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mc:AlternateContent xmlns:mc="http://schemas.openxmlformats.org/markup-compatibility/2006">
    <mc:Choice Requires="x15">
      <x15ac:absPath xmlns:x15ac="http://schemas.microsoft.com/office/spreadsheetml/2010/11/ac" url="G:\Mi unidad\FREDDY\01.-DIPLOMADO_NIIF\Material Educativo\01 DIPLOMADO NIIF\Material 2023\Sesion 016 Presentacion NIC1NIC34\"/>
    </mc:Choice>
  </mc:AlternateContent>
  <xr:revisionPtr revIDLastSave="0" documentId="13_ncr:1_{E3A8E867-A332-4608-98AE-9CDFD3A7D5CB}" xr6:coauthVersionLast="47" xr6:coauthVersionMax="47" xr10:uidLastSave="{00000000-0000-0000-0000-000000000000}"/>
  <bookViews>
    <workbookView xWindow="-120" yWindow="-120" windowWidth="29040" windowHeight="15720" tabRatio="437" activeTab="11" xr2:uid="{00000000-000D-0000-FFFF-FFFF00000000}"/>
  </bookViews>
  <sheets>
    <sheet name="1" sheetId="1" r:id="rId1"/>
    <sheet name="2.-NIIF8" sheetId="2" state="hidden" r:id="rId2"/>
    <sheet name="-1.2-" sheetId="14" r:id="rId3"/>
    <sheet name="1.7" sheetId="30" r:id="rId4"/>
    <sheet name="-1.3-" sheetId="5" state="hidden" r:id="rId5"/>
    <sheet name="1.5" sheetId="26" state="hidden" r:id="rId6"/>
    <sheet name="-1.4-" sheetId="4" state="hidden" r:id="rId7"/>
    <sheet name="1.8" sheetId="31" r:id="rId8"/>
    <sheet name="1.6" sheetId="28" state="hidden" r:id="rId9"/>
    <sheet name="-2-" sheetId="3" state="hidden" r:id="rId10"/>
    <sheet name="-2.1-" sheetId="8" state="hidden" r:id="rId11"/>
    <sheet name="NIIF" sheetId="33" r:id="rId12"/>
    <sheet name="BC" sheetId="7" state="hidden" r:id="rId13"/>
    <sheet name="Hoja5" sheetId="32" state="hidden" r:id="rId14"/>
    <sheet name="n" sheetId="16" state="hidden" r:id="rId15"/>
    <sheet name="Q" sheetId="22" state="hidden" r:id="rId16"/>
    <sheet name="Hoja3" sheetId="18" state="hidden" r:id="rId17"/>
    <sheet name="Hoja4" sheetId="19" state="hidden" r:id="rId18"/>
    <sheet name="NOtas" sheetId="17" state="hidden" r:id="rId19"/>
    <sheet name="-3.1-" sheetId="6" state="hidden" r:id="rId20"/>
    <sheet name="-3.2-" sheetId="9" state="hidden" r:id="rId21"/>
    <sheet name="-3.3-" sheetId="11" state="hidden" r:id="rId22"/>
    <sheet name="Adic1" sheetId="20" state="hidden" r:id="rId23"/>
    <sheet name="Hoja1" sheetId="12" state="hidden" r:id="rId24"/>
    <sheet name="Hoja2" sheetId="13" state="hidden" r:id="rId2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2" i="32" l="1"/>
  <c r="D25" i="32" s="1"/>
  <c r="E23" i="32"/>
  <c r="D19" i="32"/>
  <c r="E20" i="32" s="1"/>
  <c r="E17" i="32"/>
  <c r="D16" i="32"/>
  <c r="E12" i="32"/>
  <c r="K4" i="32"/>
  <c r="D4" i="32"/>
  <c r="E4" i="32" s="1"/>
  <c r="F4" i="32" s="1"/>
  <c r="G4" i="32" s="1"/>
  <c r="H4" i="32" s="1"/>
  <c r="I4" i="32" s="1"/>
  <c r="J4" i="32" s="1"/>
  <c r="C4" i="32"/>
  <c r="I365" i="8"/>
  <c r="I352" i="8"/>
  <c r="I276" i="8"/>
  <c r="K273" i="8" s="1"/>
  <c r="I273" i="8"/>
  <c r="J273" i="8" s="1"/>
  <c r="G275" i="8"/>
  <c r="H275" i="8" s="1"/>
  <c r="I275" i="8" s="1"/>
  <c r="G272" i="8"/>
  <c r="H272" i="8" s="1"/>
  <c r="I272" i="8" s="1"/>
  <c r="H159" i="8"/>
  <c r="E106" i="5"/>
  <c r="C108" i="5"/>
  <c r="C107" i="5"/>
  <c r="C106" i="5"/>
  <c r="E101" i="5"/>
  <c r="C103" i="5"/>
  <c r="C102" i="5"/>
  <c r="N143" i="14"/>
  <c r="O144" i="14" s="1"/>
  <c r="O138" i="14"/>
  <c r="N137" i="14"/>
  <c r="I139" i="14"/>
  <c r="F160" i="14"/>
  <c r="G159" i="14"/>
  <c r="G160" i="14" s="1"/>
  <c r="F159" i="14"/>
  <c r="H125" i="14"/>
  <c r="H122" i="14"/>
  <c r="I146" i="14"/>
  <c r="G76" i="14"/>
  <c r="G34" i="14"/>
  <c r="G33" i="14"/>
  <c r="G32" i="14"/>
  <c r="G31" i="14"/>
  <c r="G30" i="14"/>
  <c r="G25" i="14"/>
  <c r="G23" i="14"/>
  <c r="G21" i="14"/>
  <c r="G20" i="14"/>
  <c r="G19" i="14"/>
  <c r="G16" i="14"/>
  <c r="G15" i="14"/>
  <c r="G14" i="14"/>
  <c r="G13" i="14"/>
  <c r="G12" i="14"/>
  <c r="G11" i="14"/>
  <c r="G10" i="14"/>
  <c r="G9" i="14"/>
  <c r="M28" i="7"/>
  <c r="M27" i="7"/>
  <c r="M26" i="7"/>
  <c r="M25" i="7"/>
  <c r="M24" i="7"/>
  <c r="M23" i="7"/>
  <c r="M22" i="7"/>
  <c r="M21" i="7"/>
  <c r="M20" i="7"/>
  <c r="M19" i="7"/>
  <c r="M18" i="7"/>
  <c r="M17" i="7"/>
  <c r="M16" i="7"/>
  <c r="M15" i="7"/>
  <c r="M14" i="7"/>
  <c r="M13" i="7"/>
  <c r="M12" i="7"/>
  <c r="M11" i="7"/>
  <c r="M10" i="7"/>
  <c r="M9" i="7"/>
  <c r="M8" i="7"/>
  <c r="M7" i="7"/>
  <c r="M6" i="7"/>
  <c r="M5" i="7"/>
  <c r="M4" i="7"/>
  <c r="M3" i="7"/>
  <c r="G23" i="7"/>
  <c r="F21" i="30"/>
  <c r="F14" i="30" s="1"/>
  <c r="L23" i="30"/>
  <c r="L28" i="30"/>
  <c r="L19" i="30"/>
  <c r="L16" i="30"/>
  <c r="L10" i="30"/>
  <c r="L34" i="30"/>
  <c r="L21" i="30"/>
  <c r="L12" i="30"/>
  <c r="F59" i="30"/>
  <c r="L30" i="30" s="1"/>
  <c r="L17" i="30"/>
  <c r="L14" i="30"/>
  <c r="F4" i="30"/>
  <c r="F5" i="30" s="1"/>
  <c r="L5" i="30" s="1"/>
  <c r="W11" i="28"/>
  <c r="G45" i="14"/>
  <c r="E157" i="7"/>
  <c r="E155" i="7"/>
  <c r="D72" i="7"/>
  <c r="D70" i="7"/>
  <c r="D61" i="7"/>
  <c r="D24" i="7"/>
  <c r="D160" i="14"/>
  <c r="E160" i="14"/>
  <c r="H43" i="14"/>
  <c r="U106" i="14"/>
  <c r="I103" i="14" s="1"/>
  <c r="T106" i="14"/>
  <c r="H103" i="14" s="1"/>
  <c r="I44" i="14"/>
  <c r="H158" i="8"/>
  <c r="P74" i="8"/>
  <c r="P78" i="8" s="1"/>
  <c r="O74" i="8"/>
  <c r="O78" i="8" s="1"/>
  <c r="N74" i="8"/>
  <c r="N78" i="8" s="1"/>
  <c r="M74" i="8"/>
  <c r="M78" i="8" s="1"/>
  <c r="L74" i="8"/>
  <c r="K74" i="8"/>
  <c r="K78" i="8" s="1"/>
  <c r="J74" i="8"/>
  <c r="J78" i="8" s="1"/>
  <c r="I74" i="8"/>
  <c r="I78" i="8" s="1"/>
  <c r="H74" i="8"/>
  <c r="H78" i="8" s="1"/>
  <c r="G74" i="8"/>
  <c r="G78" i="8" s="1"/>
  <c r="F74" i="8"/>
  <c r="F78" i="8" s="1"/>
  <c r="E74" i="8"/>
  <c r="E78" i="8" s="1"/>
  <c r="P61" i="8"/>
  <c r="P65" i="8" s="1"/>
  <c r="O61" i="8"/>
  <c r="O62" i="8" s="1"/>
  <c r="N61" i="8"/>
  <c r="N62" i="8" s="1"/>
  <c r="M61" i="8"/>
  <c r="M62" i="8" s="1"/>
  <c r="L61" i="8"/>
  <c r="L62" i="8" s="1"/>
  <c r="K61" i="8"/>
  <c r="K62" i="8" s="1"/>
  <c r="J61" i="8"/>
  <c r="J62" i="8" s="1"/>
  <c r="I61" i="8"/>
  <c r="I62" i="8" s="1"/>
  <c r="H61" i="8"/>
  <c r="H62" i="8" s="1"/>
  <c r="G61" i="8"/>
  <c r="G62" i="8" s="1"/>
  <c r="F61" i="8"/>
  <c r="F64" i="8" s="1"/>
  <c r="E61" i="8"/>
  <c r="E62" i="8" s="1"/>
  <c r="J113" i="5"/>
  <c r="J114" i="5" s="1"/>
  <c r="H96" i="14"/>
  <c r="F332" i="8"/>
  <c r="I112" i="5"/>
  <c r="I113" i="5" s="1"/>
  <c r="I114" i="5" s="1"/>
  <c r="I115" i="5" s="1"/>
  <c r="I116" i="5" s="1"/>
  <c r="H72" i="22"/>
  <c r="H67" i="22"/>
  <c r="H63" i="22"/>
  <c r="C68" i="22"/>
  <c r="C69" i="22"/>
  <c r="D67" i="22"/>
  <c r="B62" i="22"/>
  <c r="B64" i="22"/>
  <c r="H42" i="22"/>
  <c r="H51" i="22"/>
  <c r="D47" i="22"/>
  <c r="C46" i="22" s="1"/>
  <c r="B43" i="22"/>
  <c r="H24" i="22"/>
  <c r="B25" i="22"/>
  <c r="C28" i="22" s="1"/>
  <c r="D137" i="14"/>
  <c r="I138" i="14" s="1"/>
  <c r="D11" i="22"/>
  <c r="D6" i="22"/>
  <c r="E26" i="32" l="1"/>
  <c r="D28" i="32"/>
  <c r="E29" i="32" s="1"/>
  <c r="G35" i="14"/>
  <c r="G17" i="14"/>
  <c r="G26" i="14" s="1"/>
  <c r="L4" i="30"/>
  <c r="L6" i="30" s="1"/>
  <c r="J115" i="5"/>
  <c r="J116" i="5" s="1"/>
  <c r="F8" i="30"/>
  <c r="L8" i="30" s="1"/>
  <c r="F7" i="30"/>
  <c r="L7" i="30" s="1"/>
  <c r="F6" i="30"/>
  <c r="N108" i="8"/>
  <c r="N104" i="8"/>
  <c r="M104" i="8"/>
  <c r="E105" i="8"/>
  <c r="F104" i="8"/>
  <c r="E104" i="8"/>
  <c r="M90" i="8"/>
  <c r="N93" i="8"/>
  <c r="N89" i="8"/>
  <c r="M89" i="8"/>
  <c r="H93" i="8"/>
  <c r="G89" i="8"/>
  <c r="H89" i="8"/>
  <c r="G75" i="8"/>
  <c r="G76" i="8" s="1"/>
  <c r="G77" i="8"/>
  <c r="H75" i="8"/>
  <c r="H77" i="8"/>
  <c r="J75" i="8"/>
  <c r="J76" i="8" s="1"/>
  <c r="J77" i="8"/>
  <c r="E75" i="8"/>
  <c r="E77" i="8"/>
  <c r="I75" i="8"/>
  <c r="I76" i="8" s="1"/>
  <c r="I77" i="8"/>
  <c r="L75" i="8"/>
  <c r="L77" i="8"/>
  <c r="L78" i="8"/>
  <c r="F108" i="8" s="1"/>
  <c r="M75" i="8"/>
  <c r="M76" i="8" s="1"/>
  <c r="M77" i="8"/>
  <c r="N75" i="8"/>
  <c r="N77" i="8"/>
  <c r="O75" i="8"/>
  <c r="O76" i="8" s="1"/>
  <c r="O77" i="8"/>
  <c r="F75" i="8"/>
  <c r="F76" i="8" s="1"/>
  <c r="F77" i="8"/>
  <c r="K75" i="8"/>
  <c r="K77" i="8"/>
  <c r="P75" i="8"/>
  <c r="P76" i="8" s="1"/>
  <c r="P77" i="8"/>
  <c r="F62" i="8"/>
  <c r="F63" i="8" s="1"/>
  <c r="F65" i="8"/>
  <c r="G65" i="8"/>
  <c r="I65" i="8"/>
  <c r="L65" i="8"/>
  <c r="H65" i="8"/>
  <c r="M65" i="8"/>
  <c r="G64" i="8"/>
  <c r="H64" i="8"/>
  <c r="I64" i="8"/>
  <c r="J65" i="8"/>
  <c r="J64" i="8"/>
  <c r="K65" i="8"/>
  <c r="P64" i="8"/>
  <c r="L64" i="8"/>
  <c r="M64" i="8"/>
  <c r="N65" i="8"/>
  <c r="N64" i="8"/>
  <c r="O65" i="8"/>
  <c r="K64" i="8"/>
  <c r="O64" i="8"/>
  <c r="E65" i="8"/>
  <c r="E64" i="8"/>
  <c r="N63" i="8"/>
  <c r="P62" i="8"/>
  <c r="P63" i="8" s="1"/>
  <c r="J63" i="8"/>
  <c r="O63" i="8"/>
  <c r="I63" i="8"/>
  <c r="L63" i="8"/>
  <c r="H63" i="8"/>
  <c r="M63" i="8"/>
  <c r="G63" i="8"/>
  <c r="K63" i="8"/>
  <c r="E63" i="8"/>
  <c r="H135" i="14"/>
  <c r="I136" i="14" s="1"/>
  <c r="D69" i="22"/>
  <c r="D30" i="22"/>
  <c r="H28" i="22" s="1"/>
  <c r="D144" i="14"/>
  <c r="K111" i="5" l="1"/>
  <c r="L13" i="30"/>
  <c r="L22" i="30" s="1"/>
  <c r="F11" i="30"/>
  <c r="M105" i="8"/>
  <c r="M108" i="8"/>
  <c r="N107" i="8"/>
  <c r="M107" i="8"/>
  <c r="N105" i="8"/>
  <c r="P93" i="8"/>
  <c r="H108" i="8" s="1"/>
  <c r="P108" i="8" s="1"/>
  <c r="E108" i="8"/>
  <c r="E107" i="8"/>
  <c r="F107" i="8"/>
  <c r="K76" i="8"/>
  <c r="K79" i="8" s="1"/>
  <c r="F105" i="8"/>
  <c r="E106" i="8"/>
  <c r="O89" i="8"/>
  <c r="G104" i="8" s="1"/>
  <c r="O104" i="8" s="1"/>
  <c r="P89" i="8"/>
  <c r="H104" i="8" s="1"/>
  <c r="P104" i="8" s="1"/>
  <c r="N92" i="8"/>
  <c r="M93" i="8"/>
  <c r="M92" i="8"/>
  <c r="H76" i="8"/>
  <c r="H79" i="8" s="1"/>
  <c r="N90" i="8"/>
  <c r="N91" i="8" s="1"/>
  <c r="M91" i="8"/>
  <c r="N76" i="8"/>
  <c r="N79" i="8" s="1"/>
  <c r="N80" i="8" s="1"/>
  <c r="L76" i="8"/>
  <c r="L79" i="8" s="1"/>
  <c r="L80" i="8" s="1"/>
  <c r="G93" i="8"/>
  <c r="H92" i="8"/>
  <c r="G92" i="8"/>
  <c r="G90" i="8"/>
  <c r="E76" i="8"/>
  <c r="E79" i="8" s="1"/>
  <c r="E80" i="8" s="1"/>
  <c r="H90" i="8"/>
  <c r="P79" i="8"/>
  <c r="P80" i="8" s="1"/>
  <c r="P81" i="8" s="1"/>
  <c r="M79" i="8"/>
  <c r="J79" i="8"/>
  <c r="F79" i="8"/>
  <c r="O79" i="8"/>
  <c r="I79" i="8"/>
  <c r="G79" i="8"/>
  <c r="M66" i="8"/>
  <c r="M67" i="8" s="1"/>
  <c r="M68" i="8" s="1"/>
  <c r="L66" i="8"/>
  <c r="L67" i="8" s="1"/>
  <c r="F66" i="8"/>
  <c r="K66" i="8"/>
  <c r="H66" i="8"/>
  <c r="J66" i="8"/>
  <c r="I66" i="8"/>
  <c r="O66" i="8"/>
  <c r="P66" i="8"/>
  <c r="N66" i="8"/>
  <c r="G66" i="8"/>
  <c r="E66" i="8"/>
  <c r="E67" i="8" s="1"/>
  <c r="D68" i="22"/>
  <c r="D29" i="22"/>
  <c r="H33" i="22" s="1"/>
  <c r="H137" i="14"/>
  <c r="AZ53" i="6"/>
  <c r="AY53" i="6"/>
  <c r="AW53" i="6"/>
  <c r="F12" i="30" l="1"/>
  <c r="M106" i="8"/>
  <c r="M109" i="8" s="1"/>
  <c r="N106" i="8"/>
  <c r="N109" i="8" s="1"/>
  <c r="E109" i="8"/>
  <c r="F106" i="8"/>
  <c r="F109" i="8" s="1"/>
  <c r="O93" i="8"/>
  <c r="G108" i="8" s="1"/>
  <c r="O108" i="8" s="1"/>
  <c r="O92" i="8"/>
  <c r="G107" i="8" s="1"/>
  <c r="O107" i="8" s="1"/>
  <c r="P92" i="8"/>
  <c r="H107" i="8" s="1"/>
  <c r="P107" i="8" s="1"/>
  <c r="H91" i="8"/>
  <c r="H94" i="8" s="1"/>
  <c r="P90" i="8"/>
  <c r="P91" i="8" s="1"/>
  <c r="G91" i="8"/>
  <c r="G94" i="8" s="1"/>
  <c r="O90" i="8"/>
  <c r="M94" i="8"/>
  <c r="N81" i="8"/>
  <c r="N82" i="8" s="1"/>
  <c r="L81" i="8"/>
  <c r="L82" i="8" s="1"/>
  <c r="N94" i="8"/>
  <c r="L68" i="8"/>
  <c r="L69" i="8" s="1"/>
  <c r="E81" i="8"/>
  <c r="E82" i="8" s="1"/>
  <c r="P82" i="8"/>
  <c r="P83" i="8" s="1"/>
  <c r="J80" i="8"/>
  <c r="J81" i="8" s="1"/>
  <c r="M80" i="8"/>
  <c r="M81" i="8" s="1"/>
  <c r="G80" i="8"/>
  <c r="G81" i="8" s="1"/>
  <c r="O80" i="8"/>
  <c r="O81" i="8" s="1"/>
  <c r="F80" i="8"/>
  <c r="F81" i="8" s="1"/>
  <c r="K80" i="8"/>
  <c r="I80" i="8"/>
  <c r="I81" i="8" s="1"/>
  <c r="H80" i="8"/>
  <c r="M69" i="8"/>
  <c r="M70" i="8" s="1"/>
  <c r="F67" i="8"/>
  <c r="F68" i="8" s="1"/>
  <c r="G67" i="8"/>
  <c r="G68" i="8" s="1"/>
  <c r="P67" i="8"/>
  <c r="P68" i="8" s="1"/>
  <c r="I67" i="8"/>
  <c r="I68" i="8" s="1"/>
  <c r="K67" i="8"/>
  <c r="N67" i="8"/>
  <c r="O67" i="8"/>
  <c r="O68" i="8" s="1"/>
  <c r="J67" i="8"/>
  <c r="J68" i="8" s="1"/>
  <c r="H67" i="8"/>
  <c r="E68" i="8"/>
  <c r="M10" i="20"/>
  <c r="M11" i="20" s="1"/>
  <c r="M14" i="20" s="1"/>
  <c r="M21" i="20" s="1"/>
  <c r="L10" i="20"/>
  <c r="L11" i="20" s="1"/>
  <c r="L14" i="20" s="1"/>
  <c r="L21" i="20" s="1"/>
  <c r="M8" i="20"/>
  <c r="F17" i="20"/>
  <c r="E17" i="20"/>
  <c r="F10" i="20"/>
  <c r="F11" i="20" s="1"/>
  <c r="E10" i="20"/>
  <c r="E11" i="20" s="1"/>
  <c r="F8" i="20"/>
  <c r="E8" i="20"/>
  <c r="L8" i="20" s="1"/>
  <c r="H156" i="8"/>
  <c r="H155" i="8"/>
  <c r="H154" i="8"/>
  <c r="H153" i="8"/>
  <c r="H152" i="8"/>
  <c r="H112" i="14"/>
  <c r="H76" i="14"/>
  <c r="G8" i="17"/>
  <c r="G7" i="17" s="1"/>
  <c r="AH30" i="9"/>
  <c r="AH7" i="9"/>
  <c r="N92" i="6"/>
  <c r="N93" i="6" s="1"/>
  <c r="O92" i="6"/>
  <c r="O93" i="6" s="1"/>
  <c r="N100" i="6"/>
  <c r="N101" i="6" s="1"/>
  <c r="O100" i="6"/>
  <c r="O101" i="6" s="1"/>
  <c r="O126" i="6"/>
  <c r="O127" i="6" s="1"/>
  <c r="D9" i="16"/>
  <c r="D10" i="16" s="1"/>
  <c r="D11" i="16" s="1"/>
  <c r="D12" i="16" s="1"/>
  <c r="D13" i="16" s="1"/>
  <c r="D14" i="16" s="1"/>
  <c r="D15" i="16" s="1"/>
  <c r="D16" i="16" s="1"/>
  <c r="D17" i="16" s="1"/>
  <c r="D18" i="16" s="1"/>
  <c r="D19" i="16" s="1"/>
  <c r="D20" i="16" s="1"/>
  <c r="D21" i="16" s="1"/>
  <c r="D22" i="16" s="1"/>
  <c r="D23" i="16" s="1"/>
  <c r="D24" i="16" s="1"/>
  <c r="D25" i="16" s="1"/>
  <c r="D26" i="16" s="1"/>
  <c r="D27" i="16" s="1"/>
  <c r="D28" i="16" s="1"/>
  <c r="D29" i="16" s="1"/>
  <c r="D30" i="16" s="1"/>
  <c r="D31" i="16" s="1"/>
  <c r="D32" i="16" s="1"/>
  <c r="D33" i="16" s="1"/>
  <c r="D34" i="16" s="1"/>
  <c r="D35" i="16" s="1"/>
  <c r="D36" i="16" s="1"/>
  <c r="D37" i="16" s="1"/>
  <c r="G2" i="16"/>
  <c r="F2" i="16"/>
  <c r="E3" i="16"/>
  <c r="E4" i="16" s="1"/>
  <c r="B4" i="16"/>
  <c r="O11" i="6"/>
  <c r="H142" i="14"/>
  <c r="H144" i="14" s="1"/>
  <c r="F50" i="30" l="1"/>
  <c r="F52" i="30" s="1"/>
  <c r="F15" i="30"/>
  <c r="M110" i="8"/>
  <c r="N110" i="8"/>
  <c r="O91" i="8"/>
  <c r="O94" i="8" s="1"/>
  <c r="G105" i="8"/>
  <c r="H105" i="8"/>
  <c r="K81" i="8"/>
  <c r="K82" i="8" s="1"/>
  <c r="F110" i="8"/>
  <c r="K68" i="8"/>
  <c r="K69" i="8" s="1"/>
  <c r="E110" i="8"/>
  <c r="P94" i="8"/>
  <c r="H81" i="8"/>
  <c r="H82" i="8" s="1"/>
  <c r="N95" i="8"/>
  <c r="N96" i="8" s="1"/>
  <c r="H68" i="8"/>
  <c r="H69" i="8" s="1"/>
  <c r="M95" i="8"/>
  <c r="M96" i="8" s="1"/>
  <c r="N83" i="8"/>
  <c r="N68" i="8"/>
  <c r="N69" i="8" s="1"/>
  <c r="L70" i="8"/>
  <c r="L83" i="8"/>
  <c r="E83" i="8"/>
  <c r="G95" i="8"/>
  <c r="H95" i="8"/>
  <c r="I82" i="8"/>
  <c r="I83" i="8" s="1"/>
  <c r="F82" i="8"/>
  <c r="F83" i="8" s="1"/>
  <c r="O82" i="8"/>
  <c r="O83" i="8" s="1"/>
  <c r="G82" i="8"/>
  <c r="G83" i="8" s="1"/>
  <c r="M82" i="8"/>
  <c r="M83" i="8" s="1"/>
  <c r="J82" i="8"/>
  <c r="J83" i="8" s="1"/>
  <c r="F69" i="8"/>
  <c r="F70" i="8" s="1"/>
  <c r="O69" i="8"/>
  <c r="O70" i="8" s="1"/>
  <c r="I69" i="8"/>
  <c r="I70" i="8" s="1"/>
  <c r="J69" i="8"/>
  <c r="J70" i="8" s="1"/>
  <c r="P69" i="8"/>
  <c r="P70" i="8" s="1"/>
  <c r="G69" i="8"/>
  <c r="G70" i="8" s="1"/>
  <c r="E69" i="8"/>
  <c r="E18" i="20"/>
  <c r="F18" i="20"/>
  <c r="I145" i="14"/>
  <c r="O114" i="6"/>
  <c r="O115" i="6" s="1"/>
  <c r="N114" i="6"/>
  <c r="N115" i="6" s="1"/>
  <c r="E5" i="16"/>
  <c r="F4" i="16"/>
  <c r="G4" i="16"/>
  <c r="H2" i="16"/>
  <c r="G3" i="16"/>
  <c r="F3" i="16"/>
  <c r="I143" i="14"/>
  <c r="L26" i="30" l="1"/>
  <c r="L31" i="30" s="1"/>
  <c r="H106" i="8"/>
  <c r="H109" i="8" s="1"/>
  <c r="P105" i="8"/>
  <c r="P106" i="8" s="1"/>
  <c r="P109" i="8" s="1"/>
  <c r="G106" i="8"/>
  <c r="G109" i="8" s="1"/>
  <c r="O105" i="8"/>
  <c r="O106" i="8" s="1"/>
  <c r="O109" i="8" s="1"/>
  <c r="M111" i="8"/>
  <c r="N112" i="8"/>
  <c r="M112" i="8"/>
  <c r="N111" i="8"/>
  <c r="K83" i="8"/>
  <c r="F112" i="8"/>
  <c r="K70" i="8"/>
  <c r="E112" i="8"/>
  <c r="E111" i="8"/>
  <c r="F111" i="8"/>
  <c r="H96" i="8"/>
  <c r="P95" i="8"/>
  <c r="P96" i="8" s="1"/>
  <c r="G96" i="8"/>
  <c r="O95" i="8"/>
  <c r="O96" i="8" s="1"/>
  <c r="H70" i="8"/>
  <c r="M97" i="8"/>
  <c r="M98" i="8" s="1"/>
  <c r="H83" i="8"/>
  <c r="N97" i="8"/>
  <c r="N98" i="8" s="1"/>
  <c r="N70" i="8"/>
  <c r="H97" i="8"/>
  <c r="E70" i="8"/>
  <c r="G97" i="8"/>
  <c r="N116" i="6"/>
  <c r="O116" i="6"/>
  <c r="H4" i="16"/>
  <c r="H3" i="16"/>
  <c r="E6" i="16"/>
  <c r="G5" i="16"/>
  <c r="F5" i="16"/>
  <c r="AW55" i="6"/>
  <c r="R113" i="8" l="1"/>
  <c r="N113" i="8"/>
  <c r="Q113" i="8"/>
  <c r="E113" i="8"/>
  <c r="M113" i="8"/>
  <c r="F113" i="8"/>
  <c r="G110" i="8"/>
  <c r="H110" i="8"/>
  <c r="G98" i="8"/>
  <c r="O97" i="8"/>
  <c r="O98" i="8" s="1"/>
  <c r="H98" i="8"/>
  <c r="P97" i="8"/>
  <c r="P98" i="8" s="1"/>
  <c r="H5" i="16"/>
  <c r="E7" i="16"/>
  <c r="F6" i="16"/>
  <c r="G6" i="16"/>
  <c r="M13" i="6"/>
  <c r="L13" i="6"/>
  <c r="K13" i="6"/>
  <c r="J13" i="6"/>
  <c r="I13" i="6"/>
  <c r="H13" i="6"/>
  <c r="O30" i="6"/>
  <c r="O28" i="6"/>
  <c r="O27" i="6"/>
  <c r="O25" i="6"/>
  <c r="O23" i="6"/>
  <c r="O22" i="6"/>
  <c r="O21" i="6"/>
  <c r="O20" i="6"/>
  <c r="O19" i="6"/>
  <c r="O18" i="6"/>
  <c r="O17" i="6"/>
  <c r="O16" i="6"/>
  <c r="O15" i="6"/>
  <c r="O13" i="6"/>
  <c r="O12" i="6"/>
  <c r="H111" i="8" l="1"/>
  <c r="P110" i="8"/>
  <c r="P111" i="8" s="1"/>
  <c r="G111" i="8"/>
  <c r="O110" i="8"/>
  <c r="O111" i="8" s="1"/>
  <c r="H112" i="8"/>
  <c r="G112" i="8"/>
  <c r="H6" i="16"/>
  <c r="E8" i="16"/>
  <c r="F7" i="16"/>
  <c r="G7" i="16"/>
  <c r="I76" i="14"/>
  <c r="H58" i="14"/>
  <c r="H59" i="14" s="1"/>
  <c r="G58" i="14"/>
  <c r="I53" i="14"/>
  <c r="I58" i="14" s="1"/>
  <c r="I59" i="14" s="1"/>
  <c r="I46" i="14"/>
  <c r="I125" i="14"/>
  <c r="G153" i="14" s="1"/>
  <c r="I122" i="14"/>
  <c r="F153" i="14" s="1"/>
  <c r="I35" i="14"/>
  <c r="I39" i="14" s="1"/>
  <c r="H35" i="14"/>
  <c r="H39" i="14" s="1"/>
  <c r="O32" i="6"/>
  <c r="I17" i="14"/>
  <c r="I26" i="14" s="1"/>
  <c r="H17" i="14"/>
  <c r="H26" i="14" s="1"/>
  <c r="I157" i="14"/>
  <c r="I96" i="14"/>
  <c r="I104" i="14" s="1"/>
  <c r="I106" i="14" s="1"/>
  <c r="I109" i="14" s="1"/>
  <c r="I156" i="14"/>
  <c r="I155" i="14"/>
  <c r="I154" i="14"/>
  <c r="H153" i="14"/>
  <c r="H44" i="14" l="1"/>
  <c r="G113" i="8"/>
  <c r="O112" i="8"/>
  <c r="O113" i="8" s="1"/>
  <c r="H113" i="8"/>
  <c r="P112" i="8"/>
  <c r="P113" i="8" s="1"/>
  <c r="H104" i="14"/>
  <c r="H106" i="14" s="1"/>
  <c r="H109" i="14" s="1"/>
  <c r="H111" i="14" s="1"/>
  <c r="I111" i="14"/>
  <c r="I113" i="14" s="1"/>
  <c r="I117" i="14" s="1"/>
  <c r="I128" i="14" s="1"/>
  <c r="H7" i="16"/>
  <c r="E9" i="16"/>
  <c r="F8" i="16"/>
  <c r="G8" i="16"/>
  <c r="I159" i="14"/>
  <c r="I47" i="14"/>
  <c r="N47" i="14" s="1"/>
  <c r="H158" i="14" l="1"/>
  <c r="H113" i="14"/>
  <c r="H117" i="14" s="1"/>
  <c r="H128" i="14" s="1"/>
  <c r="H8" i="16"/>
  <c r="E10" i="16"/>
  <c r="G9" i="16"/>
  <c r="F9" i="16"/>
  <c r="I158" i="14" l="1"/>
  <c r="H160" i="14"/>
  <c r="E11" i="16"/>
  <c r="F10" i="16"/>
  <c r="G10" i="16"/>
  <c r="H9" i="16"/>
  <c r="H10" i="16" l="1"/>
  <c r="E12" i="16"/>
  <c r="F11" i="16"/>
  <c r="G11" i="16"/>
  <c r="H11" i="16" l="1"/>
  <c r="E13" i="16"/>
  <c r="G12" i="16"/>
  <c r="F12" i="16"/>
  <c r="H12" i="16" s="1"/>
  <c r="AZ54" i="6"/>
  <c r="AH47" i="9"/>
  <c r="AH46" i="9"/>
  <c r="AH41" i="9"/>
  <c r="AH39" i="9"/>
  <c r="AH38" i="9"/>
  <c r="AH37" i="9"/>
  <c r="AH36" i="9"/>
  <c r="AH35" i="9"/>
  <c r="AH34" i="9"/>
  <c r="AH32" i="9"/>
  <c r="AH33" i="9" s="1"/>
  <c r="AH31" i="9"/>
  <c r="AJ25" i="9"/>
  <c r="AH25" i="9"/>
  <c r="AF23" i="9"/>
  <c r="AE23" i="9"/>
  <c r="AD23" i="9"/>
  <c r="AC23" i="9"/>
  <c r="AB23" i="9"/>
  <c r="AA23" i="9"/>
  <c r="Z23" i="9"/>
  <c r="Y23" i="9"/>
  <c r="X23" i="9"/>
  <c r="W23" i="9"/>
  <c r="V23" i="9"/>
  <c r="U23" i="9"/>
  <c r="T23" i="9"/>
  <c r="S23" i="9"/>
  <c r="R23" i="9"/>
  <c r="Q23" i="9"/>
  <c r="P23" i="9"/>
  <c r="O23" i="9"/>
  <c r="N23" i="9"/>
  <c r="M23" i="9"/>
  <c r="L23" i="9"/>
  <c r="K23" i="9"/>
  <c r="J23" i="9"/>
  <c r="I23" i="9"/>
  <c r="AF21" i="9"/>
  <c r="AE21" i="9"/>
  <c r="AD21" i="9"/>
  <c r="AC21" i="9"/>
  <c r="AB21" i="9"/>
  <c r="AA21" i="9"/>
  <c r="Z21" i="9"/>
  <c r="Y21" i="9"/>
  <c r="X21" i="9"/>
  <c r="W21" i="9"/>
  <c r="V21" i="9"/>
  <c r="U21" i="9"/>
  <c r="T21" i="9"/>
  <c r="S21" i="9"/>
  <c r="R21" i="9"/>
  <c r="Q21" i="9"/>
  <c r="P21" i="9"/>
  <c r="O21" i="9"/>
  <c r="N21" i="9"/>
  <c r="M21" i="9"/>
  <c r="L21" i="9"/>
  <c r="K21" i="9"/>
  <c r="J21" i="9"/>
  <c r="I21" i="9"/>
  <c r="AH20" i="9"/>
  <c r="AH19" i="9"/>
  <c r="AH18" i="9"/>
  <c r="AH17" i="9"/>
  <c r="AH21" i="9" s="1"/>
  <c r="AF11" i="9"/>
  <c r="AE11" i="9"/>
  <c r="AE14" i="9" s="1"/>
  <c r="AD11" i="9"/>
  <c r="AD14" i="9" s="1"/>
  <c r="AC11" i="9"/>
  <c r="AC14" i="9" s="1"/>
  <c r="AB11" i="9"/>
  <c r="AB14" i="9" s="1"/>
  <c r="AA11" i="9"/>
  <c r="AA14" i="9" s="1"/>
  <c r="Z11" i="9"/>
  <c r="Z14" i="9" s="1"/>
  <c r="Y11" i="9"/>
  <c r="Y14" i="9" s="1"/>
  <c r="X11" i="9"/>
  <c r="X14" i="9" s="1"/>
  <c r="W11" i="9"/>
  <c r="W14" i="9" s="1"/>
  <c r="V11" i="9"/>
  <c r="V14" i="9" s="1"/>
  <c r="U11" i="9"/>
  <c r="U14" i="9" s="1"/>
  <c r="T11" i="9"/>
  <c r="T14" i="9" s="1"/>
  <c r="S11" i="9"/>
  <c r="S14" i="9" s="1"/>
  <c r="R11" i="9"/>
  <c r="R14" i="9" s="1"/>
  <c r="Q11" i="9"/>
  <c r="Q14" i="9" s="1"/>
  <c r="P11" i="9"/>
  <c r="P14" i="9" s="1"/>
  <c r="O11" i="9"/>
  <c r="O14" i="9" s="1"/>
  <c r="N11" i="9"/>
  <c r="N14" i="9" s="1"/>
  <c r="M11" i="9"/>
  <c r="M14" i="9" s="1"/>
  <c r="L11" i="9"/>
  <c r="L14" i="9" s="1"/>
  <c r="K11" i="9"/>
  <c r="K14" i="9" s="1"/>
  <c r="J11" i="9"/>
  <c r="J14" i="9" s="1"/>
  <c r="I11" i="9"/>
  <c r="I14" i="9" s="1"/>
  <c r="AH22" i="9"/>
  <c r="AH23" i="9" s="1"/>
  <c r="AH13" i="9"/>
  <c r="AH12" i="9"/>
  <c r="AH8" i="9"/>
  <c r="AH9" i="9"/>
  <c r="AH10" i="9"/>
  <c r="AH11" i="9" l="1"/>
  <c r="AH40" i="9"/>
  <c r="E14" i="16"/>
  <c r="F13" i="16"/>
  <c r="G13" i="16"/>
  <c r="AU49" i="6"/>
  <c r="AU41" i="6"/>
  <c r="AU40" i="6"/>
  <c r="AU47" i="6"/>
  <c r="AU39" i="6"/>
  <c r="AU46" i="6"/>
  <c r="AU38" i="6"/>
  <c r="AU45" i="6"/>
  <c r="AU52" i="6"/>
  <c r="AU51" i="6"/>
  <c r="AU50" i="6"/>
  <c r="AU42" i="6"/>
  <c r="AU48" i="6"/>
  <c r="AU37" i="6"/>
  <c r="AU44" i="6"/>
  <c r="AU43" i="6"/>
  <c r="AW56" i="6"/>
  <c r="AH24" i="9"/>
  <c r="AH14" i="9"/>
  <c r="F41" i="9"/>
  <c r="AJ41" i="9" s="1"/>
  <c r="Q40" i="9"/>
  <c r="I40" i="9"/>
  <c r="F39" i="9"/>
  <c r="AJ39" i="9" s="1"/>
  <c r="F38" i="9"/>
  <c r="AJ38" i="9" s="1"/>
  <c r="F37" i="9"/>
  <c r="AJ37" i="9" s="1"/>
  <c r="F36" i="9"/>
  <c r="AJ36" i="9" s="1"/>
  <c r="F35" i="9"/>
  <c r="AJ35" i="9" s="1"/>
  <c r="F34" i="9"/>
  <c r="AJ34" i="9" s="1"/>
  <c r="AF33" i="9"/>
  <c r="AF40" i="9" s="1"/>
  <c r="AE33" i="9"/>
  <c r="AE40" i="9" s="1"/>
  <c r="AD33" i="9"/>
  <c r="AD40" i="9" s="1"/>
  <c r="AC33" i="9"/>
  <c r="AC40" i="9" s="1"/>
  <c r="AB33" i="9"/>
  <c r="AB40" i="9" s="1"/>
  <c r="AA33" i="9"/>
  <c r="AA40" i="9" s="1"/>
  <c r="Z33" i="9"/>
  <c r="Z40" i="9" s="1"/>
  <c r="Y33" i="9"/>
  <c r="Y40" i="9" s="1"/>
  <c r="X33" i="9"/>
  <c r="X40" i="9" s="1"/>
  <c r="W33" i="9"/>
  <c r="W40" i="9" s="1"/>
  <c r="V33" i="9"/>
  <c r="V40" i="9" s="1"/>
  <c r="U33" i="9"/>
  <c r="U40" i="9" s="1"/>
  <c r="T33" i="9"/>
  <c r="T40" i="9" s="1"/>
  <c r="S33" i="9"/>
  <c r="S40" i="9" s="1"/>
  <c r="R33" i="9"/>
  <c r="R40" i="9" s="1"/>
  <c r="Q33" i="9"/>
  <c r="P33" i="9"/>
  <c r="P40" i="9" s="1"/>
  <c r="O33" i="9"/>
  <c r="O40" i="9" s="1"/>
  <c r="N33" i="9"/>
  <c r="N40" i="9" s="1"/>
  <c r="M33" i="9"/>
  <c r="M40" i="9" s="1"/>
  <c r="L33" i="9"/>
  <c r="L40" i="9" s="1"/>
  <c r="K33" i="9"/>
  <c r="K40" i="9" s="1"/>
  <c r="J33" i="9"/>
  <c r="J40" i="9" s="1"/>
  <c r="I33" i="9"/>
  <c r="F32" i="9"/>
  <c r="AJ32" i="9" s="1"/>
  <c r="F31" i="9"/>
  <c r="AJ31" i="9" s="1"/>
  <c r="F30" i="9"/>
  <c r="AJ30" i="9" s="1"/>
  <c r="AD24" i="9"/>
  <c r="V24" i="9"/>
  <c r="N24" i="9"/>
  <c r="F22" i="9"/>
  <c r="F23" i="9" s="1"/>
  <c r="AJ23" i="9" s="1"/>
  <c r="AF24" i="9"/>
  <c r="AE24" i="9"/>
  <c r="AC24" i="9"/>
  <c r="AB24" i="9"/>
  <c r="AA24" i="9"/>
  <c r="Z24" i="9"/>
  <c r="Y24" i="9"/>
  <c r="X24" i="9"/>
  <c r="W24" i="9"/>
  <c r="U24" i="9"/>
  <c r="T24" i="9"/>
  <c r="S24" i="9"/>
  <c r="R24" i="9"/>
  <c r="Q24" i="9"/>
  <c r="P24" i="9"/>
  <c r="O24" i="9"/>
  <c r="M24" i="9"/>
  <c r="L24" i="9"/>
  <c r="K24" i="9"/>
  <c r="J24" i="9"/>
  <c r="I24" i="9"/>
  <c r="F20" i="9"/>
  <c r="AJ20" i="9" s="1"/>
  <c r="F19" i="9"/>
  <c r="AJ19" i="9" s="1"/>
  <c r="F18" i="9"/>
  <c r="AJ18" i="9" s="1"/>
  <c r="F17" i="9"/>
  <c r="AJ17" i="9" s="1"/>
  <c r="F13" i="9"/>
  <c r="AJ13" i="9" s="1"/>
  <c r="F12" i="9"/>
  <c r="AJ12" i="9" s="1"/>
  <c r="AF14" i="9"/>
  <c r="F10" i="9"/>
  <c r="AJ10" i="9" s="1"/>
  <c r="F9" i="9"/>
  <c r="AJ9" i="9" s="1"/>
  <c r="F8" i="9"/>
  <c r="AJ8" i="9" s="1"/>
  <c r="F7" i="9"/>
  <c r="AJ22" i="9" l="1"/>
  <c r="F33" i="9"/>
  <c r="F11" i="9"/>
  <c r="AJ7" i="9"/>
  <c r="H13" i="16"/>
  <c r="E15" i="16"/>
  <c r="F14" i="16"/>
  <c r="G14" i="16"/>
  <c r="F21" i="9"/>
  <c r="L42" i="9"/>
  <c r="L43" i="9" s="1"/>
  <c r="T42" i="9"/>
  <c r="T43" i="9" s="1"/>
  <c r="AB42" i="9"/>
  <c r="AB43" i="9" s="1"/>
  <c r="S42" i="9"/>
  <c r="S43" i="9" s="1"/>
  <c r="AC42" i="9"/>
  <c r="AC43" i="9" s="1"/>
  <c r="U42" i="9"/>
  <c r="U43" i="9" s="1"/>
  <c r="N42" i="9"/>
  <c r="N43" i="9" s="1"/>
  <c r="V42" i="9"/>
  <c r="V43" i="9" s="1"/>
  <c r="AD42" i="9"/>
  <c r="AD43" i="9" s="1"/>
  <c r="O42" i="9"/>
  <c r="O43" i="9" s="1"/>
  <c r="W42" i="9"/>
  <c r="W43" i="9" s="1"/>
  <c r="AE42" i="9"/>
  <c r="AE43" i="9" s="1"/>
  <c r="I43" i="9"/>
  <c r="P42" i="9"/>
  <c r="P43" i="9" s="1"/>
  <c r="X42" i="9"/>
  <c r="X43" i="9" s="1"/>
  <c r="AF42" i="9"/>
  <c r="AF43" i="9" s="1"/>
  <c r="K42" i="9"/>
  <c r="K43" i="9" s="1"/>
  <c r="M42" i="9"/>
  <c r="M43" i="9" s="1"/>
  <c r="AA42" i="9"/>
  <c r="AA43" i="9" s="1"/>
  <c r="J42" i="9"/>
  <c r="J43" i="9" s="1"/>
  <c r="R42" i="9"/>
  <c r="R43" i="9" s="1"/>
  <c r="Z42" i="9"/>
  <c r="Z43" i="9" s="1"/>
  <c r="I42" i="9"/>
  <c r="Q42" i="9"/>
  <c r="Q43" i="9" s="1"/>
  <c r="Y42" i="9"/>
  <c r="Y43" i="9" s="1"/>
  <c r="AH42" i="9" l="1"/>
  <c r="F24" i="9"/>
  <c r="AJ21" i="9"/>
  <c r="F14" i="9"/>
  <c r="AJ11" i="9"/>
  <c r="F40" i="9"/>
  <c r="AJ40" i="9" s="1"/>
  <c r="AJ33" i="9"/>
  <c r="E16" i="16"/>
  <c r="F15" i="16"/>
  <c r="G15" i="16"/>
  <c r="H14" i="16"/>
  <c r="AB44" i="9"/>
  <c r="AB45" i="9"/>
  <c r="AA44" i="9"/>
  <c r="AA45" i="9" s="1"/>
  <c r="AE44" i="9"/>
  <c r="AE45" i="9" s="1"/>
  <c r="X44" i="9"/>
  <c r="X45" i="9" s="1"/>
  <c r="S44" i="9"/>
  <c r="S45" i="9" s="1"/>
  <c r="M44" i="9"/>
  <c r="M45" i="9" s="1"/>
  <c r="K44" i="9"/>
  <c r="K45" i="9" s="1"/>
  <c r="R44" i="9"/>
  <c r="R45" i="9" s="1"/>
  <c r="AF44" i="9"/>
  <c r="AF45" i="9" s="1"/>
  <c r="AD44" i="9"/>
  <c r="AD45" i="9" s="1"/>
  <c r="Z44" i="9"/>
  <c r="Z45" i="9" s="1"/>
  <c r="U44" i="9"/>
  <c r="U45" i="9" s="1"/>
  <c r="P44" i="9"/>
  <c r="P45" i="9" s="1"/>
  <c r="O44" i="9"/>
  <c r="O45" i="9" s="1"/>
  <c r="T44" i="9"/>
  <c r="T45" i="9" s="1"/>
  <c r="W44" i="9"/>
  <c r="W45" i="9" s="1"/>
  <c r="J44" i="9"/>
  <c r="J45" i="9" s="1"/>
  <c r="Q44" i="9"/>
  <c r="Q45" i="9" s="1"/>
  <c r="AC44" i="9"/>
  <c r="AC45" i="9" s="1"/>
  <c r="L44" i="9"/>
  <c r="L45" i="9" s="1"/>
  <c r="N44" i="9"/>
  <c r="N45" i="9" s="1"/>
  <c r="Y44" i="9"/>
  <c r="Y45" i="9" s="1"/>
  <c r="I44" i="9"/>
  <c r="V44" i="9"/>
  <c r="V45" i="9" s="1"/>
  <c r="F42" i="9"/>
  <c r="F43" i="9" l="1"/>
  <c r="AJ14" i="9"/>
  <c r="I45" i="9"/>
  <c r="AH44" i="9"/>
  <c r="AJ44" i="9" s="1"/>
  <c r="F26" i="9"/>
  <c r="AH26" i="9" s="1"/>
  <c r="AJ26" i="9" s="1"/>
  <c r="AJ24" i="9"/>
  <c r="AJ42" i="9"/>
  <c r="AH43" i="9"/>
  <c r="E17" i="16"/>
  <c r="G16" i="16"/>
  <c r="F16" i="16"/>
  <c r="H16" i="16" s="1"/>
  <c r="H15" i="16"/>
  <c r="F44" i="9"/>
  <c r="F45" i="9" s="1"/>
  <c r="F51" i="9" l="1"/>
  <c r="AJ43" i="9"/>
  <c r="AH45" i="9"/>
  <c r="AJ45" i="9" s="1"/>
  <c r="A26" i="9"/>
  <c r="E18" i="16"/>
  <c r="F17" i="16"/>
  <c r="G17" i="16"/>
  <c r="H141" i="8"/>
  <c r="H147" i="8" s="1"/>
  <c r="G157" i="8"/>
  <c r="G160" i="8" s="1"/>
  <c r="H157" i="8"/>
  <c r="H160" i="8" s="1"/>
  <c r="H17" i="16" l="1"/>
  <c r="E19" i="16"/>
  <c r="F18" i="16"/>
  <c r="G18" i="16"/>
  <c r="N79" i="6"/>
  <c r="M79" i="6"/>
  <c r="L79" i="6"/>
  <c r="K79" i="6"/>
  <c r="J79" i="6"/>
  <c r="I79" i="6"/>
  <c r="H79" i="6"/>
  <c r="N67" i="6"/>
  <c r="N71" i="6" s="1"/>
  <c r="M67" i="6"/>
  <c r="M71" i="6" s="1"/>
  <c r="L67" i="6"/>
  <c r="L71" i="6" s="1"/>
  <c r="K67" i="6"/>
  <c r="K71" i="6" s="1"/>
  <c r="J67" i="6"/>
  <c r="J71" i="6" s="1"/>
  <c r="I67" i="6"/>
  <c r="I71" i="6" s="1"/>
  <c r="H67" i="6"/>
  <c r="H71" i="6" s="1"/>
  <c r="N50" i="6"/>
  <c r="N58" i="6" s="1"/>
  <c r="M50" i="6"/>
  <c r="M58" i="6" s="1"/>
  <c r="L50" i="6"/>
  <c r="L58" i="6" s="1"/>
  <c r="K50" i="6"/>
  <c r="K58" i="6" s="1"/>
  <c r="J50" i="6"/>
  <c r="J58" i="6" s="1"/>
  <c r="I50" i="6"/>
  <c r="I58" i="6" s="1"/>
  <c r="H50" i="6"/>
  <c r="H58" i="6" s="1"/>
  <c r="N14" i="6"/>
  <c r="N24" i="6" s="1"/>
  <c r="M14" i="6"/>
  <c r="M24" i="6" s="1"/>
  <c r="L14" i="6"/>
  <c r="L24" i="6" s="1"/>
  <c r="K14" i="6"/>
  <c r="K24" i="6" s="1"/>
  <c r="J14" i="6"/>
  <c r="J24" i="6" s="1"/>
  <c r="I14" i="6"/>
  <c r="I24" i="6" s="1"/>
  <c r="H14" i="6"/>
  <c r="H24" i="6" s="1"/>
  <c r="I92" i="5"/>
  <c r="J92" i="5"/>
  <c r="K92" i="5"/>
  <c r="L92" i="5"/>
  <c r="I93" i="5"/>
  <c r="J93" i="5"/>
  <c r="K93" i="5"/>
  <c r="L93" i="5"/>
  <c r="C95" i="5"/>
  <c r="E95" i="5"/>
  <c r="E131" i="7"/>
  <c r="F131" i="7" s="1"/>
  <c r="E147" i="7"/>
  <c r="F147" i="7" s="1"/>
  <c r="D75" i="7"/>
  <c r="F75" i="7" s="1"/>
  <c r="D21" i="7"/>
  <c r="F21" i="7" s="1"/>
  <c r="D73" i="7"/>
  <c r="F73" i="7" s="1"/>
  <c r="F72" i="7"/>
  <c r="F146" i="7"/>
  <c r="F69" i="7"/>
  <c r="D68" i="7"/>
  <c r="F68" i="7" s="1"/>
  <c r="F500" i="7"/>
  <c r="F499" i="7"/>
  <c r="F498" i="7"/>
  <c r="F497" i="7"/>
  <c r="F496" i="7"/>
  <c r="F495" i="7"/>
  <c r="F494" i="7"/>
  <c r="F493" i="7"/>
  <c r="F492" i="7"/>
  <c r="F491" i="7"/>
  <c r="F490" i="7"/>
  <c r="F489" i="7"/>
  <c r="F488" i="7"/>
  <c r="F487" i="7"/>
  <c r="F486" i="7"/>
  <c r="F485" i="7"/>
  <c r="F484" i="7"/>
  <c r="F483" i="7"/>
  <c r="F482" i="7"/>
  <c r="F481" i="7"/>
  <c r="F480" i="7"/>
  <c r="F479" i="7"/>
  <c r="F478" i="7"/>
  <c r="F477" i="7"/>
  <c r="F476" i="7"/>
  <c r="F475" i="7"/>
  <c r="F474" i="7"/>
  <c r="F473" i="7"/>
  <c r="F472" i="7"/>
  <c r="F471" i="7"/>
  <c r="F470" i="7"/>
  <c r="F469" i="7"/>
  <c r="F468" i="7"/>
  <c r="F467" i="7"/>
  <c r="F466" i="7"/>
  <c r="F465" i="7"/>
  <c r="F464" i="7"/>
  <c r="F463" i="7"/>
  <c r="F462" i="7"/>
  <c r="F461" i="7"/>
  <c r="F460" i="7"/>
  <c r="F459" i="7"/>
  <c r="F458" i="7"/>
  <c r="F457" i="7"/>
  <c r="F456" i="7"/>
  <c r="F455" i="7"/>
  <c r="F454" i="7"/>
  <c r="F453" i="7"/>
  <c r="F452" i="7"/>
  <c r="F451" i="7"/>
  <c r="F450" i="7"/>
  <c r="F449" i="7"/>
  <c r="F448" i="7"/>
  <c r="F447" i="7"/>
  <c r="F446" i="7"/>
  <c r="F445" i="7"/>
  <c r="F444" i="7"/>
  <c r="F443" i="7"/>
  <c r="F442" i="7"/>
  <c r="F441" i="7"/>
  <c r="F440" i="7"/>
  <c r="F439" i="7"/>
  <c r="F438" i="7"/>
  <c r="F437" i="7"/>
  <c r="F436" i="7"/>
  <c r="F435" i="7"/>
  <c r="F434" i="7"/>
  <c r="F433" i="7"/>
  <c r="F432" i="7"/>
  <c r="F431" i="7"/>
  <c r="F430" i="7"/>
  <c r="F429" i="7"/>
  <c r="F428" i="7"/>
  <c r="F427" i="7"/>
  <c r="F426" i="7"/>
  <c r="F425" i="7"/>
  <c r="F424" i="7"/>
  <c r="F423" i="7"/>
  <c r="F422" i="7"/>
  <c r="F421" i="7"/>
  <c r="F420" i="7"/>
  <c r="F419" i="7"/>
  <c r="F418" i="7"/>
  <c r="F417" i="7"/>
  <c r="F416" i="7"/>
  <c r="F415" i="7"/>
  <c r="F414" i="7"/>
  <c r="F413" i="7"/>
  <c r="F412" i="7"/>
  <c r="F411" i="7"/>
  <c r="F410" i="7"/>
  <c r="F409" i="7"/>
  <c r="F408" i="7"/>
  <c r="F407" i="7"/>
  <c r="F406" i="7"/>
  <c r="F405" i="7"/>
  <c r="F404" i="7"/>
  <c r="F403" i="7"/>
  <c r="F402" i="7"/>
  <c r="F401" i="7"/>
  <c r="F400" i="7"/>
  <c r="F399" i="7"/>
  <c r="F398" i="7"/>
  <c r="F397" i="7"/>
  <c r="F396" i="7"/>
  <c r="F395" i="7"/>
  <c r="F394" i="7"/>
  <c r="F393" i="7"/>
  <c r="F392" i="7"/>
  <c r="F391" i="7"/>
  <c r="F390" i="7"/>
  <c r="F389" i="7"/>
  <c r="F388" i="7"/>
  <c r="F387" i="7"/>
  <c r="F386" i="7"/>
  <c r="F385" i="7"/>
  <c r="F384" i="7"/>
  <c r="F383" i="7"/>
  <c r="F382" i="7"/>
  <c r="F381" i="7"/>
  <c r="F380" i="7"/>
  <c r="F379" i="7"/>
  <c r="F378" i="7"/>
  <c r="F377" i="7"/>
  <c r="F376" i="7"/>
  <c r="F375" i="7"/>
  <c r="F374" i="7"/>
  <c r="F373" i="7"/>
  <c r="F372" i="7"/>
  <c r="F371" i="7"/>
  <c r="F370" i="7"/>
  <c r="F369" i="7"/>
  <c r="F368" i="7"/>
  <c r="F367" i="7"/>
  <c r="F366" i="7"/>
  <c r="F365" i="7"/>
  <c r="F364" i="7"/>
  <c r="F363" i="7"/>
  <c r="F362" i="7"/>
  <c r="F361" i="7"/>
  <c r="F360" i="7"/>
  <c r="F359" i="7"/>
  <c r="F358" i="7"/>
  <c r="F357" i="7"/>
  <c r="F356" i="7"/>
  <c r="F355" i="7"/>
  <c r="F354" i="7"/>
  <c r="F353" i="7"/>
  <c r="F352" i="7"/>
  <c r="F351" i="7"/>
  <c r="F350" i="7"/>
  <c r="F349" i="7"/>
  <c r="F348" i="7"/>
  <c r="F347" i="7"/>
  <c r="F346" i="7"/>
  <c r="F345" i="7"/>
  <c r="F344" i="7"/>
  <c r="F343" i="7"/>
  <c r="F342" i="7"/>
  <c r="F341" i="7"/>
  <c r="F340" i="7"/>
  <c r="F339" i="7"/>
  <c r="F338" i="7"/>
  <c r="F337" i="7"/>
  <c r="F336" i="7"/>
  <c r="F335" i="7"/>
  <c r="F334" i="7"/>
  <c r="F333" i="7"/>
  <c r="F332" i="7"/>
  <c r="F331" i="7"/>
  <c r="F330" i="7"/>
  <c r="F329" i="7"/>
  <c r="F328" i="7"/>
  <c r="F327" i="7"/>
  <c r="F326" i="7"/>
  <c r="F325" i="7"/>
  <c r="F324" i="7"/>
  <c r="F323" i="7"/>
  <c r="F322" i="7"/>
  <c r="F321" i="7"/>
  <c r="F320" i="7"/>
  <c r="F319" i="7"/>
  <c r="F318" i="7"/>
  <c r="F317" i="7"/>
  <c r="F31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F290" i="7"/>
  <c r="F289" i="7"/>
  <c r="F288" i="7"/>
  <c r="F287" i="7"/>
  <c r="F286" i="7"/>
  <c r="F285" i="7"/>
  <c r="F284"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257" i="7"/>
  <c r="F256" i="7"/>
  <c r="F255" i="7"/>
  <c r="F254" i="7"/>
  <c r="F253" i="7"/>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05" i="7"/>
  <c r="F204" i="7"/>
  <c r="F203" i="7"/>
  <c r="F202" i="7"/>
  <c r="F201" i="7"/>
  <c r="F200" i="7"/>
  <c r="F199" i="7"/>
  <c r="F198" i="7"/>
  <c r="F197" i="7"/>
  <c r="F196" i="7"/>
  <c r="F195" i="7"/>
  <c r="F194" i="7"/>
  <c r="F193" i="7"/>
  <c r="F192" i="7"/>
  <c r="F191" i="7"/>
  <c r="F190" i="7"/>
  <c r="F189" i="7"/>
  <c r="F188" i="7"/>
  <c r="F187" i="7"/>
  <c r="F186" i="7"/>
  <c r="F185" i="7"/>
  <c r="F184" i="7"/>
  <c r="F183" i="7"/>
  <c r="F182" i="7"/>
  <c r="F181" i="7"/>
  <c r="F180" i="7"/>
  <c r="F179" i="7"/>
  <c r="F178" i="7"/>
  <c r="F177" i="7"/>
  <c r="F176" i="7"/>
  <c r="F175" i="7"/>
  <c r="F174" i="7"/>
  <c r="F173" i="7"/>
  <c r="F172" i="7"/>
  <c r="F171" i="7"/>
  <c r="F170" i="7"/>
  <c r="F169" i="7"/>
  <c r="F168" i="7"/>
  <c r="F167" i="7"/>
  <c r="F166" i="7"/>
  <c r="F165" i="7"/>
  <c r="F164" i="7"/>
  <c r="F163" i="7"/>
  <c r="F162" i="7"/>
  <c r="F161" i="7"/>
  <c r="F160" i="7"/>
  <c r="F158" i="7"/>
  <c r="F157" i="7"/>
  <c r="F156" i="7"/>
  <c r="F155" i="7"/>
  <c r="G44" i="14" s="1"/>
  <c r="F154" i="7"/>
  <c r="F153" i="7"/>
  <c r="F152" i="7"/>
  <c r="F151" i="7"/>
  <c r="F150" i="7"/>
  <c r="F149" i="7"/>
  <c r="F148" i="7"/>
  <c r="F145" i="7"/>
  <c r="F144" i="7"/>
  <c r="F143" i="7"/>
  <c r="F142" i="7"/>
  <c r="F141" i="7"/>
  <c r="F140" i="7"/>
  <c r="F139" i="7"/>
  <c r="F138" i="7"/>
  <c r="F137" i="7"/>
  <c r="F136" i="7"/>
  <c r="F135" i="7"/>
  <c r="F134" i="7"/>
  <c r="F133" i="7"/>
  <c r="F132" i="7"/>
  <c r="F130" i="7"/>
  <c r="F129" i="7"/>
  <c r="F128" i="7"/>
  <c r="F127" i="7"/>
  <c r="F126" i="7"/>
  <c r="F125" i="7"/>
  <c r="F124" i="7"/>
  <c r="F123" i="7"/>
  <c r="F122" i="7"/>
  <c r="F121" i="7"/>
  <c r="F120" i="7"/>
  <c r="F119" i="7"/>
  <c r="F118" i="7"/>
  <c r="F117" i="7"/>
  <c r="F116" i="7"/>
  <c r="F115" i="7"/>
  <c r="F114" i="7"/>
  <c r="F113" i="7"/>
  <c r="F112" i="7"/>
  <c r="F111" i="7"/>
  <c r="F110" i="7"/>
  <c r="F109" i="7"/>
  <c r="F108" i="7"/>
  <c r="F107" i="7"/>
  <c r="F105" i="7"/>
  <c r="F104" i="7"/>
  <c r="F103" i="7"/>
  <c r="F102" i="7"/>
  <c r="F101" i="7"/>
  <c r="F100" i="7"/>
  <c r="F99" i="7"/>
  <c r="F98" i="7"/>
  <c r="F97" i="7"/>
  <c r="F96" i="7"/>
  <c r="F95" i="7"/>
  <c r="F94" i="7"/>
  <c r="F93" i="7"/>
  <c r="F92" i="7"/>
  <c r="F91" i="7"/>
  <c r="F90" i="7"/>
  <c r="F89" i="7"/>
  <c r="F88" i="7"/>
  <c r="F87" i="7"/>
  <c r="F86" i="7"/>
  <c r="F85" i="7"/>
  <c r="F84" i="7"/>
  <c r="F83" i="7"/>
  <c r="F82" i="7"/>
  <c r="F81" i="7"/>
  <c r="F80" i="7"/>
  <c r="F79" i="7"/>
  <c r="F78" i="7"/>
  <c r="F77" i="7"/>
  <c r="F76" i="7"/>
  <c r="F74" i="7"/>
  <c r="F71" i="7"/>
  <c r="F70" i="7"/>
  <c r="F67" i="7"/>
  <c r="F66" i="7"/>
  <c r="F65" i="7"/>
  <c r="F64" i="7"/>
  <c r="F63" i="7"/>
  <c r="F62" i="7"/>
  <c r="F61" i="7"/>
  <c r="F60" i="7"/>
  <c r="F59" i="7"/>
  <c r="F58" i="7"/>
  <c r="F57" i="7"/>
  <c r="F56" i="7"/>
  <c r="F55" i="7"/>
  <c r="F54" i="7"/>
  <c r="F53" i="7"/>
  <c r="L59" i="7" s="1"/>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0" i="7"/>
  <c r="F19" i="7"/>
  <c r="F18" i="7"/>
  <c r="F17" i="7"/>
  <c r="F16" i="7"/>
  <c r="F15" i="7"/>
  <c r="F14" i="7"/>
  <c r="F13" i="7"/>
  <c r="F12" i="7"/>
  <c r="F11" i="7"/>
  <c r="F10" i="7"/>
  <c r="F9" i="7"/>
  <c r="F8" i="7"/>
  <c r="F7" i="7"/>
  <c r="F6" i="7"/>
  <c r="F5" i="7"/>
  <c r="F4" i="7"/>
  <c r="F3" i="7"/>
  <c r="C101" i="5" l="1"/>
  <c r="L53" i="7"/>
  <c r="L54" i="7"/>
  <c r="O21" i="7"/>
  <c r="O55" i="6"/>
  <c r="C99" i="5"/>
  <c r="H18" i="16"/>
  <c r="E20" i="16"/>
  <c r="F19" i="16"/>
  <c r="L9" i="16" s="1"/>
  <c r="L4" i="16" s="1"/>
  <c r="G19" i="16"/>
  <c r="G37" i="14"/>
  <c r="O69" i="6" s="1"/>
  <c r="O62" i="6"/>
  <c r="O44" i="6"/>
  <c r="O49" i="6"/>
  <c r="G43" i="14"/>
  <c r="O53" i="6"/>
  <c r="G42" i="14"/>
  <c r="O74" i="6" s="1"/>
  <c r="O66" i="6"/>
  <c r="O46" i="6"/>
  <c r="O65" i="6"/>
  <c r="O48" i="6"/>
  <c r="O45" i="6"/>
  <c r="O64" i="6"/>
  <c r="G38" i="14"/>
  <c r="O70" i="6" s="1"/>
  <c r="O63" i="6"/>
  <c r="O54" i="6"/>
  <c r="L81" i="6"/>
  <c r="L82" i="6" s="1"/>
  <c r="I81" i="6"/>
  <c r="I82" i="6" s="1"/>
  <c r="O14" i="6"/>
  <c r="O24" i="6" s="1"/>
  <c r="O26" i="6" s="1"/>
  <c r="O29" i="6" s="1"/>
  <c r="O31" i="6" s="1"/>
  <c r="O33" i="6" s="1"/>
  <c r="M81" i="6"/>
  <c r="M82" i="6" s="1"/>
  <c r="H81" i="6"/>
  <c r="H82" i="6" s="1"/>
  <c r="J81" i="6"/>
  <c r="J82" i="6" s="1"/>
  <c r="K81" i="6"/>
  <c r="K82" i="6" s="1"/>
  <c r="N81" i="6"/>
  <c r="N82" i="6" s="1"/>
  <c r="O52" i="6" l="1"/>
  <c r="N126" i="6"/>
  <c r="N127" i="6" s="1"/>
  <c r="O57" i="6"/>
  <c r="O6" i="7"/>
  <c r="O43" i="6"/>
  <c r="F8" i="17"/>
  <c r="F7" i="17" s="1"/>
  <c r="H19" i="16"/>
  <c r="L8" i="16" s="1"/>
  <c r="E21" i="16"/>
  <c r="G20" i="16"/>
  <c r="F20" i="16"/>
  <c r="O42" i="6"/>
  <c r="O77" i="6"/>
  <c r="O78" i="6"/>
  <c r="E161" i="14"/>
  <c r="O75" i="6"/>
  <c r="O76" i="6"/>
  <c r="O56" i="6"/>
  <c r="G59" i="14"/>
  <c r="O47" i="6"/>
  <c r="G39" i="14"/>
  <c r="D161" i="14"/>
  <c r="G46" i="14"/>
  <c r="O67" i="6"/>
  <c r="O71" i="6" s="1"/>
  <c r="O2" i="7"/>
  <c r="N2" i="7"/>
  <c r="H20" i="16" l="1"/>
  <c r="E22" i="16"/>
  <c r="F21" i="16"/>
  <c r="G21" i="16"/>
  <c r="O79" i="6"/>
  <c r="O81" i="6" s="1"/>
  <c r="G47" i="14"/>
  <c r="L47" i="14" s="1"/>
  <c r="O50" i="6"/>
  <c r="O58" i="6" s="1"/>
  <c r="H21" i="16" l="1"/>
  <c r="E23" i="16"/>
  <c r="F22" i="16"/>
  <c r="G22" i="16"/>
  <c r="O82" i="6"/>
  <c r="H22" i="16" l="1"/>
  <c r="E24" i="16"/>
  <c r="F23" i="16"/>
  <c r="G23" i="16"/>
  <c r="L100" i="5"/>
  <c r="K100" i="5"/>
  <c r="E99" i="5"/>
  <c r="I100" i="5"/>
  <c r="K94" i="5" l="1"/>
  <c r="L94" i="5"/>
  <c r="L95" i="5" s="1"/>
  <c r="L96" i="5" s="1"/>
  <c r="I94" i="5"/>
  <c r="H23" i="16"/>
  <c r="E25" i="16"/>
  <c r="G24" i="16"/>
  <c r="F24" i="16"/>
  <c r="I101" i="5"/>
  <c r="I102" i="5" s="1"/>
  <c r="L101" i="5"/>
  <c r="J100" i="5"/>
  <c r="K101" i="5"/>
  <c r="K102" i="5" s="1"/>
  <c r="L98" i="5" l="1"/>
  <c r="K104" i="5"/>
  <c r="H24" i="16"/>
  <c r="E26" i="16"/>
  <c r="F25" i="16"/>
  <c r="G25" i="16"/>
  <c r="I95" i="5"/>
  <c r="I96" i="5" s="1"/>
  <c r="I98" i="5" s="1"/>
  <c r="J101" i="5"/>
  <c r="J102" i="5" s="1"/>
  <c r="J94" i="5"/>
  <c r="I104" i="5"/>
  <c r="L102" i="5"/>
  <c r="K95" i="5"/>
  <c r="K96" i="5" s="1"/>
  <c r="K98" i="5" s="1"/>
  <c r="L104" i="5" l="1"/>
  <c r="H25" i="16"/>
  <c r="E27" i="16"/>
  <c r="F26" i="16"/>
  <c r="G26" i="16"/>
  <c r="J104" i="5"/>
  <c r="J95" i="5"/>
  <c r="J96" i="5" s="1"/>
  <c r="J98" i="5" s="1"/>
  <c r="E28" i="16" l="1"/>
  <c r="G27" i="16"/>
  <c r="F27" i="16"/>
  <c r="H26" i="16"/>
  <c r="E29" i="16" l="1"/>
  <c r="F28" i="16"/>
  <c r="G28" i="16"/>
  <c r="H27" i="16"/>
  <c r="H28" i="16" l="1"/>
  <c r="E30" i="16"/>
  <c r="F29" i="16"/>
  <c r="G29" i="16"/>
  <c r="H29" i="16" s="1"/>
  <c r="E31" i="16" l="1"/>
  <c r="F30" i="16"/>
  <c r="G30" i="16"/>
  <c r="H30" i="16" l="1"/>
  <c r="E32" i="16"/>
  <c r="G31" i="16"/>
  <c r="F31" i="16"/>
  <c r="H31" i="16" l="1"/>
  <c r="E33" i="16"/>
  <c r="F32" i="16"/>
  <c r="G32" i="16"/>
  <c r="H32" i="16" l="1"/>
  <c r="E34" i="16"/>
  <c r="F33" i="16"/>
  <c r="G33" i="16"/>
  <c r="H33" i="16" l="1"/>
  <c r="E35" i="16"/>
  <c r="F34" i="16"/>
  <c r="G34" i="16"/>
  <c r="H34" i="16" l="1"/>
  <c r="E36" i="16"/>
  <c r="G35" i="16"/>
  <c r="F35" i="16"/>
  <c r="H35" i="16" l="1"/>
  <c r="E37" i="16"/>
  <c r="F36" i="16"/>
  <c r="G36" i="16"/>
  <c r="F37" i="16" l="1"/>
  <c r="G37" i="16"/>
  <c r="H36" i="16"/>
  <c r="F38" i="16" l="1"/>
  <c r="L2" i="16"/>
  <c r="L5" i="16" s="1"/>
  <c r="H37" i="16"/>
  <c r="G38" i="16"/>
  <c r="M4" i="16" l="1"/>
  <c r="L6" i="16"/>
  <c r="H38" i="16"/>
  <c r="I153" i="14"/>
  <c r="I160" i="14" s="1"/>
  <c r="H42" i="14"/>
  <c r="H46" i="14" s="1"/>
  <c r="H47" i="14" l="1"/>
  <c r="M47" i="14" s="1"/>
  <c r="F16" i="30"/>
  <c r="L32" i="30" s="1"/>
  <c r="F17" i="30" l="1"/>
  <c r="L33" i="30" l="1"/>
  <c r="L35" i="30" l="1"/>
  <c r="L51" i="30"/>
  <c r="L56" i="30" s="1"/>
  <c r="F19" i="30"/>
  <c r="F20" i="3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Freddy Llanto</author>
    <author>Freddy</author>
  </authors>
  <commentList>
    <comment ref="I2" authorId="0" shapeId="0" xr:uid="{E1142458-BA7F-42A0-A354-F37D89F01F50}">
      <text>
        <r>
          <rPr>
            <b/>
            <sz val="10"/>
            <color indexed="81"/>
            <rFont val="Tahoma"/>
            <family val="2"/>
          </rPr>
          <t>NIC 1</t>
        </r>
        <r>
          <rPr>
            <b/>
            <sz val="7"/>
            <color indexed="81"/>
            <rFont val="Tahoma"/>
            <family val="2"/>
          </rPr>
          <t xml:space="preserve">
</t>
        </r>
        <r>
          <rPr>
            <b/>
            <sz val="10"/>
            <color indexed="81"/>
            <rFont val="Tahoma"/>
            <family val="2"/>
          </rPr>
          <t xml:space="preserve">Pf. 49
Una entidad identificará claramente los estados financieros y los distinguirá de cualquier otra información publicada en el mismo documento. 
NIIF 18
25
An entity shall clearly identify the financial statements and distinguish them from other information in the same published document. </t>
        </r>
      </text>
    </comment>
    <comment ref="I3" authorId="0" shapeId="0" xr:uid="{C6EB4A5D-810E-4E8C-AF89-6AE7B25EAB6D}">
      <text>
        <r>
          <rPr>
            <b/>
            <sz val="7"/>
            <color indexed="81"/>
            <rFont val="Tahoma"/>
            <family val="2"/>
          </rPr>
          <t>NIC 1
Pf. 51 Una entidad identificará claramente cada estado financiero y las notas. Además, una entidad mostrará la siguiente información en lugar destacado, y la repetirá cuando sea necesario para que la información presentada sea comprensible:</t>
        </r>
        <r>
          <rPr>
            <sz val="7"/>
            <color indexed="81"/>
            <rFont val="Tahoma"/>
            <family val="2"/>
          </rPr>
          <t xml:space="preserve">
(a) el nombre de la entidad u otra forma de identificación de la misma, así como los cambios relativos a dicha información ...
(b) si los estados financieros pertenecen a una entidad individual o a un  grupo de entidades;
(c) la fecha del cierre del periodo sobre el que se informa o el periodo  cubierto por el juego de los estados financ. o notas;
(d) la moneda de presentación (NIC21).
(d) el grado de redondeo practicado al presentar las cifras de los estados financieros.
</t>
        </r>
        <r>
          <rPr>
            <b/>
            <sz val="7"/>
            <color indexed="81"/>
            <rFont val="Tahoma"/>
            <family val="2"/>
          </rPr>
          <t>NIIF18, PF 27</t>
        </r>
        <r>
          <rPr>
            <sz val="7"/>
            <color indexed="81"/>
            <rFont val="Tahoma"/>
            <family val="2"/>
          </rPr>
          <t xml:space="preserve">
</t>
        </r>
        <r>
          <rPr>
            <b/>
            <sz val="7"/>
            <color indexed="81"/>
            <rFont val="Tahoma"/>
            <family val="2"/>
          </rPr>
          <t>An entity shall clearly identify each primary financial statement and the notes. In addition, an entity shall disclose prominently, and repeat when necessary for the information provided to be understandable</t>
        </r>
        <r>
          <rPr>
            <sz val="7"/>
            <color indexed="81"/>
            <rFont val="Tahoma"/>
            <family val="2"/>
          </rPr>
          <t>:
(a) the name of the reporting entity or other means of identification, and any change in that information from the end of the preceding reporting period;
(b) whether the financial statements are of an individual entity or a group of entities;
(c) the date of the end of the reporting period or the period covered by the financial statements;
(d) the presentation currency, as defined in IAS 21 The Effects of Changes in Foreign Exchange Rates; and
(e) the level of rounding used for the amounts in the financial
statements (see paragraph B11).</t>
        </r>
      </text>
    </comment>
    <comment ref="I4" authorId="0" shapeId="0" xr:uid="{7DBC01BD-CAD3-43D3-A3A6-BB539741E5E1}">
      <text>
        <r>
          <rPr>
            <b/>
            <sz val="7"/>
            <color indexed="81"/>
            <rFont val="Tahoma"/>
            <family val="2"/>
          </rPr>
          <t>Pf. 53 Con frecuencia, una entidad hará más comprensibles los estados financieros presentando las cifras en miles o millones de unidades monetarias de la moneda de presentación. Esto será aceptable en la medida en que la entidad revele el grado de redondeo practicado y no omita información material o de importancia relativa al hacerlo.</t>
        </r>
      </text>
    </comment>
    <comment ref="H6" authorId="1" shapeId="0" xr:uid="{651C371C-ACB3-4885-8421-02AEE31EE74E}">
      <text>
        <r>
          <rPr>
            <b/>
            <sz val="9"/>
            <color indexed="81"/>
            <rFont val="Tahoma"/>
            <family val="2"/>
          </rPr>
          <t xml:space="preserve">NIC 1: Información comparativa mínima
</t>
        </r>
        <r>
          <rPr>
            <sz val="9"/>
            <color indexed="81"/>
            <rFont val="Tahoma"/>
            <family val="2"/>
          </rPr>
          <t>38 A menos que las NIIF permitan o requieran otra cosa, una entidad revelará información comparativa respecto del periodo anterior para todos los importes incluidos en los estados financieros del periodo corriente. Una entidad incluirá información comparativa para la información descriptiva y narrativa ....</t>
        </r>
        <r>
          <rPr>
            <b/>
            <sz val="9"/>
            <color indexed="81"/>
            <rFont val="Tahoma"/>
            <family val="2"/>
          </rPr>
          <t xml:space="preserve">
</t>
        </r>
        <r>
          <rPr>
            <sz val="9"/>
            <color indexed="81"/>
            <rFont val="Tahoma"/>
            <family val="2"/>
          </rPr>
          <t xml:space="preserve">38A Una entidad presentará, como mínimo, dos estados de situación financiera, dos estados del resultado y otro resultado integral del periodo, dos estados del resultado del periodo separados (si los presenta), dos estados de flujos de efectivo y dos estados de cambios en el patrimonio, y notas relacionadas.
</t>
        </r>
        <r>
          <rPr>
            <b/>
            <sz val="9"/>
            <color indexed="81"/>
            <rFont val="Tahoma"/>
            <family val="2"/>
          </rPr>
          <t xml:space="preserve">NIIF 18: Comparative information
</t>
        </r>
        <r>
          <rPr>
            <sz val="9"/>
            <color indexed="81"/>
            <rFont val="Tahoma"/>
            <family val="2"/>
          </rPr>
          <t>31</t>
        </r>
        <r>
          <rPr>
            <b/>
            <sz val="9"/>
            <color indexed="81"/>
            <rFont val="Tahoma"/>
            <family val="2"/>
          </rPr>
          <t xml:space="preserve"> </t>
        </r>
        <r>
          <rPr>
            <sz val="9"/>
            <color indexed="81"/>
            <rFont val="Tahoma"/>
            <family val="2"/>
          </rPr>
          <t xml:space="preserve">Except when IFRS Accounting Standards permit or require otherwise,  an entity shall provide comparative information (that is, information for the preceding reporting period) for all amounts reported in the current period’s financial statements. An entity shall include comparative information for narrative and descriptive information if it is necessary for an understanding of the current period’s financial statements.
32 An entity shall present a current reporting period and preceding period in each of its primary financial statements and in the notes. </t>
        </r>
      </text>
    </comment>
    <comment ref="I6" authorId="1" shapeId="0" xr:uid="{AF0F5D38-6896-4840-B180-72BABE8C0169}">
      <text>
        <r>
          <rPr>
            <b/>
            <sz val="9"/>
            <color indexed="81"/>
            <rFont val="Tahoma"/>
            <family val="2"/>
          </rPr>
          <t>NIC 1</t>
        </r>
        <r>
          <rPr>
            <sz val="9"/>
            <color indexed="81"/>
            <rFont val="Tahoma"/>
            <family val="2"/>
          </rPr>
          <t xml:space="preserve">
</t>
        </r>
        <r>
          <rPr>
            <b/>
            <sz val="9"/>
            <color indexed="81"/>
            <rFont val="Tahoma"/>
            <family val="2"/>
          </rPr>
          <t xml:space="preserve">Cambios en políticas contables, reexpresión retroactiva o reclasificación
</t>
        </r>
        <r>
          <rPr>
            <sz val="9"/>
            <color indexed="81"/>
            <rFont val="Tahoma"/>
            <family val="2"/>
          </rPr>
          <t xml:space="preserve">
40A Una entidad presentará un tercer estado de situación financiera al comienzo del periodo inmediato anterior, además de los estados financieros comparativos mínimos requeridos por el párrafo 38A si:
(a) aplica una política contable de forma retroactiva, realiza una reexpresión retroactiva de partidas en sus estados financieros o reclasifica partidas en éstos; y
(b) la aplicación retroactiva, reexpresión retroactiva o reclasificación tiene un efecto material (de importancia relativa) sobre la información en el estado de situación financiera al comienzo del periodo inmediato anterior.
40B En las circunstancias descritas en el párrafo 40A, una entidad presentará tres estados de situación
financiera, como sigue:
(a) al cierre del periodo actual;
(b) al cierre del periodo inmediato anterior; y
(c) al comienzo del periodo inmediato anterior. 
40C Cuando se requiera que una entidad presente un estado de situación financiera adicional de acuerdo con el párrafo 40A, deberá revelar la información requerida por los párrafos 41 a 44 y la NIC 8. Sin embargo, no necesitará presentar las notas relativas al estado de situación financiera de apertura al comienzo del periodo inmediato anterior
</t>
        </r>
        <r>
          <rPr>
            <b/>
            <sz val="9"/>
            <color indexed="81"/>
            <rFont val="Tahoma"/>
            <family val="2"/>
          </rPr>
          <t xml:space="preserve">
Change in accounting policy, retrospective restatement or
reclassification</t>
        </r>
        <r>
          <rPr>
            <sz val="9"/>
            <color indexed="81"/>
            <rFont val="Tahoma"/>
            <family val="2"/>
          </rPr>
          <t xml:space="preserve">
37 An entity shall present a third statement of financial position as at the
beginning of the preceding period in addition to the comparative information required in paragraphs 31–32 if:
(a) it applies an accounting policy retrospectively, makes a retrospective restatement of items in its financial statements or reclassifies items in its financial statements; and
(b) the retrospective application, retrospective restatement or reclassification has a material effect on the information in the statement of financial position as at the beginning of the preceding period.
38 In the circumstances described in paragraph 37 an entity shall present three
statements of financial position—a statement of financial position as at:
(a) the end of the current reporting period;
(b) the end of the preceding period; and
(c) the beginning of the preceding period.
39 When an entity is required to present a third statement of financial position
applying paragraph 37, it shall disclose the information required by
paragraphs 33–36 and IAS 8. However, it need not provide the related notes to
the statement of financial position as at the beginning of the preceding period.</t>
        </r>
      </text>
    </comment>
    <comment ref="F7" authorId="2" shapeId="0" xr:uid="{52F80A50-C121-4459-B59D-123BB459822C}">
      <text>
        <r>
          <rPr>
            <b/>
            <sz val="8"/>
            <color indexed="81"/>
            <rFont val="Tahoma"/>
            <family val="2"/>
          </rPr>
          <t xml:space="preserve">NIC 1
Pf.113 Referencias cruzadas 
</t>
        </r>
        <r>
          <rPr>
            <sz val="8"/>
            <color indexed="81"/>
            <rFont val="Tahoma"/>
            <family val="2"/>
          </rPr>
          <t xml:space="preserve">Una entidad presentará las notas, en la medida en que sea practicable, de una forma sistemática. Una entidad referenciará cada partida incluida en los estados de situación financiera y del resultado integral, en el estado de resultados separado (cuando se lo presenta) y en los estados de cambios en el patrimonio y de flujos de efectivo, con cualquier información relacionada en las notas.
</t>
        </r>
        <r>
          <rPr>
            <b/>
            <sz val="8"/>
            <color indexed="81"/>
            <rFont val="Tahoma"/>
            <family val="2"/>
          </rPr>
          <t xml:space="preserve">NIIF 18
114 Referencias cruzadas
</t>
        </r>
        <r>
          <rPr>
            <sz val="8"/>
            <color indexed="81"/>
            <rFont val="Tahoma"/>
            <family val="2"/>
          </rPr>
          <t>An entity shall, as far as practicable, present notes in a systematic manner (see B112). In determining a systematic manner, the entity shall consider the effect on the understandability and comparability of its financial statements.  An entity shall cross-reference each item in the primary financial statements  to any related information in the notes. If amounts disclosed in the notes are  included in one or more line items in the primary financial statements, an entity  shall disclose in the note the line item(s) in which the amounts are included.</t>
        </r>
      </text>
    </comment>
    <comment ref="A8" authorId="0" shapeId="0" xr:uid="{C7C0CDA2-D36D-4F66-994B-81C9B8EF87F1}">
      <text>
        <r>
          <rPr>
            <b/>
            <sz val="7"/>
            <color indexed="81"/>
            <rFont val="Arial Rounded MT Bold"/>
            <family val="2"/>
          </rPr>
          <t xml:space="preserve">NIC 1 Paf.60:
</t>
        </r>
        <r>
          <rPr>
            <sz val="7"/>
            <color indexed="81"/>
            <rFont val="Arial Rounded MT Bold"/>
            <family val="2"/>
          </rPr>
          <t xml:space="preserve">Una entidad presentará sus activos corrientes y no corrientes, así como sus pasivos corrientes y no corrientes, como categorías separadas en su estado de situación financiera, de acuerdo con los párrafos 66 a 76, excepto cuando una presentación basada en el grado de liquidez proporcione una información fiable que sea más relevante. Cuando se aplique esa excepción, una entidad presentará todos los activos y pasivos ordenados atendiendo a su liquidez.
</t>
        </r>
        <r>
          <rPr>
            <b/>
            <sz val="7"/>
            <color indexed="81"/>
            <rFont val="Arial Rounded MT Bold"/>
            <family val="2"/>
          </rPr>
          <t xml:space="preserve">NIIF 18
96
</t>
        </r>
        <r>
          <rPr>
            <sz val="7"/>
            <color indexed="81"/>
            <rFont val="Arial Rounded MT Bold"/>
            <family val="2"/>
          </rPr>
          <t xml:space="preserve">An entity shall present current and non-current assets, and current and non-current liabilities, as separate classifications in its statement of financial position in accordance with paragraphs 99–102 except when a presentation based on liquidity provides a more useful structured summary. When that exception applies, an entity shall present all assets and liabilities in order of liquidity (see B90–B93).
</t>
        </r>
        <r>
          <rPr>
            <b/>
            <sz val="7"/>
            <color indexed="81"/>
            <rFont val="Arial Rounded MT Bold"/>
            <family val="2"/>
          </rPr>
          <t>97</t>
        </r>
        <r>
          <rPr>
            <sz val="7"/>
            <color indexed="81"/>
            <rFont val="Arial Rounded MT Bold"/>
            <family val="2"/>
          </rPr>
          <t xml:space="preserve">
Whichever method of presentation is adopted, an entity shall disclose the amount expected to be recovered or settled after more than 12 months for each asset and liability line item that combines amounts expected to be
recovered or settled:
(a) no more than 12 months after the reporting period; and
(b) more than 12 months after the reporting period.
</t>
        </r>
      </text>
    </comment>
    <comment ref="A10" authorId="0" shapeId="0" xr:uid="{D023349C-5529-467A-92D0-AB5F35C40CAF}">
      <text>
        <r>
          <rPr>
            <b/>
            <sz val="8"/>
            <color theme="1"/>
            <rFont val="Arial"/>
            <family val="2"/>
          </rPr>
          <t xml:space="preserve">NIC 1 -NO COMPENSARAS/NO NETEARAS:
</t>
        </r>
        <r>
          <rPr>
            <b/>
            <sz val="7"/>
            <color theme="1"/>
            <rFont val="Arial"/>
            <family val="2"/>
          </rPr>
          <t xml:space="preserve">
32: Una entidad no compensará activos con pasivos o ingresos con gastos a menos que así lo requiera o permita una NIIF.
33: Informar por separado sobre activos y pasivos / ingresos y gastos. 
¿Cuán compensar?: Cuando refleja la sustancia de la transacción u otro sucesos.
La medición por el neto en el caso de los activos sujetos a correcciones valorativas no es una compensación.
NIIF 18 -NO COMPENSARAS/NO NETEARAS:
44 
An entity shall not offset assets and liabilities or income and expenses, unless required or permitted by an IFRS Accounting Standard (see B27–B28).
45
An entity reports separately both assets and liabilities, and income and expenses. Offsetting in the statement(s) of financial performance or the statement of financial position, except when offsetting reflects the substance of the transaction or other event, reduces users’ ability to understand the transactions and other events and conditions that have occurred and to assess the entity’s future cash flows. Measuring assets net of valuation allowances— for example, obsolescence allowances on inventories and allowances for expected credit losses on financial assets—is not offsetting.
</t>
        </r>
      </text>
    </comment>
    <comment ref="J12" authorId="0" shapeId="0" xr:uid="{375B11F4-5946-4DF7-AA0F-7DD096C08E2D}">
      <text>
        <r>
          <rPr>
            <b/>
            <sz val="9"/>
            <color indexed="81"/>
            <rFont val="Tahoma"/>
            <family val="2"/>
          </rPr>
          <t xml:space="preserve">Excepto:
</t>
        </r>
        <r>
          <rPr>
            <sz val="9"/>
            <color indexed="81"/>
            <rFont val="Tahoma"/>
            <family val="2"/>
          </rPr>
          <t>- Inversiones a Participación Patrimonial.
- Cuentas por cobrar (comerciales y otros)
- Efectivo y equivalentes de efectivo.</t>
        </r>
      </text>
    </comment>
    <comment ref="J13" authorId="0" shapeId="0" xr:uid="{E5939B78-9D4E-4DCA-A85C-22E7D632D722}">
      <text>
        <r>
          <rPr>
            <sz val="9"/>
            <color indexed="81"/>
            <rFont val="Tahoma"/>
            <family val="2"/>
          </rPr>
          <t xml:space="preserve">NIC 1 Mas Partidas:
Pf. 55 Una entidad presentará en el estado de situación financiera partidas adicionales, encabezamientos y subtotales, cuando sea relevante para comprender su situación financiera.
Pf. 57 Esta Norma no prescribe ni el orden ni el formato en que una entidad presentará las partidas. El párrafo 54 simplemente  enumera partidas que son lo suficientemente diferentes, en su naturaleza o función, como para justificar su presentación por  separado en el estado de situación financiera. Además:
(a) se añadirán otras partidas cuando el tamaño, naturaleza o función de una partida o grupo de partidas sea tal que la presentación por separado resulte relevante para comprender la situación financiera de la entidad; y
(b) </t>
        </r>
        <r>
          <rPr>
            <u/>
            <sz val="9"/>
            <color indexed="81"/>
            <rFont val="Tahoma"/>
            <family val="2"/>
          </rPr>
          <t>las denominaciones</t>
        </r>
        <r>
          <rPr>
            <sz val="9"/>
            <color indexed="81"/>
            <rFont val="Tahoma"/>
            <family val="2"/>
          </rPr>
          <t xml:space="preserve"> (...) y la ordenación de las partidas o agrupaciones de partidas (...) , podrán ser modificadas de acuerdo con la naturaleza de la entidad y de sus transacciones, para suministrar información (...) relevante para la comprensión de la situación financiera ... 
</t>
        </r>
        <r>
          <rPr>
            <b/>
            <sz val="9"/>
            <color indexed="81"/>
            <rFont val="Tahoma"/>
            <family val="2"/>
          </rPr>
          <t xml:space="preserve">NIIF 18 Mas partidas
</t>
        </r>
        <r>
          <rPr>
            <sz val="9"/>
            <color indexed="81"/>
            <rFont val="Tahoma"/>
            <family val="2"/>
          </rPr>
          <t xml:space="preserve">105 Paragraphs B109–B111 set out requirements on how an entity uses its
judgement to determine whether to present additional line items in the
statement of financial position or disclose items in the notes.
</t>
        </r>
        <r>
          <rPr>
            <b/>
            <sz val="9"/>
            <color indexed="81"/>
            <rFont val="Tahoma"/>
            <family val="2"/>
          </rPr>
          <t xml:space="preserve">
</t>
        </r>
        <r>
          <rPr>
            <sz val="9"/>
            <color indexed="81"/>
            <rFont val="Tahoma"/>
            <family val="2"/>
          </rPr>
          <t xml:space="preserve">106  this Standard does not prescribe the order or format in which an entity presents items in the statement of financial position. In addition, the descriptions used and the ordering of items or aggregation of similar items may be amended according to the nature of the entity and its transactions, to provide a useful structured summary of the entity’s assets, liabilities and equity. </t>
        </r>
      </text>
    </comment>
    <comment ref="A14" authorId="0" shapeId="0" xr:uid="{9B8D5E68-3E3B-481C-AC2C-F44A6587E91B}">
      <text>
        <r>
          <rPr>
            <b/>
            <sz val="9"/>
            <color indexed="81"/>
            <rFont val="Arial"/>
            <family val="2"/>
          </rPr>
          <t xml:space="preserve">45) </t>
        </r>
        <r>
          <rPr>
            <sz val="9"/>
            <color indexed="81"/>
            <rFont val="Arial"/>
            <family val="2"/>
          </rPr>
          <t xml:space="preserve">Una entidad mantendrá la presentación y clasificación de las partidas en los estados financieros de un periodo a otro, a menos que:
</t>
        </r>
        <r>
          <rPr>
            <b/>
            <sz val="9"/>
            <color indexed="81"/>
            <rFont val="Arial"/>
            <family val="2"/>
          </rPr>
          <t xml:space="preserve">
</t>
        </r>
        <r>
          <rPr>
            <sz val="9"/>
            <color indexed="81"/>
            <rFont val="Arial"/>
            <family val="2"/>
          </rPr>
          <t>(a) tras un cambio en la naturaleza de las actividades de la entidad o una revisión de sus estados financieros, se ponga de manifiesto que sería más apropiada otra presentación u otra
clasificación, tomando en consideración los criterios para la selección y aplicación de políticas
contables de la NIC 8; o
(b) una NIIF requiera un cambio en la presentación.</t>
        </r>
      </text>
    </comment>
    <comment ref="A17" authorId="0" shapeId="0" xr:uid="{83AB2693-20F8-4308-B640-9DEF391B71EA}">
      <text>
        <r>
          <rPr>
            <b/>
            <sz val="9"/>
            <color indexed="81"/>
            <rFont val="Calibri"/>
            <family val="2"/>
          </rPr>
          <t xml:space="preserve">NIC1-66
Una entidad clasificará un activo como corriente cuando:
(a) espera realizar el activo, o tiene la intención de venderlo o consumirlo en su ciclo normal de operación;
(b) mantiene el activo principalmente con fines de negociación;
(c) espera realizar el activo dentro de los doce meses siguientes al periodo sobre el que se informa; o
(d) el activo es efectivo o equivalente al efectivo (como se define en la NIC 7), a menos que éste
se encuentre restringido y no pueda ser intercambiado ni utilizado para cancelar un pasivo por un ejercicio mínimo de doce meses después del ejercicio sobre el que se informa. Una entidad clasificará todos los demás activos como no corrientes.
NIIF18-
99
An entity shall classify an asset as current when (see paragraphs B94–B95):
(a) it expects to realise the asset, or intends to sell or consume it, in its normal operating cycle;
(b) it holds the asset primarily for the purpose of trading;
(c) it expects to realise the asset within 12 months after the reporting period; or
(d) the asset is cash or a cash equivalent (as defined in IAS 7), unless the asset is restricted from being exchanged or used to settle a liability for at least 12 months after the reporting period
100 An entity shall classify all assets other than those specified in paragraph 99 as non-current.
</t>
        </r>
      </text>
    </comment>
    <comment ref="A20" authorId="0" shapeId="0" xr:uid="{4C44E01F-47CF-4470-B4E5-F622D7019263}">
      <text>
        <r>
          <rPr>
            <b/>
            <sz val="10"/>
            <color indexed="81"/>
            <rFont val="Arial"/>
            <family val="2"/>
          </rPr>
          <t xml:space="preserve">NIC 1-56
</t>
        </r>
        <r>
          <rPr>
            <sz val="10"/>
            <color indexed="81"/>
            <rFont val="Arial"/>
            <family val="2"/>
          </rPr>
          <t xml:space="preserve">Cuando una entidad presente en el estado de situación financiera los activos y los pasivos clasificados en corrientes o no corrientes, no clasificará los activos (pasivos) por Impuestos Diferidos como activos (pasivos) corrientes.
</t>
        </r>
        <r>
          <rPr>
            <b/>
            <sz val="10"/>
            <color indexed="81"/>
            <rFont val="Arial"/>
            <family val="2"/>
          </rPr>
          <t xml:space="preserve">
NIIF 18 - 98</t>
        </r>
        <r>
          <rPr>
            <sz val="10"/>
            <color indexed="81"/>
            <rFont val="Arial"/>
            <family val="2"/>
          </rPr>
          <t xml:space="preserve">
When an entity presents current and non-current assets, and current and non-current liabilities, as separate classifications in its statement of financial position, it shall not classify deferred tax assets (liabilities) as current assets (liabilities).</t>
        </r>
        <r>
          <rPr>
            <sz val="7"/>
            <color indexed="81"/>
            <rFont val="Arial"/>
            <family val="2"/>
          </rPr>
          <t xml:space="preserve">
</t>
        </r>
      </text>
    </comment>
    <comment ref="A24" authorId="0" shapeId="0" xr:uid="{D714D7BA-C52E-4330-B4B6-B5F4CA8D6F27}">
      <text>
        <r>
          <rPr>
            <b/>
            <sz val="7"/>
            <color indexed="81"/>
            <rFont val="Arial"/>
            <family val="2"/>
          </rPr>
          <t>P</t>
        </r>
        <r>
          <rPr>
            <b/>
            <sz val="10"/>
            <color indexed="81"/>
            <rFont val="Arial"/>
            <family val="2"/>
          </rPr>
          <t xml:space="preserve">f. 59 La utilización de diferentes bases de medición para distintas clases de activos sugiere que su naturaleza o su función difieren; en consecuencia, deben ser presentados como partidas separadas. </t>
        </r>
      </text>
    </comment>
    <comment ref="A29" authorId="0" shapeId="0" xr:uid="{0FD06E7D-8C35-4F20-838A-E9577FAA961A}">
      <text>
        <r>
          <rPr>
            <b/>
            <sz val="7"/>
            <color indexed="81"/>
            <rFont val="Arial"/>
            <family val="2"/>
          </rPr>
          <t xml:space="preserve">NIC1-69
Una entidad clasificará un pasivo como corriente cuando:
(a) espera liquidar el pasivo en su ciclo normal de operación;
(b) mantiene el pasivo principalmente con fines de negociación;
(c) el pasivo debe liquidarse dentro de los doce meses siguientes a la fecha del periodo sobre el que se informa; o
(d) no tiene un derecho incondicional para aplazar la cancelación del pasivo durante, al menos, los doce meses siguientes a la fecha del periodo sobre el que se informa . 
Una entidad clasificará todos los demás pasivos como no corrientes
NIF18
101
An entity shall classify a liability as current when:
(a) it expects to settle the liability in its normal operating cycle (see B96 and B107–B108);
(b) it holds the liability primarily for the purpose of trading (see B97);
(c) the liability is due to be settled within 12 months after the reporting
period (see B97–B98 and B107–B108); or
(d) it does not have the right at the end of the reporting period to defer
settlement of the liability for at least 12 months after the reporting
period (see paragraphs B99–B108).
102
An entity shall classify all liabilities other than those specified in
paragraph 101 as non-current.
</t>
        </r>
      </text>
    </comment>
    <comment ref="A34" authorId="0" shapeId="0" xr:uid="{7242C885-1672-45F6-82C3-8F28E67B8881}">
      <text>
        <r>
          <rPr>
            <b/>
            <sz val="9"/>
            <color indexed="81"/>
            <rFont val="Arial"/>
            <family val="2"/>
          </rPr>
          <t>NIC1 - Pf 72
Pasivos financieros corrientes cuando deban liquidarse dentro de los 12 meses siguientes a la fecha del periodo sobre el que informa, aunque:
(a) el plazo original del pasivo fuera un periodo superior a doce meses; y
(b) se haya concluido un acuerdo de refinanciación o de reestructuración de los pagos a largo plazo después de la fecha del periodo sobre el que se informa y antes de que los estados financieros sean autorizados para su publicación.
NIIF18 - B98
An entity classifies its financial liabilities as current when they are due to be settled within 12 months after the reporting period, even if:
(a) the original term was for a period longer than 12 months; and
(b) an agreement to refinance, or to reschedule payments, on a long-term basis is completed after the reporting period and before the financial statements are authorised for issue.</t>
        </r>
      </text>
    </comment>
    <comment ref="A38" authorId="0" shapeId="0" xr:uid="{54F29349-3D56-4F8B-B116-A0F4E3FEC48E}">
      <text>
        <r>
          <rPr>
            <b/>
            <sz val="8"/>
            <color indexed="81"/>
            <rFont val="Arial"/>
            <family val="2"/>
          </rPr>
          <t>NIC 1 Pf F74-76
COVENANT:
Cuando una entidad infrinja una disposición contenida en un contrato de préstamo a largo plazo, con el efecto de que el pasivo se convierta en EXIGIBLE  a voluntad del prestamista, tal pasivo se clasificará como corriente. 
Informa:
(a) Refinanciación a largo plazo;
(b) Rectificación de la infracción del contrato de préstamo a largo plazo; y
(c) Concesión, por parte del prestamista, para rectificar la infracción relativa al contrato de préstamo a largo plazo.
NIIF 18- B102
When an entity breaches a covenant of a long-term loan arrangement on or
before the end of the reporting period with the effect that the liability
becomes payable on demand, it classifies the liability as current, even if the
lender agreed, after the reporting period and before the authorisation of the
financial statements for issue, not to demand payment as a consequence of
the breach. The entity classifies the liability as current because, at the end of
the reporting period, it does not have the right to defer its settlement for at
least 12 months after that date. (waiver)
However, an entity classifies the liability as non-current if the lender agreed
by the end of the reporting period to provide a period of grace ending at least
12 months after the reporting period, within which the entity can rectify the
breach and during which the lender cannot demand immediate repayment.</t>
        </r>
        <r>
          <rPr>
            <b/>
            <sz val="7"/>
            <color indexed="81"/>
            <rFont val="Arial"/>
            <family val="2"/>
          </rPr>
          <t xml:space="preserve">
</t>
        </r>
      </text>
    </comment>
    <comment ref="A49" authorId="0" shapeId="0" xr:uid="{BDBA6019-1667-4BE5-A57C-70FF8965A954}">
      <text>
        <r>
          <rPr>
            <sz val="10"/>
            <color indexed="81"/>
            <rFont val="Arial"/>
            <family val="2"/>
          </rPr>
          <t>¿QUE INFORMACION DEBE CONTENER LA NOTA A LOS ESTADOS FINANCIEROS?
El detalle suministrado en las subclasificaciones dependerá de los requerimientos de las NIIF, así como del tamaño, la naturaleza y la función de los importes afectados. Para decidir los criterios de subclasificación, una entidad utilizará también los factores descritos en el párrafo 58. 
El nivel de información suministrada variará para cada partida, por ejemplo: 
(a) las partidas de propiedades, planta y equipo se desagregarán por clases, de acuerdo con la NIC 16;
(b) las cuentas por cobrar se desagregarán en importes por cobrar de clientes comerciales, de partes relacionadas, anticipos y otros importes; 
(c) los inventarios se desagregarán, de acuerdo con la NIC 2 Inventarios, en clasificaciones tales como mercaderías, materias primas, materiales, productos en curso y productos terminados;
(d) las provisiones se desglosarán, de forma que se muestren por separado las que corresponden a provisiones por beneficios a empleados y el resto; y (e) el capital y las reservas se desagregarán en varias clases, tales como capital pagado, primas de
emisión y reservas.</t>
        </r>
      </text>
    </comment>
    <comment ref="A67" authorId="0" shapeId="0" xr:uid="{A6309C8E-FD95-4DDD-9A76-8AB451BA5299}">
      <text>
        <r>
          <rPr>
            <b/>
            <sz val="9"/>
            <color indexed="81"/>
            <rFont val="Arial"/>
            <family val="2"/>
          </rPr>
          <t xml:space="preserve">NIC 1 - 77
Revelar
</t>
        </r>
        <r>
          <rPr>
            <sz val="9"/>
            <color indexed="81"/>
            <rFont val="Arial"/>
            <family val="2"/>
          </rPr>
          <t>(a) para cada clase de capital en acciones:
     (i) el número de acciones autorizadas;
     (ii) el número de acciones emitidas y pagadas totalmente (y emitidas y no pagadas), 
     (iii) el valor nominal de las acciones;
     (iv) una conciliación entre el número de acciones en circulación al principio y al final del periodo;
     (v) los derechos, privilegios y restricciones correspondientes a cada clase de acciones, 
     (vi) las acciones de la entidad que estén en su poder o bien en el de sus subsidiarias o asociadas; 
    (vii) las acciones cuya emisión está condicionada a futuro
(b) una descripción de la naturaleza y destino de cada partida de reservas patrimoniales</t>
        </r>
        <r>
          <rPr>
            <b/>
            <sz val="9"/>
            <color indexed="81"/>
            <rFont val="Arial"/>
            <family val="2"/>
          </rPr>
          <t xml:space="preserve">
NIIF 18- 130
</t>
        </r>
        <r>
          <rPr>
            <sz val="9"/>
            <color indexed="81"/>
            <rFont val="Arial"/>
            <family val="2"/>
          </rPr>
          <t>An entity shall either present in the statement of financial position or the
statement of changes in equity or disclose in the notes:
(a) for each class of share capital:
(i) the number of shares authorised;
(ii) the number of shares issued and fully paid, and issued but not fully paid;
(iii) par value per share, or a statement that the shares have no par value;
(iv) a reconciliation of the number of shares outstanding at the beginning and at the end of the reporting period
(v) the rights, preferences and restrictions attaching to that class, including restrictions on the distribution of dividends and the repayment of capital;
(vi) shares in the entity held by the entity or by its subsidiaries or associates; and
(vii) shares reserved for issue under options and contracts for the sale of shares, including terms and amounts; and
(b) a description of the nature and purpose of each reserve within equity</t>
        </r>
      </text>
    </comment>
    <comment ref="I87" authorId="0" shapeId="0" xr:uid="{47FA16BD-28A7-4C07-8613-9D0F8576417D}">
      <text>
        <r>
          <rPr>
            <b/>
            <sz val="9"/>
            <color indexed="81"/>
            <rFont val="Tahoma"/>
            <family val="2"/>
          </rPr>
          <t>Pf. 51 Una entidad identificará claramente cada estado financiero y las notas. Además, una entidad mostrará la siguiente información en lugar destacado, y la repetirá cuando sea necesario para que la información presentada sea comprensible:</t>
        </r>
        <r>
          <rPr>
            <sz val="9"/>
            <color indexed="81"/>
            <rFont val="Tahoma"/>
            <family val="2"/>
          </rPr>
          <t xml:space="preserve">
(a) el nombre de la entidad u otra forma de identificación de la misma, así como los cambios relativos a dicha información ...
(b) si los estados financieros pertenecen a una entidad individual o a un  grupo de entidades;
(c) la fecha del cierre del periodo sobre el que se informa o el periodo  cubierto por el juego de los estados financ. o notas;
(d) la moneda de presentación (NIC21).
(d) el grado de redondeo practicado al presentar las cifras de los estados financieros.</t>
        </r>
      </text>
    </comment>
    <comment ref="A92" authorId="0" shapeId="0" xr:uid="{CCE80E36-1EFC-4560-86AD-B7166CFC4FD1}">
      <text>
        <r>
          <rPr>
            <b/>
            <sz val="7"/>
            <color indexed="81"/>
            <rFont val="Tahoma"/>
            <family val="2"/>
          </rPr>
          <t xml:space="preserve">Cuesta creer que la NIC1 no pide expresamente que se revelen las ventas, el corazón del negocio. Esta revelación lo pide la NIIF15. Por ello la NIC 1 dice en el párrafo 82:
</t>
        </r>
        <r>
          <rPr>
            <sz val="7"/>
            <color indexed="81"/>
            <rFont val="Tahoma"/>
            <family val="2"/>
          </rPr>
          <t>…  Además de las partidas requeridas por otras NIIF, ….</t>
        </r>
      </text>
    </comment>
    <comment ref="A97" authorId="0" shapeId="0" xr:uid="{00334AE5-A5F7-415F-B4C1-E63639226CFE}">
      <text>
        <r>
          <rPr>
            <b/>
            <sz val="9"/>
            <color indexed="81"/>
            <rFont val="Tahoma"/>
            <family val="2"/>
          </rPr>
          <t xml:space="preserve">99
</t>
        </r>
        <r>
          <rPr>
            <sz val="9"/>
            <color indexed="81"/>
            <rFont val="Tahoma"/>
            <family val="2"/>
          </rPr>
          <t xml:space="preserve">Una entidad presentará un desglose de los gastos reconocidos en el resultado, utilizando una
clasificación basada en la naturaleza o en la función de ellos dentro de la entidad, lo que proporcione una información que sea fiable y más relevante.
</t>
        </r>
        <r>
          <rPr>
            <b/>
            <sz val="9"/>
            <color indexed="81"/>
            <rFont val="Tahoma"/>
            <family val="2"/>
          </rPr>
          <t xml:space="preserve">
102</t>
        </r>
        <r>
          <rPr>
            <sz val="9"/>
            <color indexed="81"/>
            <rFont val="Tahoma"/>
            <family val="2"/>
          </rPr>
          <t xml:space="preserve">
La primera forma de desglose es el método de la “naturaleza de los gastos”. Una entidad agrupará gastos
dentro del resultado de acuerdo con su naturaleza (por ejemplo depreciación, compras de materiales, costos
de transporte, beneficios a los empleados y costos de publicidad) y no los redistribuirá atendiendo a las
diferentes funciones que se desarrollan en la entidad. Este método resulta fácil de aplicar, porque no es
necesario distribuir los gastos en clasificaciones funcionales. 
</t>
        </r>
        <r>
          <rPr>
            <b/>
            <sz val="9"/>
            <color indexed="81"/>
            <rFont val="Tahoma"/>
            <family val="2"/>
          </rPr>
          <t xml:space="preserve">103
</t>
        </r>
        <r>
          <rPr>
            <sz val="9"/>
            <color indexed="81"/>
            <rFont val="Tahoma"/>
            <family val="2"/>
          </rPr>
          <t xml:space="preserve">La segunda forma de desglose es el método de la “función de los gastos” o del “costo de las ventas”, y
clasifica los gastos de acuerdo con su función como parte del costo de las ventas o, por ejemplo, de los costos
de actividades de distribución o administración. Como mínimo una entidad revelará, según este método, su
costo de ventas de forma separada de otros gastos. Este método puede proporcionar a los usuarios una
información más relevante que la clasificación de gastos por naturaleza, pero la distribución de los costos por
función puede requerir asignaciones arbitrarias, e implicar la realización de juicios de importancia. </t>
        </r>
      </text>
    </comment>
    <comment ref="H102" authorId="0" shapeId="0" xr:uid="{F4C9B0DB-BCFE-4545-8653-2A459F6D3B59}">
      <text>
        <r>
          <rPr>
            <b/>
            <sz val="9"/>
            <color indexed="81"/>
            <rFont val="Tahoma"/>
            <family val="2"/>
          </rPr>
          <t>Pf.97
Cuando las partidas de ingreso o gasto son materiales (tienen importancia relativa), una entidad revelará de forma separada información sobre su naturaleza e importe.
Pf.98
Entre las circunstancias que darían lugar a revelaciones separadas de partidas de ingresos y gastos están las siguientes:
(a) la rebaja de los inventarios hasta su valor neto realizable, o de los elementos de propiedades, planta y equipo hasta su importe recuperable, así como la reversión de tales rebajas;
(b) la reestructuración de las actividades de una entidad y la reversión de cualquier provisión para hacer frente a los costos de ella;
(c) la disposición de partidas de propiedades, planta y equipo;
(d) las disposiciones de inversiones;
(e) las operaciones discontinuadas;
(f) cancelaciones de pagos por litigios; y
(g) otras reversiones de provisiones.</t>
        </r>
      </text>
    </comment>
    <comment ref="A105" authorId="0" shapeId="0" xr:uid="{66A9BA71-779B-41DC-A9F1-34083BC1048C}">
      <text>
        <r>
          <rPr>
            <b/>
            <sz val="9"/>
            <color indexed="81"/>
            <rFont val="Tahoma"/>
            <family val="2"/>
          </rPr>
          <t>Pf.85:
Una entidad presentará partidas adicionales, encabezamientos y subtotales en el estado del resultado  integral y el estado de resultados separado (si se lo presenta), cuando tal presentación sea relevante para comprender el rendimiento financiero de la entidad.
NIIF 18
An entity shall present additional line items and subtotals if such presentations are necessary for a primary financial statement to provide a useful structured summary. When an entity presents additional line items or subtotals, those line items or subtotals shall :
(a) comprise amounts recognised and measured in accordance with IFRS ;
(b) be compatible with the statement structure created by the requirements listed in paragraph 22;
(c) be consistent from period to period, in accordance with paragraph 30; and
(d) be displayed no more prominently than the totals and subtotals required by IFRS.</t>
        </r>
      </text>
    </comment>
    <comment ref="O105" authorId="0" shapeId="0" xr:uid="{057DE165-988F-4019-9026-89866397276D}">
      <text>
        <r>
          <rPr>
            <b/>
            <sz val="9"/>
            <color indexed="81"/>
            <rFont val="Tahoma"/>
            <family val="2"/>
          </rPr>
          <t>Pf.92
Una entidad revelará los ajustes por reclasificación relacionados con los componentes de otro resultado integral.</t>
        </r>
      </text>
    </comment>
    <comment ref="A106" authorId="0" shapeId="0" xr:uid="{41FD7173-B940-4818-BF9F-1DF16FF30848}">
      <text>
        <r>
          <rPr>
            <b/>
            <sz val="7"/>
            <color indexed="81"/>
            <rFont val="Tahoma"/>
            <family val="2"/>
          </rPr>
          <t>Pf.87:
Una entidad no presentará ninguna partida de ingreso o gasto como partidas extraordinarias en los estados que presenten el resultado del periodo y otro resultado integral o en las notas.</t>
        </r>
      </text>
    </comment>
    <comment ref="I115" authorId="1" shapeId="0" xr:uid="{48EF3D4F-555B-496B-B6CB-87BCE57B92EC}">
      <text>
        <r>
          <rPr>
            <b/>
            <sz val="9"/>
            <color indexed="81"/>
            <rFont val="Tahoma"/>
            <family val="2"/>
          </rPr>
          <t xml:space="preserve">10A NIC 1
Una entidad puede presentar un estado del resultado del periodo y otro resultado integral único, con el resultado del periodo y el otro resultado integral presentados en dos secciones. Las secciones se presentarán juntas, con la sección del resultado del periodo presentado en primer lugar seguido directamente por la sección de otro resultado integral. Una entidad puede presentar la sección del resultado del periodo en un estado de resultado del periodo separado. Si lo hace así, el estado del resultado del periodo separado precederá inmediatamente al estado que presente el resultado integral, que comenzará con el resultado del periodo.
12 NIIF 18
An entity shall present its statement(s) of financial performance as either:
(a) a single statement of profit or loss and other comprehensive income, with profit or loss and other comprehensive income presented in two sections—if this option is chosen, an entity shall present the profit or loss section first followed directly by the other comprehensive income section; or
(b) a statement of profit or loss and a separate statement presenting Comprehensive income that shall begin with profit or loss—if this option is chosen, the statement of profit or loss shall immediately precede the statement presenting comprehensive income.
</t>
        </r>
      </text>
    </comment>
    <comment ref="A121" authorId="1" shapeId="0" xr:uid="{39B827AD-82C2-4B1A-A823-C8B316175CBE}">
      <text>
        <r>
          <rPr>
            <b/>
            <sz val="9"/>
            <color indexed="81"/>
            <rFont val="Tahoma"/>
            <family val="2"/>
          </rPr>
          <t>81B Una entidad presentará las siguientes partidas, además de las secciones del resultado del periodo y otro resultado integral, como distribuciones del resultado del periodo y otro resultado integral para el periodo:
(a) resultado del periodo atribuible a:
(i) participaciones no controladoras y
(ii) propietarios de la controladora.
(b) resultado integral del periodo atribuible a:
(i) participaciones no controladoras y
(ii) propietarios de la controladora.
Si una entidad presenta el resultado del periodo en un estado separado, presentará (a) en ese estado.</t>
        </r>
      </text>
    </comment>
    <comment ref="A124" authorId="1" shapeId="0" xr:uid="{8C67215D-18AF-4815-8BD6-C09AFBB02F05}">
      <text>
        <r>
          <rPr>
            <b/>
            <sz val="9"/>
            <color indexed="81"/>
            <rFont val="Tahoma"/>
            <family val="2"/>
          </rPr>
          <t>81B Una entidad presentará las siguientes partidas, además de las secciones del resultado del periodo y otro resultado integral, como distribuciones del resultado del periodo y otro resultado integral para el periodo:
(a) resultado del periodo atribuible a:
(i) participaciones no controladoras y
(ii) propietarios de la controladora.
(b) resultado integral del periodo atribuible a:
(i) participaciones no controladoras y
(ii) propietarios de la controladora.
Si una entidad presenta el resultado del periodo en un estado separado, presentará (a) en ese estado.</t>
        </r>
      </text>
    </comment>
    <comment ref="I149" authorId="0" shapeId="0" xr:uid="{A31E64C2-5F66-4BC6-9663-85EE6CD258B8}">
      <text>
        <r>
          <rPr>
            <b/>
            <sz val="9"/>
            <color indexed="81"/>
            <rFont val="Tahoma"/>
            <family val="2"/>
          </rPr>
          <t>106(d) NIC1</t>
        </r>
        <r>
          <rPr>
            <sz val="9"/>
            <color indexed="81"/>
            <rFont val="Tahoma"/>
            <family val="2"/>
          </rPr>
          <t xml:space="preserve">
para cada componente del patrimonio, una conciliación entre los importes en libros, al inicio
y al final del periodo, revelando por separado (como mínimo) los cambios resultantes de:
(i) el resultado del periodo;
(ii) otro resultado integral; y
(iii) transacciones con los propietarios en su calidad de tales, mostrando por separado
las contribuciones realizadas por los propietarios y las distribuciones a éstos y los
cambios en las participaciones de propiedad en subsidiarias que no den lugar a una
pérdida de control.
</t>
        </r>
        <r>
          <rPr>
            <b/>
            <sz val="9"/>
            <color indexed="81"/>
            <rFont val="Tahoma"/>
            <family val="2"/>
          </rPr>
          <t>107 NIIF18</t>
        </r>
        <r>
          <rPr>
            <sz val="9"/>
            <color indexed="81"/>
            <rFont val="Tahoma"/>
            <family val="2"/>
          </rPr>
          <t xml:space="preserve">
An entity shall present a statement of changes in equity as required by
paragraph 10. The statement of changes in equity shall include:
(a) total comprehensive income for the reporting period, showing separately the total amounts attributable to owners of the parent and to non-controlling interests;
(b) for each component of equity, the effects of retrospective application or retrospective restatement recognised in accordance with IAS 8; and
(c) for each component of equity, a reconciliation between the carrying amount at the beginning and the end of the period, separately (as a minimum) presenting changes resulting from:
(i)  profit or loss;
(ii) other comprehensive income; and
(iii) transactions with owners in their capacity as owners, showing separately contributions by and distributions to owners and changes in ownership interests in subsidiaries
that do not result in a loss of control.
</t>
        </r>
        <r>
          <rPr>
            <b/>
            <sz val="9"/>
            <color indexed="81"/>
            <rFont val="Tahoma"/>
            <family val="2"/>
          </rPr>
          <t>108 Correccion de errores y cambios en politicas contables</t>
        </r>
        <r>
          <rPr>
            <sz val="9"/>
            <color indexed="81"/>
            <rFont val="Tahoma"/>
            <family val="2"/>
          </rPr>
          <t xml:space="preserve">
IAS 8 requires retrospective adjustments for changes in accounting policies, to the extent practicable, except when the transition requirements in another IFRS require otherwise. IAS 8 also requires restatements to correct errors to be made retrospectively, to the extent practicable. Retrospective adjustments and retrospective restatements are not changes in
equity, but they are adjustments to the opening balance of retained earnings, except when IFRS Accounting Standards require retrospective adjustment of another component of equity. Paragraph 107(b) requires an entity to present in the statement of changes in equity the total adjustment to each component of equity resulting from changes in accounting policies and, separately, from corrections of errors. An entity shall present these adjustments for each prior reporting period and the beginning of the period.</t>
        </r>
      </text>
    </comment>
    <comment ref="A154" authorId="0" shapeId="0" xr:uid="{1FE80FF9-4445-433B-92EF-900E0CD09339}">
      <text>
        <r>
          <rPr>
            <sz val="9"/>
            <color indexed="81"/>
            <rFont val="Tahoma"/>
            <family val="2"/>
          </rPr>
          <t>Una entidad presentará, ya sea en el estado de cambios en el patrimonio o en las notas, el importe de los dividendos reconocidos como distribuciones a los propietarios durante el periodo, y el importe de dividendos por acción correspondiente.</t>
        </r>
      </text>
    </comment>
    <comment ref="A159" authorId="0" shapeId="0" xr:uid="{3A87FBF6-6A23-43DF-A595-BE7E767BFF45}">
      <text>
        <r>
          <rPr>
            <sz val="9"/>
            <color indexed="81"/>
            <rFont val="Tahoma"/>
            <family val="2"/>
          </rPr>
          <t>106A
Una entidad presentará para cada componente del patrimonio, ya sea en el estado de cambios en el  patrimonio o en las notas, un desglose por partida de otro resultado integral [véase el párrafo
106(d)(ii)].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Freddy Llanto</author>
  </authors>
  <commentList>
    <comment ref="L2" authorId="0" shapeId="0" xr:uid="{F6DB57C6-4FE7-4359-A6C3-3EDB01A72A6C}">
      <text>
        <r>
          <rPr>
            <b/>
            <sz val="11"/>
            <color indexed="81"/>
            <rFont val="Tahoma"/>
            <family val="2"/>
          </rPr>
          <t xml:space="preserve">Categories in the statement of profit or loss
</t>
        </r>
        <r>
          <rPr>
            <sz val="11"/>
            <color indexed="81"/>
            <rFont val="Tahoma"/>
            <family val="2"/>
          </rPr>
          <t>An entity shall classify income and expenses included in the statement of profit or loss in one of five categories (see paragraph B29):
(a) the operating category (see paragraph 52);
(b) the investing category (see paragraphs 53–58);
(c) the financing category (see paragraphs 59–66);
(d) the income taxes category (see paragraph 67); and
(e) the discontinued operations category (see paragraph 68).
Paragraphs 52–68 set out requirements for classifying income and expenses in the operating, investing, financing, income taxes and discontinued operations categories. In addition, paragraphs B65–B76 set out requirements on how foreign exchange differences, the gain or loss on the net monetary position, and gains and losses on derivatives and designated hedging instruments are
classified in the categories.</t>
        </r>
        <r>
          <rPr>
            <b/>
            <sz val="9"/>
            <color indexed="81"/>
            <rFont val="Tahoma"/>
            <family val="2"/>
          </rPr>
          <t xml:space="preserve">
</t>
        </r>
      </text>
    </comment>
    <comment ref="J3" authorId="0" shapeId="0" xr:uid="{5F28278A-A442-4E25-9883-DBA14FF78BCB}">
      <text>
        <r>
          <rPr>
            <sz val="9"/>
            <color indexed="81"/>
            <rFont val="Tahoma"/>
            <family val="2"/>
          </rPr>
          <t xml:space="preserve">An entity shall present in the statement of profit or loss line items for (see B77):
</t>
        </r>
      </text>
    </comment>
    <comment ref="M4" authorId="0" shapeId="0" xr:uid="{8A6503B6-7B68-4F6D-9CC2-3C8988C2969E}">
      <text>
        <r>
          <rPr>
            <b/>
            <sz val="9"/>
            <color indexed="81"/>
            <rFont val="Tahoma"/>
            <family val="2"/>
          </rPr>
          <t xml:space="preserve">Cateoria de OPERACION
</t>
        </r>
        <r>
          <rPr>
            <sz val="9"/>
            <color indexed="81"/>
            <rFont val="Tahoma"/>
            <family val="2"/>
          </rPr>
          <t xml:space="preserve">An entity shall classify in the operating category all income and expenses
included in the statement of profit or loss that are not classified in (see
paragraph B42):
(a) the investing category;
(b) the financing category;
(c) the income taxes category; or
(d) the discontinued operations category.
</t>
        </r>
        <r>
          <rPr>
            <b/>
            <sz val="9"/>
            <color indexed="81"/>
            <rFont val="Tahoma"/>
            <family val="2"/>
          </rPr>
          <t xml:space="preserve">No largely independently:
</t>
        </r>
        <r>
          <rPr>
            <sz val="9"/>
            <color indexed="81"/>
            <rFont val="Tahoma"/>
            <family val="2"/>
          </rPr>
          <t xml:space="preserve">B48(a): Propiedad, planta y equipo
B48(b): Cuentas por cobrar comerciales (dependen de la producción, del inventario)
B48(c): Ingresos por arrendamientos de inversiones inmobiliarias
</t>
        </r>
        <r>
          <rPr>
            <b/>
            <sz val="9"/>
            <color indexed="81"/>
            <rFont val="Tahoma"/>
            <family val="2"/>
          </rPr>
          <t xml:space="preserve">Sus efectos en resultados van en la categoria de operacion:
</t>
        </r>
        <r>
          <rPr>
            <sz val="9"/>
            <color indexed="81"/>
            <rFont val="Tahoma"/>
            <family val="2"/>
          </rPr>
          <t xml:space="preserve">B49(a): Ingresos por venta de bienes o servicios
B49(b): Ingresos financieros por ....
B49(c): Depreciación y amortización
B49(d): Deterioro de activos (y sus reversiones)
B49(e):Ganancias (perdidas) por baja de activos o por su reclasificacion segun NIIF5
B49(f): Efectos en resultados de las combinaciones de negocios
B55 Examples of income and expenses that arise from transactions that do not
involve only the raising of finance but that are not in the scope of paragraph 61, and accordingly are classified in the operating category, include:
(a) expenses recognised for consumption of the purchased goods or services;
(b) current and past service cost arising from a defined benefit plan, IAS 19; and
(c) remeasurements of the fair value of a liability for contingent consideration in applying IFRS 3 </t>
        </r>
      </text>
    </comment>
    <comment ref="K5" authorId="0" shapeId="0" xr:uid="{8832D8B1-E9B7-42FA-9D56-04FB92FDE02D}">
      <text>
        <r>
          <rPr>
            <b/>
            <sz val="9"/>
            <color indexed="81"/>
            <rFont val="Tahoma"/>
            <family val="2"/>
          </rPr>
          <t>Puede ser por naturaleza o función
Si presentas por función, se presentará en nota la distribución de acuerdo con la funcion</t>
        </r>
      </text>
    </comment>
    <comment ref="K7" authorId="0" shapeId="0" xr:uid="{E883161C-3337-42FE-8A6A-19EDCD8B299F}">
      <text>
        <r>
          <rPr>
            <b/>
            <sz val="9"/>
            <color indexed="81"/>
            <rFont val="Tahoma"/>
            <family val="2"/>
          </rPr>
          <t>Puede ser por naturaleza o función
Si presentas por función, se presentará en nota la distribución de acuerdo con la funcion</t>
        </r>
      </text>
    </comment>
    <comment ref="K8" authorId="0" shapeId="0" xr:uid="{D98BB417-417B-418F-8448-3640E96FA38A}">
      <text>
        <r>
          <rPr>
            <b/>
            <sz val="9"/>
            <color indexed="81"/>
            <rFont val="Tahoma"/>
            <family val="2"/>
          </rPr>
          <t>Puede ser por naturaleza o función
Si presentas por función, se presentará en nota la distribución de acuerdo con la funcion</t>
        </r>
      </text>
    </comment>
    <comment ref="J12" authorId="0" shapeId="0" xr:uid="{9D2272DB-2E3C-4D03-890A-34D1348DCA66}">
      <text>
        <r>
          <rPr>
            <b/>
            <sz val="9"/>
            <color indexed="81"/>
            <rFont val="Tahoma"/>
            <family val="2"/>
          </rPr>
          <t xml:space="preserve">
Classification of foreign exchange differences and the gain or loss
on the net monetary position
B65 
</t>
        </r>
        <r>
          <rPr>
            <sz val="9"/>
            <color indexed="81"/>
            <rFont val="Tahoma"/>
            <family val="2"/>
          </rPr>
          <t xml:space="preserve">To apply paragraph 47, an entity shall classify foreign exchange differences included in the statement of profit or loss applying IAS 21 in the same category as the income and expenses from the items that gave rise to the foreign exchange differences, unless doing so would involve undue cost or effort (see paragraph B68).
</t>
        </r>
        <r>
          <rPr>
            <b/>
            <sz val="9"/>
            <color indexed="81"/>
            <rFont val="Tahoma"/>
            <family val="2"/>
          </rPr>
          <t>B66</t>
        </r>
        <r>
          <rPr>
            <sz val="9"/>
            <color indexed="81"/>
            <rFont val="Tahoma"/>
            <family val="2"/>
          </rPr>
          <t xml:space="preserve">
For example, an entity classifies foreign exchange differences on:
(a) a receivable described in paragraph B48(b) denominated in a foreign currency, in the same category as the income and expenses from that asset—that is, in the operating category; and
(b) a debt instrument that is a liability described in paragraph B51(a) denominated in a foreign currency, in the same category as the income and expenses on that liability—that is, in the financing category (unless the entity provides financing to customers as a main business activity and classifies the income and expenses from the liability in the operating category applying paragraph 65). </t>
        </r>
      </text>
    </comment>
    <comment ref="M14" authorId="0" shapeId="0" xr:uid="{428FAB6D-7E73-45AD-9670-DDA6D2951AD9}">
      <text>
        <r>
          <rPr>
            <b/>
            <sz val="9"/>
            <color indexed="81"/>
            <rFont val="Tahoma"/>
            <family val="2"/>
          </rPr>
          <t xml:space="preserve">Categoria de INVERSION
PF.53 </t>
        </r>
        <r>
          <rPr>
            <sz val="9"/>
            <color indexed="81"/>
            <rFont val="Tahoma"/>
            <family val="2"/>
          </rPr>
          <t xml:space="preserve">(...) an entity shall classify in the investing category income and expenses specified in paragraph 54 from:
(a) investments in associates, joint ventures and unconsolidated subsidiaries (see B43–B44);
B43(a): Efectos del método contable de la participación (patrimonial)
B43(b): Efectos de la medición a VR con cambios en resultados
B43(c): Efectos de la medición a al costo
(b) cash and cash equivalents; and
(c) other assets if they generate a return individually and largely independently of the entity’s other resources (see B45–B49).
B46(a): Inversiones en acciones o en instrumentos de deuda
B46(b): VR de inversiones inmobiliarias
B46(c): Ingresos por arrendamientos de inversiones inmobiliarias
</t>
        </r>
        <r>
          <rPr>
            <b/>
            <sz val="9"/>
            <color indexed="81"/>
            <rFont val="Tahoma"/>
            <family val="2"/>
          </rPr>
          <t>No largely independently:</t>
        </r>
        <r>
          <rPr>
            <sz val="9"/>
            <color indexed="81"/>
            <rFont val="Tahoma"/>
            <family val="2"/>
          </rPr>
          <t xml:space="preserve">
B48(a): Propiedad, planta y equipo
B48(b): Cuentas por cobrar comerciales (dependen de la producción, del inventario)
B48(c): Ingresos por arrendamientos de inversiones inmobiliarias
</t>
        </r>
        <r>
          <rPr>
            <b/>
            <sz val="9"/>
            <color indexed="81"/>
            <rFont val="Tahoma"/>
            <family val="2"/>
          </rPr>
          <t>Sus efectos en resultados van en la categoria de operacion:</t>
        </r>
        <r>
          <rPr>
            <sz val="9"/>
            <color indexed="81"/>
            <rFont val="Tahoma"/>
            <family val="2"/>
          </rPr>
          <t xml:space="preserve">
B49(a): Ingresos por venta de bienes o servicios
B49(b): Ingresos financieros por ....
B49(c): Depreciación y amortización
B49(d): Deterioro de activos (y sus reversiones)
B49(e):Ganancias (perdidas) por baja de activos o por su reclasificacion segun NIIF5
B49(f): Efectos en resultados de las combinaciones de negocios
</t>
        </r>
        <r>
          <rPr>
            <b/>
            <sz val="9"/>
            <color indexed="81"/>
            <rFont val="Tahoma"/>
            <family val="2"/>
          </rPr>
          <t>PF 54:</t>
        </r>
        <r>
          <rPr>
            <sz val="9"/>
            <color indexed="81"/>
            <rFont val="Tahoma"/>
            <family val="2"/>
          </rPr>
          <t xml:space="preserve"> The income and expenses from the assets identified in paragraph 53 that an
entity shall classify in the investing category comprise the amounts included in the statement of profit or loss for (see paragraph B47):
(a) the income generated by the assets;
(b) the income and expenses that arise from the initial and subsequent measurement of the assets, including on derecognition of the assets;and
(c) the incremental expenses directly attributable to the acquisition and disposal of the assets—for example, transaction costs and costs to sell the assets.
B47(a): Intereses
B47(b): Dividendos
B47(c): Ingresos por arrendamientos de activos
B47(d): Depreciación
B47(e): Deterioro de activos (y sus reversiones)
B47(f): Valor razonables (ganancias y pérdidas)
B47(g):Ganancias (perdidas) por baja de activos o por su reclasificacion segun NIIF5</t>
        </r>
      </text>
    </comment>
    <comment ref="M23" authorId="0" shapeId="0" xr:uid="{D149DAFD-A120-4F40-BDB5-FD361C0175C9}">
      <text>
        <r>
          <rPr>
            <b/>
            <sz val="9"/>
            <color indexed="81"/>
            <rFont val="Tahoma"/>
            <family val="2"/>
          </rPr>
          <t xml:space="preserve">Categoria de FINANCIAMIENTO
59 </t>
        </r>
        <r>
          <rPr>
            <sz val="9"/>
            <color indexed="81"/>
            <rFont val="Tahoma"/>
            <family val="2"/>
          </rPr>
          <t xml:space="preserve">To determine what income and expenses to classify in the financing category, an entity shall distinguish between:
(a) liabilities that arise from transactions that involve only the raising of finance (see B50–B51); 
B50-a: Pasivos financieros, que retornan interes y principal
B50-b: Instrumentos patrioniales, que retornan dividendos
B51-a: Emisión de Bonos
B52-a: Emisión de Bonos convertibles
(b) and liabilities other than those described in (a)—that is, liabilities that arise from transactions that do not involve only the raising of finance (see B53).
B53-a: payables for goods or services that will be settled in cash
B53-b: contract liabilities
B53-c: lease liabilities
B53-d: defined benefit pension liabilities
B53-e: decommissioning or asset restoration provisions
B53-f:a litigation provision
60 For the liabilities specified in paragraph 59(a) (that is, liabilities that arise from transactions that involve only the raising of finance), except as set out in paragraphs 63–66, an entity shall classify in the financing category the amounts included in the statement of profit or loss for:
(a) income and expenses that arise from the initial and subsequent measurement of the liabilities, including on derecognition of the liabilities (see B52); 
B52-(a) interest expenses (for example, on debt instruments issued);
B52-(b) fair value gains and losses (for example, on a liability designated at fair value through profit or loss);
B52-(c) dividends on issued shares classified as liabilities; and
B52-(d) income and expenses from the derecognition of the liability (see paragraph B61)
(b) and the incremental expenses directly attributable to the issue and extinguishment of the liabilities—for example, transaction costs.
61 For the liabilities specified in paragraph 59(b) (that is, liabilities that arise from transactions that do not involve only the raising of finance), except as set out in paragraphs 63–64, an entity shall classify in the financing category:
(a) interest income and expenses, but only if the entity identifies such income and expenses for the purpose of applying other requirements in IFRS ; and
(b) income and expenses arising from changes in interest rates, but only if the entity identifies such income and expenses for the purpose of applying other requirements in IFRS.
B54-(a) interest expenses on payables arising from the purchase of goods or services, applying IFRS 9;
B54-(b) interest expenses on a contract liability with a significant financing component as specified by IFRS 15;
B54-(c) interest expenses on a lease liability, applying IFRS 16;
B54-(d) net interest expense (income) on a net defined benefit liability (asset), applying IAS 19; and
B54-(e) the increase in the discounted amount of a provision arising from the passage of time and the effect of any change in the discount rate on provisions, applying IAS 37.
</t>
        </r>
        <r>
          <rPr>
            <b/>
            <sz val="9"/>
            <color indexed="81"/>
            <rFont val="Tahoma"/>
            <family val="2"/>
          </rPr>
          <t xml:space="preserve">
</t>
        </r>
        <r>
          <rPr>
            <sz val="9"/>
            <color indexed="81"/>
            <rFont val="Tahoma"/>
            <family val="2"/>
          </rPr>
          <t>63 The requirements in paragraphs 60–61 do not apply to gains and losses on derivatives and designated hedging instruments. An entity shall apply paragraphs B70–B76 to classify such gains and losses.</t>
        </r>
      </text>
    </comment>
    <comment ref="M32" authorId="0" shapeId="0" xr:uid="{00BB2951-B423-417A-9E11-F13B35C43721}">
      <text>
        <r>
          <rPr>
            <b/>
            <sz val="9"/>
            <color indexed="81"/>
            <rFont val="Tahoma"/>
            <family val="2"/>
          </rPr>
          <t xml:space="preserve">The income taxes category
</t>
        </r>
        <r>
          <rPr>
            <sz val="9"/>
            <color indexed="81"/>
            <rFont val="Tahoma"/>
            <family val="2"/>
          </rPr>
          <t>An entity shall classify in the income taxes category tax expense or tax income that is included in the statement of profit or loss applying IAS 12 Income Taxes, and any related foreign exchange differences (see paragraphs B65–B68).</t>
        </r>
      </text>
    </comment>
    <comment ref="M34" authorId="0" shapeId="0" xr:uid="{0D2B8DD2-F617-4C93-B196-546A780458C8}">
      <text>
        <r>
          <rPr>
            <b/>
            <sz val="9"/>
            <color indexed="81"/>
            <rFont val="Tahoma"/>
            <family val="2"/>
          </rPr>
          <t xml:space="preserve">The discontinued operations category
</t>
        </r>
        <r>
          <rPr>
            <sz val="9"/>
            <color indexed="81"/>
            <rFont val="Tahoma"/>
            <family val="2"/>
          </rPr>
          <t xml:space="preserve">An entity shall classify in the discontinued operations category income and expenses from discontinued operations as required by IFRS 5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Freddy Llanto</author>
  </authors>
  <commentList>
    <comment ref="B5" authorId="0" shapeId="0" xr:uid="{D5FF318C-5340-4005-8B32-5D7BFF0D60DD}">
      <text>
        <r>
          <rPr>
            <b/>
            <sz val="9"/>
            <color indexed="81"/>
            <rFont val="Tahoma"/>
            <family val="2"/>
          </rPr>
          <t xml:space="preserve">113
An entity shall disclose in the notes:
</t>
        </r>
        <r>
          <rPr>
            <sz val="9"/>
            <color indexed="81"/>
            <rFont val="Tahoma"/>
            <family val="2"/>
          </rPr>
          <t>(a) information about the basis of preparation of the financial
statements (see paragraphs 6A–6N of IAS 8) and the specific
accounting policies used (see 27A–27I of IAS 8);
(b) information required by IFRS Accounting Standards that is not
presented in the primary financial statements; and
(c) other information that is not presented in the primary financial
statements, but is necessary for an understanding of any of them
(see 20).</t>
        </r>
      </text>
    </comment>
    <comment ref="B10" authorId="0" shapeId="0" xr:uid="{9F15A6D1-2FCA-47B3-975E-12A8A53012A1}">
      <text>
        <r>
          <rPr>
            <b/>
            <sz val="9"/>
            <color indexed="81"/>
            <rFont val="Tahoma"/>
            <family val="2"/>
          </rPr>
          <t>An entity may disclose notes providing information about the basis of
preparation of the financial statements and specific accounting policies
used in a separate section of the financial statements.</t>
        </r>
      </text>
    </comment>
    <comment ref="B27" authorId="0" shapeId="0" xr:uid="{59F978C1-045C-41C3-ADA3-BB1AA8BA7164}">
      <text>
        <r>
          <rPr>
            <b/>
            <sz val="9"/>
            <color indexed="81"/>
            <rFont val="Tahoma"/>
            <family val="2"/>
          </rPr>
          <t xml:space="preserve">Pf 116
If not disclosed elsewhere in information published with the financial statements, an entity shall disclose in the notes:
</t>
        </r>
        <r>
          <rPr>
            <sz val="9"/>
            <color indexed="81"/>
            <rFont val="Tahoma"/>
            <family val="2"/>
          </rPr>
          <t>(a) the domicile and legal form of the entity, its country of incorporation and the address of its registered office (or principal place of business, if different from the registered office);
(b) a description of the nature of the entity’s operations and its principal activities;
(c) the name of the parent and the ultimate parent of the group; and
(d) if it is a limited-life entity, information regarding the length of its life.</t>
        </r>
      </text>
    </comment>
    <comment ref="B69" authorId="0" shapeId="0" xr:uid="{51A1304F-C60C-4EA4-B511-E1C94560E9BB}">
      <text>
        <r>
          <rPr>
            <b/>
            <sz val="9"/>
            <color indexed="81"/>
            <rFont val="Tahoma"/>
            <family val="2"/>
          </rPr>
          <t>An entity shall either present in the statement of changes in equity or disclose in the notes the amount of dividends recognised as distributions to owners during the reporting period, and the related amount of dividends per share</t>
        </r>
      </text>
    </comment>
    <comment ref="B70" authorId="0" shapeId="0" xr:uid="{580F6FAA-9A6E-434E-890C-26A7F8896C2D}">
      <text>
        <r>
          <rPr>
            <b/>
            <sz val="9"/>
            <color indexed="81"/>
            <rFont val="Tahoma"/>
            <family val="2"/>
          </rPr>
          <t xml:space="preserve">132
An entity shall disclose in the notes:
</t>
        </r>
        <r>
          <rPr>
            <sz val="9"/>
            <color indexed="81"/>
            <rFont val="Tahoma"/>
            <family val="2"/>
          </rPr>
          <t>(a) the amount of dividends proposed or declared before the financial statements were authorised for issue but not recognised as a distribution to owners during the reporting period, and the related amount per share; and
(b) the amount of any cumulative preference dividends not recognised.</t>
        </r>
      </text>
    </comment>
    <comment ref="B84" authorId="0" shapeId="0" xr:uid="{C1B2CFF8-3793-49CA-B87A-F4EA1CF2296E}">
      <text>
        <r>
          <rPr>
            <b/>
            <sz val="9"/>
            <color indexed="81"/>
            <rFont val="Tahoma"/>
            <family val="2"/>
          </rPr>
          <t xml:space="preserve">126 
</t>
        </r>
        <r>
          <rPr>
            <sz val="9"/>
            <color indexed="81"/>
            <rFont val="Tahoma"/>
            <family val="2"/>
          </rPr>
          <t xml:space="preserve">An entity shall disclose in the notes information that enables users of
financial statements to evaluate the entity’s objectives, policies and
processes for managing capital.
</t>
        </r>
        <r>
          <rPr>
            <b/>
            <sz val="9"/>
            <color indexed="81"/>
            <rFont val="Tahoma"/>
            <family val="2"/>
          </rPr>
          <t xml:space="preserve">127
</t>
        </r>
        <r>
          <rPr>
            <sz val="9"/>
            <color indexed="81"/>
            <rFont val="Tahoma"/>
            <family val="2"/>
          </rPr>
          <t xml:space="preserve">To comply with paragraph 126 an entity shall disclose in the notes:
(a) qualitative information about its objectives, policies and processes for
managing capital, including:
(i) a description of what it manages as capital;
(ii) when an entity is subject to externally imposed capital requirements, the nature of those requirements and how those requirements are incorporated into the management of capital; and
(iii) how it is meeting its objectives for managing capital
(b) summary quantitative data about what it manages as capital. Some entities regard some financial liabilities (for example, some forms of subordinated debt) as part of capital. Other entities regard capital as excluding some components of equity (for example, components arising from cash flow hedges).
(c) any changes in (a) and (b) from the preceding reporting period.
(d) whether during the reporting period it complied with any externally imposed capital requirements to which it is subject.
(e) when it has not complied with such externally imposed capital
requirements, the consequences of such non-compliance.
</t>
        </r>
        <r>
          <rPr>
            <b/>
            <sz val="9"/>
            <color indexed="81"/>
            <rFont val="Tahoma"/>
            <family val="2"/>
          </rPr>
          <t xml:space="preserve">128
</t>
        </r>
        <r>
          <rPr>
            <sz val="9"/>
            <color indexed="81"/>
            <rFont val="Tahoma"/>
            <family val="2"/>
          </rPr>
          <t xml:space="preserve">An entity shall base the note disclosures in paragraph 127 on the information
provided internally to key management personnel.
</t>
        </r>
        <r>
          <rPr>
            <b/>
            <sz val="9"/>
            <color indexed="81"/>
            <rFont val="Tahoma"/>
            <family val="2"/>
          </rPr>
          <t xml:space="preserve">129
</t>
        </r>
        <r>
          <rPr>
            <sz val="9"/>
            <color indexed="81"/>
            <rFont val="Tahoma"/>
            <family val="2"/>
          </rPr>
          <t>An entity may manage capital in a number of ways and be subject to a
number of different capital requirements. For example, a conglomerate may
include entities that undertake insurance activities and banking activities and
those entities may operate in several jurisdictions. When an aggregate
disclosure of capital requirements and how capital is managed would not
provide useful information or would distort a financial statement user’s
understanding of an entity’s capital resources, the entity shall disclose
separate information for each capital requirement to which the entity is
subject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Freddy Llanto</author>
  </authors>
  <commentList>
    <comment ref="K53" authorId="0" shapeId="0" xr:uid="{317324A6-60BD-4487-BC5A-6F31F71C6A92}">
      <text>
        <r>
          <rPr>
            <sz val="9"/>
            <color indexed="81"/>
            <rFont val="Tahoma"/>
            <family val="2"/>
          </rPr>
          <t>NIC 1 PF 50
Las NIIF se aplican solo a los estados financieros, y no necesariamente a otra información presentada en un informe anual, en las presentaciones a entes reguladores o en otro documento. Por tanto, es importante que los usuarios sean capaces de distinguir la información que se prepara utilizando las NIIF de cualquier otra información que, aunque les pudiera ser útil, no está sujeta a los requerimientos de éstas.
NIIF 18 (PF 26)
IFRS Accounting Standards apply only to financial statements, and not necessarily to other information provided in an annual report, a regulatory filing or another document. Therefore, it is important that users of financial statements can distinguish information that is prepared using IFRS Accounting Standards from other information that may be useful to users but is not the subject of those requirements.</t>
        </r>
      </text>
    </comment>
    <comment ref="K63" authorId="0" shapeId="0" xr:uid="{31F52C4E-FC2F-43D1-BD05-CE21E7C9FCBE}">
      <text>
        <r>
          <rPr>
            <b/>
            <sz val="9"/>
            <color indexed="81"/>
            <rFont val="Tahoma"/>
            <family val="2"/>
          </rPr>
          <t xml:space="preserve">Frequency of reporting
</t>
        </r>
        <r>
          <rPr>
            <sz val="9"/>
            <color indexed="81"/>
            <rFont val="Tahoma"/>
            <family val="2"/>
          </rPr>
          <t>An entity shall provide a complete set of financial statements at least annually. When an entity changes the end of its reporting period and provides financial statements for a period longer or shorter than one year, the entity shall disclose, in addition to the period covered by the financial  statements:
(a) the reason for using a longer or shorter period; and
(b) the fact that amounts included in the financial statements are not entirely comparable.
Normally, an entity consistently prepares financial statements for a one-year period. However, for practical reasons, some entities prefer to report, for example, for a 52-week period. This Standard does not preclude this practice.</t>
        </r>
      </text>
    </comment>
    <comment ref="K69" authorId="0" shapeId="0" xr:uid="{277EC404-2CC0-4D17-A72C-80A5151C4E31}">
      <text>
        <r>
          <rPr>
            <b/>
            <sz val="9"/>
            <color indexed="81"/>
            <rFont val="Tahoma"/>
            <family val="2"/>
          </rPr>
          <t>Consistency of presentation, disclosure and
classification
An entity shall retain the presentation, disclosure and classification of items in the financial statements from one reporting period to the next unless:
(a) it is apparent, following a significant change in the nature of the entity’s operations or a review of its financial statements, that another presentation, disclosure or classification would be more appropriate having regard to the criteria for selecting and applying accounting policies in IAS 8 Basis of Preparation of Financial Statements (see paragraph B12); or
(b) an IFRS Accounting Standard requires a change in presentation, disclosure or classification.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M3" authorId="0" shapeId="0" xr:uid="{FA0B00DF-F172-4A2A-A7AE-F82F70E633C8}">
      <text>
        <r>
          <rPr>
            <b/>
            <sz val="11"/>
            <color indexed="81"/>
            <rFont val="Calibri"/>
            <family val="2"/>
          </rPr>
          <t>COVENANT:
Cuando una entidad infrinja una disposición contenida en un contrato de préstamo a largo plazo 31.12.XX o antes, con el efecto de que el pasivo se convierta en EXIGIBLE  a voluntad del prestamista, tal pasivo se clasificará como corriente. 
¿Si luego del 31.12.XX existe un acuerdo antes de que los estados financieros sean autorizados para su publicación, no exigir el pago como consecuencia de la infracción? = Es Corto PLazo!!!  Entonces, aplica NIC10 revela el hecho.
Informa:
(a) Refinanciación a largo plazo;
(b) Rectificación de la infracción del contrato de préstamo a largo plazo; y
(c) Concesión, por parte del prestamista, para rectificar la infracción relativa al contrato de préstamo a largo plazo.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Freddy Llanto</author>
  </authors>
  <commentList>
    <comment ref="B2" authorId="0" shapeId="0" xr:uid="{4972452E-2036-413E-942A-5BE2D1651FC2}">
      <text>
        <r>
          <rPr>
            <b/>
            <sz val="14"/>
            <color indexed="9"/>
            <rFont val="Tahoma"/>
            <family val="2"/>
          </rPr>
          <t>OBJETIVO:
Una entidad revelará información que permita que los usuarios de sus estados financieros evalúen la naturaleza y los efectos financieros de las actividades de negocio que desarrolla y los entornos económicos en los que opera.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36" authorId="0" shapeId="0" xr:uid="{0CCD051A-C9E0-474A-895A-BDFA30AD3E0E}">
      <text>
        <r>
          <rPr>
            <b/>
            <sz val="9"/>
            <color indexed="81"/>
            <rFont val="Tahoma"/>
            <family val="2"/>
          </rPr>
          <t xml:space="preserve">NIC 1 (97) Cuando las partidas de ingreso o gasto son materiales (tienen importancia relativa), una entidad revelará de forma separada información sobre su naturaleza e importe. </t>
        </r>
      </text>
    </comment>
  </commentList>
</comments>
</file>

<file path=xl/sharedStrings.xml><?xml version="1.0" encoding="utf-8"?>
<sst xmlns="http://schemas.openxmlformats.org/spreadsheetml/2006/main" count="4505" uniqueCount="2531">
  <si>
    <t>OBJETIVO</t>
  </si>
  <si>
    <t xml:space="preserve">ALCANCE </t>
  </si>
  <si>
    <t xml:space="preserve">DEFINICIONES </t>
  </si>
  <si>
    <t>NIC 1 Presentación de Estados Financieros</t>
  </si>
  <si>
    <t>NIC34 Estados financieros intermedios</t>
  </si>
  <si>
    <t>ESTADOS FINANCIEROS</t>
  </si>
  <si>
    <t>Finalidad de los estados financieros</t>
  </si>
  <si>
    <t>Conjunto completo de los estados financieros</t>
  </si>
  <si>
    <t>Características Generales</t>
  </si>
  <si>
    <t>ESTRUCTURA Y CONTENIDO</t>
  </si>
  <si>
    <t>Identificación de los estados financieros</t>
  </si>
  <si>
    <t>Estado de Situación Financiera</t>
  </si>
  <si>
    <t>Estado de resultados integrales</t>
  </si>
  <si>
    <t>Estado de cambios en el patrimonio</t>
  </si>
  <si>
    <t>Estado de flujos de efectivo</t>
  </si>
  <si>
    <t>Notas</t>
  </si>
  <si>
    <t>NIIF 8 Segmentos Operativos</t>
  </si>
  <si>
    <t>PRINCIPIO BASICO</t>
  </si>
  <si>
    <t>SEGMENTOS DE OPERACIONES</t>
  </si>
  <si>
    <t>SEGMENTOS SOBRE LOS QUE DEBE INFORMARSE</t>
  </si>
  <si>
    <t>Criterios de agregación</t>
  </si>
  <si>
    <t>Umbrales cuantitativos</t>
  </si>
  <si>
    <t>INFORMACION A REVELAR</t>
  </si>
  <si>
    <t>MEDICION</t>
  </si>
  <si>
    <t>Conciliaciones</t>
  </si>
  <si>
    <t>Reexpresión de información presentada anteriormente</t>
  </si>
  <si>
    <t>INFORMACION A REVELAR SOBRE LA ENTIDAD EN SU CONJUNTO</t>
  </si>
  <si>
    <t>Información general</t>
  </si>
  <si>
    <t>Información sobre resultados, activos y pasivos</t>
  </si>
  <si>
    <t xml:space="preserve">Información sobre productos y servicios </t>
  </si>
  <si>
    <t xml:space="preserve">Información sobre áreas geográficas </t>
  </si>
  <si>
    <t xml:space="preserve">Información sobre los principales clientes </t>
  </si>
  <si>
    <t>Información a revelar sobre el cumplimiento de las NIIF 19</t>
  </si>
  <si>
    <t>CONTENIDO DE LA INFORMACIÓN FINANCIERA INTERMEDIA</t>
  </si>
  <si>
    <t>Componentes mínimos de la información financiera intermedia</t>
  </si>
  <si>
    <t>Forma y contenido de los estados financieros intermedios</t>
  </si>
  <si>
    <t xml:space="preserve">Hechos significativos y transacciones </t>
  </si>
  <si>
    <t xml:space="preserve">Otra información a revelar </t>
  </si>
  <si>
    <t>Periodos para los que se requiere la presentación de estados financieros intermedios</t>
  </si>
  <si>
    <t>Materialidad o Importancia relativa</t>
  </si>
  <si>
    <t>INFORMACIÓN A REVELAR EN LOS ESTADOS FINANCIEROS ANUALES</t>
  </si>
  <si>
    <t>RECONOCIMIENTO Y MEDICIÓN</t>
  </si>
  <si>
    <t>Políticas contables iguales a las utilizadas en la información anual</t>
  </si>
  <si>
    <t>Ingresos de actividades ordinarias recibidos de forma estacional o cíclica</t>
  </si>
  <si>
    <t>Costos incurridos de manera no uniforme a lo largo del periodo</t>
  </si>
  <si>
    <t>Aplicación de los criterios de reconocimiento y medición</t>
  </si>
  <si>
    <t>Uso de estimaciones</t>
  </si>
  <si>
    <t>AJUSTES A LAS CIFRAS PRESENTADAS EN PERIODOS INTERMEDIOS ANTERIORES</t>
  </si>
  <si>
    <t>Estado de Resultados</t>
  </si>
  <si>
    <t>Estado de Cambios en el Patrimonio</t>
  </si>
  <si>
    <t xml:space="preserve">Esta Norma establece requerimientos generales para la presentación de los estados financieros, </t>
  </si>
  <si>
    <t>guías  para determinar su estructura y requisitos mínimos sobre su contenido.</t>
  </si>
  <si>
    <t>Estado Financiero de Propósito General</t>
  </si>
  <si>
    <t>Otras NIIF establecen criterios de Medición, Reconocimiento y Revelación</t>
  </si>
  <si>
    <t>5-6</t>
  </si>
  <si>
    <t>Definiciones:</t>
  </si>
  <si>
    <t>(o Importancia Relativa)</t>
  </si>
  <si>
    <t xml:space="preserve">Material                       = </t>
  </si>
  <si>
    <t>*</t>
  </si>
  <si>
    <t>10A</t>
  </si>
  <si>
    <t>Todos los estados financieros son importantes</t>
  </si>
  <si>
    <t>Los Informes Gerenciales (Memorias Anuales) y las NIIF</t>
  </si>
  <si>
    <t>12-13-14</t>
  </si>
  <si>
    <t>Las notas no rectifican errores</t>
  </si>
  <si>
    <t>25-26</t>
  </si>
  <si>
    <t>27-28</t>
  </si>
  <si>
    <t>Si no es importante juntalo todo</t>
  </si>
  <si>
    <t>Por Separado : a) cada clase importante, b) naturaleza distinta, c) Función distinta.</t>
  </si>
  <si>
    <t>Acumulación de partidas en los EF :</t>
  </si>
  <si>
    <t>Se debe presentar un juego de estados financieros al menos anualmente.</t>
  </si>
  <si>
    <t>Ford Group S.A.</t>
  </si>
  <si>
    <t>Pf. 51</t>
  </si>
  <si>
    <t>Cifras expresadas en Miles de Soles</t>
  </si>
  <si>
    <t>Al 31 de diciembre de</t>
  </si>
  <si>
    <t>2019</t>
  </si>
  <si>
    <t>2018</t>
  </si>
  <si>
    <t>Activo</t>
  </si>
  <si>
    <t>Nota</t>
  </si>
  <si>
    <t>S/(000)</t>
  </si>
  <si>
    <t>Activo corriente</t>
  </si>
  <si>
    <t>Efectivo y equivalente de efectivo</t>
  </si>
  <si>
    <t>¶ 54 (i)</t>
  </si>
  <si>
    <t>Cuentas por cobrar comerciales, neto</t>
  </si>
  <si>
    <t>¶ 54 (h)</t>
  </si>
  <si>
    <t>Cuentas por cobrar diversas, neto</t>
  </si>
  <si>
    <t>Activos financieros</t>
  </si>
  <si>
    <t>¶ 54 (d)</t>
  </si>
  <si>
    <t>Inventarios</t>
  </si>
  <si>
    <t>¶ 54 (g)</t>
  </si>
  <si>
    <t>Gastos pagados por anticipado</t>
  </si>
  <si>
    <t>¿?</t>
  </si>
  <si>
    <t>Activos No Corrientes mantenidos para la venta</t>
  </si>
  <si>
    <t>¶ 54 (j)</t>
  </si>
  <si>
    <t>Total activo corriente</t>
  </si>
  <si>
    <t>Activo no corriente</t>
  </si>
  <si>
    <t>¶ 54 (e)</t>
  </si>
  <si>
    <t>Impuesto a la renta diferido</t>
  </si>
  <si>
    <t>¶ 54 (o)</t>
  </si>
  <si>
    <t>Activos intangibles, neto</t>
  </si>
  <si>
    <t>¶ 54 (c)</t>
  </si>
  <si>
    <t>Activos biológicos</t>
  </si>
  <si>
    <t>¶ 54 (f)</t>
  </si>
  <si>
    <t>Inmuebles, mobiliario y equipo, neto</t>
  </si>
  <si>
    <t>¶ 54 (a)</t>
  </si>
  <si>
    <t>Inversión imboliaria</t>
  </si>
  <si>
    <t>¶ 54 (b)</t>
  </si>
  <si>
    <t>Total activo</t>
  </si>
  <si>
    <t>Pasivo</t>
  </si>
  <si>
    <t>Pasivo corriente</t>
  </si>
  <si>
    <t>Cuentas por pagar comerciales</t>
  </si>
  <si>
    <t>¶ 54 (k)</t>
  </si>
  <si>
    <t>Cuentas por pagar diversas</t>
  </si>
  <si>
    <t>¶ 54 (n)</t>
  </si>
  <si>
    <t xml:space="preserve">Provisiones </t>
  </si>
  <si>
    <t>¶ 54 (l)</t>
  </si>
  <si>
    <t>¶ 54 (m)</t>
  </si>
  <si>
    <t>Pasivo no corriente</t>
  </si>
  <si>
    <t>Pasivos financieros relacionados con ANCDV</t>
  </si>
  <si>
    <t>Préstamos por pagar</t>
  </si>
  <si>
    <t>Total pasivo</t>
  </si>
  <si>
    <t>Patrimonio</t>
  </si>
  <si>
    <t>Capital social</t>
  </si>
  <si>
    <t>¶ 54 (r)</t>
  </si>
  <si>
    <t>Excedente de revaluación</t>
  </si>
  <si>
    <t>Reserva legal</t>
  </si>
  <si>
    <t>Ganancia por VR de IF</t>
  </si>
  <si>
    <t>Resultados acumulados</t>
  </si>
  <si>
    <t>Total patrimonio</t>
  </si>
  <si>
    <t>Total pasivo y patrimonio</t>
  </si>
  <si>
    <t>COD</t>
  </si>
  <si>
    <t>Cta</t>
  </si>
  <si>
    <t>Descripcion</t>
  </si>
  <si>
    <t>D</t>
  </si>
  <si>
    <t>H</t>
  </si>
  <si>
    <t>NETO</t>
  </si>
  <si>
    <t>ESF1</t>
  </si>
  <si>
    <t>10111010</t>
  </si>
  <si>
    <t>CAJA LIMA MN</t>
  </si>
  <si>
    <t>10111020</t>
  </si>
  <si>
    <t>CAJA SANTA FILOMNA M.N.</t>
  </si>
  <si>
    <t>10112010</t>
  </si>
  <si>
    <t>CAJA LIMA ME</t>
  </si>
  <si>
    <t>10211010</t>
  </si>
  <si>
    <t>FONDO FIJO LIMA M.N.</t>
  </si>
  <si>
    <t>10211011</t>
  </si>
  <si>
    <t>FONDO FREPAPM.N.</t>
  </si>
  <si>
    <t>10410020</t>
  </si>
  <si>
    <t>B.N. M.N.  00068246059</t>
  </si>
  <si>
    <t>10410040</t>
  </si>
  <si>
    <t>BCP M.N. 193-1892625-0-22</t>
  </si>
  <si>
    <t>10410050</t>
  </si>
  <si>
    <t>BCP M.N. 193-30758506-0-96</t>
  </si>
  <si>
    <t>10410060</t>
  </si>
  <si>
    <t>BBVA MN 0100044754</t>
  </si>
  <si>
    <t>10410070</t>
  </si>
  <si>
    <t>REMESAS EN TRANSITO SOLES</t>
  </si>
  <si>
    <t>10410080</t>
  </si>
  <si>
    <t>BBVA MN 0100046544</t>
  </si>
  <si>
    <t>10410090</t>
  </si>
  <si>
    <t>BCP PLUS M.N. 193-2431179-0-62</t>
  </si>
  <si>
    <t>10410091</t>
  </si>
  <si>
    <t>INTERBANK M.N. 417-3001339440</t>
  </si>
  <si>
    <t>10410092</t>
  </si>
  <si>
    <t>IBK FONDO MUTUO M.N. - Ctto D045360</t>
  </si>
  <si>
    <t>10410093</t>
  </si>
  <si>
    <t>IBK FONDO MUTUO M.E. - Ctto D045360</t>
  </si>
  <si>
    <t>10411030</t>
  </si>
  <si>
    <t>REMESAS EN TRANSITO DOLARES</t>
  </si>
  <si>
    <t>10411050</t>
  </si>
  <si>
    <t>BCP M.E. 193-1699571-1-92</t>
  </si>
  <si>
    <t>10411070</t>
  </si>
  <si>
    <t>BBVA M.E. 0100042867</t>
  </si>
  <si>
    <t>10411080</t>
  </si>
  <si>
    <t>BBVA M.E 0100044762</t>
  </si>
  <si>
    <t>10411090</t>
  </si>
  <si>
    <t>BCP PLUS M.E. 193-2427544-1-55</t>
  </si>
  <si>
    <t>10411091</t>
  </si>
  <si>
    <t>ESF2</t>
  </si>
  <si>
    <t>12130010</t>
  </si>
  <si>
    <t>FACTURAS EN COBRANZA M.N.</t>
  </si>
  <si>
    <t>12130020</t>
  </si>
  <si>
    <t>FACTURAS EN COBRANZA M.E.</t>
  </si>
  <si>
    <t>ESF3</t>
  </si>
  <si>
    <t>12222010</t>
  </si>
  <si>
    <t>ANTICIPOS DE CLIENTES M.E.</t>
  </si>
  <si>
    <t>ESF4</t>
  </si>
  <si>
    <t>FACT. POR COBRAR COM. REL. COBRANZA ASOCIADAS M.N.</t>
  </si>
  <si>
    <t>FACT. POR COBRAR COM. REL. COBRANZA ASOCIADAS M.E.</t>
  </si>
  <si>
    <t>ESF5</t>
  </si>
  <si>
    <t>14110010</t>
  </si>
  <si>
    <t>PRESTAMOS PERSONAL MN.-EMPLEADOS OBREROS</t>
  </si>
  <si>
    <t>14120010</t>
  </si>
  <si>
    <t>ADELANTO REMUNERACIONES-M.N.</t>
  </si>
  <si>
    <t>14120011</t>
  </si>
  <si>
    <t>ADELANTO DE UTILIDADES M.N.</t>
  </si>
  <si>
    <t>14120012</t>
  </si>
  <si>
    <t>ADELANTO DE GRATIFICACIONES M.N.</t>
  </si>
  <si>
    <t>14120050</t>
  </si>
  <si>
    <t>DESCUENTO SEGURO DE VIDA - PROT.FAMILIAR</t>
  </si>
  <si>
    <t>14130010</t>
  </si>
  <si>
    <t>ENTREGAS A RENDIR CUENTA PERSONAL M.N.</t>
  </si>
  <si>
    <t>14130020</t>
  </si>
  <si>
    <t>ENTREGAS A RENDIR CUENTA PERSONAL M.E.</t>
  </si>
  <si>
    <t>14130030</t>
  </si>
  <si>
    <t>ENTREGAS A RENDIR OTROS</t>
  </si>
  <si>
    <t>14190010</t>
  </si>
  <si>
    <t>OTRAS CUENTAS POR COBRAR AL PERSONAL</t>
  </si>
  <si>
    <t>14211010</t>
  </si>
  <si>
    <t>SUSCRIPCIONES POR COBRAR SOCIOS</t>
  </si>
  <si>
    <t>14220010</t>
  </si>
  <si>
    <t>PRESTAMOS A ACCIONISTAS (O SOCIOS) M.N.</t>
  </si>
  <si>
    <t>14220020</t>
  </si>
  <si>
    <t>PRESTAMOS A ACCIONISTAS (O SOCIOS) M.E.</t>
  </si>
  <si>
    <t>16110020</t>
  </si>
  <si>
    <t>PRESTAMO CON GARANTIA M.E.</t>
  </si>
  <si>
    <t>16120010</t>
  </si>
  <si>
    <t>PRESTAMO SIN GARANTIA M.N.</t>
  </si>
  <si>
    <t>16120020</t>
  </si>
  <si>
    <t>PRESTAMO SIN GARANTIA M.E.</t>
  </si>
  <si>
    <t>16210010</t>
  </si>
  <si>
    <t>COMPAÑIAS ASEGURADORAS</t>
  </si>
  <si>
    <t>16240010</t>
  </si>
  <si>
    <t>SUBSIDIOS DEL PERSONAL</t>
  </si>
  <si>
    <t>16250010</t>
  </si>
  <si>
    <t>RECLAMOS A SUNAT</t>
  </si>
  <si>
    <t>16290010</t>
  </si>
  <si>
    <t>OTRAS RECLAMACIONES M.N</t>
  </si>
  <si>
    <t>16290020</t>
  </si>
  <si>
    <t>OTRAS RECLAMACIONES M.E</t>
  </si>
  <si>
    <t>16440010</t>
  </si>
  <si>
    <t>DEPOSITOS EN GARANTIA POR ALQUILERES M.N.</t>
  </si>
  <si>
    <t>16810010</t>
  </si>
  <si>
    <t>ENTREGAS A RENDIR CUENTA A TERCEROS M.N.</t>
  </si>
  <si>
    <t>16810020</t>
  </si>
  <si>
    <t>ENTREGAS A RENDIR CUENTA A TERCEROS M.E.</t>
  </si>
  <si>
    <t>ESF6</t>
  </si>
  <si>
    <t>18110010</t>
  </si>
  <si>
    <t>INTERESES CONTRATADOS POR ANTICIPADO</t>
  </si>
  <si>
    <t>18210010</t>
  </si>
  <si>
    <t>SEGUROS CONTRATADOS POR ANTICIPADO MN</t>
  </si>
  <si>
    <t>18210020</t>
  </si>
  <si>
    <t>SEGUROS CONTRATADOS POR ANTICIPADO ME</t>
  </si>
  <si>
    <t>18910010</t>
  </si>
  <si>
    <t>IGV POR DEVENGAR - LEASING MN</t>
  </si>
  <si>
    <t>18910020</t>
  </si>
  <si>
    <t>VALES DE CONSUMO O GIFT CARDS</t>
  </si>
  <si>
    <t>18910021</t>
  </si>
  <si>
    <t>18910029</t>
  </si>
  <si>
    <t>OTROS GASTOS CONTRATADOS ME</t>
  </si>
  <si>
    <t>ESF7</t>
  </si>
  <si>
    <t>20201001</t>
  </si>
  <si>
    <t>MERCADERIA MINERAL AURIFERO BRUTO</t>
  </si>
  <si>
    <t>21100010</t>
  </si>
  <si>
    <t>ORO DORE</t>
  </si>
  <si>
    <t>23101000</t>
  </si>
  <si>
    <t>PRODUCTOS EN PROCESO (MINERAL)</t>
  </si>
  <si>
    <t>24101001</t>
  </si>
  <si>
    <t>MINERAL AURIFERO BRUTO</t>
  </si>
  <si>
    <t>25210001</t>
  </si>
  <si>
    <t>COMBUSTIBLES</t>
  </si>
  <si>
    <t>25220001</t>
  </si>
  <si>
    <t>LUBRICANTES</t>
  </si>
  <si>
    <t>25240001</t>
  </si>
  <si>
    <t>OTROS SUMINISTROS</t>
  </si>
  <si>
    <t>25310001</t>
  </si>
  <si>
    <t>REPUESTOS</t>
  </si>
  <si>
    <t>ESF8</t>
  </si>
  <si>
    <t>30221010</t>
  </si>
  <si>
    <t>ACCIONES REPRESENTATIVAS - COSTO</t>
  </si>
  <si>
    <t>30241010</t>
  </si>
  <si>
    <t>ACCIONES DE INVERSION</t>
  </si>
  <si>
    <t>ESF9</t>
  </si>
  <si>
    <t>ESF10</t>
  </si>
  <si>
    <t>32230010</t>
  </si>
  <si>
    <t>MAQUINARIA Y EQUIPO - ARRENDAMIENTO FINANCIERO</t>
  </si>
  <si>
    <t>32240010</t>
  </si>
  <si>
    <t>UNIDADES DE TRANSPORTE - ARRENDAMIENTO FINANCIERO</t>
  </si>
  <si>
    <t>33111010</t>
  </si>
  <si>
    <t>TERRENOS - COSTO</t>
  </si>
  <si>
    <t>33211010</t>
  </si>
  <si>
    <t>EDIF.ADMINIST-COSTO DE ADQUISION O CONST</t>
  </si>
  <si>
    <t>33231010</t>
  </si>
  <si>
    <t>EDIF.PRODUCCION-COSTO DE ADQUIS.O CONSTR</t>
  </si>
  <si>
    <t>33241010</t>
  </si>
  <si>
    <t>EDIF.INSTALACION-COSTO DE ADQUIS.O CONST</t>
  </si>
  <si>
    <t>33311010</t>
  </si>
  <si>
    <t>MAQUINARIAS Y EQUIPOS - COSTO DE ADQUISICION</t>
  </si>
  <si>
    <t>33411010</t>
  </si>
  <si>
    <t>VEHICULOS MOTORIZADOS - COSTO</t>
  </si>
  <si>
    <t>33511010</t>
  </si>
  <si>
    <t>MUEBLES - COSTO</t>
  </si>
  <si>
    <t>33521010</t>
  </si>
  <si>
    <t>ENSERES - COSTO</t>
  </si>
  <si>
    <t>33611010</t>
  </si>
  <si>
    <t>EQUIPO DE COMPUTO - COSTO</t>
  </si>
  <si>
    <t>33621010</t>
  </si>
  <si>
    <t>EQUIPO DE COMUNICACION - COSTO</t>
  </si>
  <si>
    <t>33691010</t>
  </si>
  <si>
    <t>OTROS EQUIPOS - COSTO</t>
  </si>
  <si>
    <t>33810010</t>
  </si>
  <si>
    <t>UNIDADES POR RECIBIR- MAQUINARIA EQUIPOS</t>
  </si>
  <si>
    <t>33830010</t>
  </si>
  <si>
    <t>UNIDADES POR RECIBIR - MUEBLES Y ENSERES</t>
  </si>
  <si>
    <t>33840010</t>
  </si>
  <si>
    <t>UNIDADES POR RECIBIR - MAQUINARIAS Y EQU</t>
  </si>
  <si>
    <t>33860010</t>
  </si>
  <si>
    <t>UNIDADES POR RECIBIR - EQUIPOS DIVERSOS</t>
  </si>
  <si>
    <t>33920010</t>
  </si>
  <si>
    <t>CONSTRUCCIONES EN CURSO</t>
  </si>
  <si>
    <t>ESF11</t>
  </si>
  <si>
    <t>34121010</t>
  </si>
  <si>
    <t>LICENCIAS - COSTO</t>
  </si>
  <si>
    <t>34191010</t>
  </si>
  <si>
    <t>OTROS DERECHOS - COSTO</t>
  </si>
  <si>
    <t>34311020</t>
  </si>
  <si>
    <t>APLICACIONES INFORMATICAS - COSTO</t>
  </si>
  <si>
    <t>34911010</t>
  </si>
  <si>
    <t>VICTORIA 100-MINERA KORICOCHA</t>
  </si>
  <si>
    <t>ESF12</t>
  </si>
  <si>
    <t>37110010</t>
  </si>
  <si>
    <t>IMP.A LA RENTA DIFERIDO-PATRIMONIO</t>
  </si>
  <si>
    <t>37120010</t>
  </si>
  <si>
    <t>IMP.A LA RENTA DIFERIDO-RESULTADOS</t>
  </si>
  <si>
    <t>39123010</t>
  </si>
  <si>
    <t>DEPRECIACION MAQUINARIA Y EQUIPO-ARRENDAMIENTO</t>
  </si>
  <si>
    <t>39124010</t>
  </si>
  <si>
    <t>DEPRECIACION EQUIPOS TRANSPORTE-ARRENDAMIENTO</t>
  </si>
  <si>
    <t>39131010</t>
  </si>
  <si>
    <t>DEPRECIACION EDIFICACIONES - COSTO</t>
  </si>
  <si>
    <t>39132010</t>
  </si>
  <si>
    <t>DEPRECIACION MAQUINARIAS Y EQUIPO - COSTO</t>
  </si>
  <si>
    <t>39133010</t>
  </si>
  <si>
    <t>DEPRECIACION EQUIPO DE TRANSPORTE - COSTO</t>
  </si>
  <si>
    <t>39134010</t>
  </si>
  <si>
    <t>DEPRECIACION MUEBLES Y ENSERES - COSTO</t>
  </si>
  <si>
    <t>39135010</t>
  </si>
  <si>
    <t>DEPRECIACION EQUIPOS DE COMPUTO - COSTO</t>
  </si>
  <si>
    <t>39135020</t>
  </si>
  <si>
    <t>DEPRECIACION OTROS EQUIPOS DIVERSOS - COSTO</t>
  </si>
  <si>
    <t>39213010</t>
  </si>
  <si>
    <t>AMORTIZACION DE PROGRAMAS DE COMP (SOFTWARE)</t>
  </si>
  <si>
    <t>39219010</t>
  </si>
  <si>
    <t>OTROS INTANGIBLES - KORICOCHA V.100</t>
  </si>
  <si>
    <t>ESF13</t>
  </si>
  <si>
    <t>40111010</t>
  </si>
  <si>
    <t>IMPUESTO GENERAL A LAS VENTAS</t>
  </si>
  <si>
    <t>40111040</t>
  </si>
  <si>
    <t>IGV POR APLICAR LIQUIDACIONES DE COMPRA</t>
  </si>
  <si>
    <t>40112010</t>
  </si>
  <si>
    <t>IGV-SERVI PRESTADOS POR NO DOMICILIADOS POR PAG</t>
  </si>
  <si>
    <t>40114010</t>
  </si>
  <si>
    <t>IGV-REGIMEN DE RETENCIONES</t>
  </si>
  <si>
    <t>ESF14</t>
  </si>
  <si>
    <t>40171010</t>
  </si>
  <si>
    <t>PAGO A CUENTA DE IMPUESTO A LA RENTA</t>
  </si>
  <si>
    <t>40171020</t>
  </si>
  <si>
    <t>IMPUESTO A LA RENTA ANUAL</t>
  </si>
  <si>
    <t>40171030</t>
  </si>
  <si>
    <t>IMPUESTO A LA RENTA - RETENCION TERCEROS</t>
  </si>
  <si>
    <t>40172010</t>
  </si>
  <si>
    <t>RENTA DE CUARTA CATEGORIA</t>
  </si>
  <si>
    <t>40173010</t>
  </si>
  <si>
    <t>RENTA DE QUINTA CATEGORIA</t>
  </si>
  <si>
    <t>40185010</t>
  </si>
  <si>
    <t>IMPUESTO A LOS DIVIDENDOS</t>
  </si>
  <si>
    <t>40186010</t>
  </si>
  <si>
    <t>ITAN</t>
  </si>
  <si>
    <t>40310010</t>
  </si>
  <si>
    <t>ESSALUD APORTACION DE PLANILLAS</t>
  </si>
  <si>
    <t>40310020</t>
  </si>
  <si>
    <t>SCTR - SALUD</t>
  </si>
  <si>
    <t>40310030</t>
  </si>
  <si>
    <t>ESSALUD SEGURO VIDA - ESVIDA</t>
  </si>
  <si>
    <t>40320010</t>
  </si>
  <si>
    <t>ONP</t>
  </si>
  <si>
    <t>40320020</t>
  </si>
  <si>
    <t>FONDO CJMMS - LEY 29741</t>
  </si>
  <si>
    <t>40710010</t>
  </si>
  <si>
    <t>ADM.DE FONDOS DE PENSIONES-FONDO</t>
  </si>
  <si>
    <t>40710020</t>
  </si>
  <si>
    <t>ADM.DE FONDOS DE PENSIONES-COMISION</t>
  </si>
  <si>
    <t>40710030</t>
  </si>
  <si>
    <t>ADM.DE FONDO DE PENSIONES-SEGURO</t>
  </si>
  <si>
    <t>40710040</t>
  </si>
  <si>
    <t>ADM.DE FONDOS DE PENSIONES-2% ADIC.TRAB.</t>
  </si>
  <si>
    <t>40710050</t>
  </si>
  <si>
    <t>ADM.DE FONDOS DE PENSIONES-2% ADIC.EMPLE</t>
  </si>
  <si>
    <t>41110010</t>
  </si>
  <si>
    <t>SUELDOS Y SALARIOS POR PAGAR</t>
  </si>
  <si>
    <t>41140010</t>
  </si>
  <si>
    <t>GRATIFICACIONES POR PAGAR</t>
  </si>
  <si>
    <t>41150010</t>
  </si>
  <si>
    <t>VACACIONES POR PAGAR</t>
  </si>
  <si>
    <t>41310010</t>
  </si>
  <si>
    <t>PARTICIPACION DE LOS TRABAJADORES XPAGAR</t>
  </si>
  <si>
    <t>41510010</t>
  </si>
  <si>
    <t>COMPENSACION POR TIEMPO DE SERVICIOS</t>
  </si>
  <si>
    <t>ESF15</t>
  </si>
  <si>
    <t>42110010</t>
  </si>
  <si>
    <t>FACTURAS POR RECIBIR M.N.</t>
  </si>
  <si>
    <t>42110020</t>
  </si>
  <si>
    <t>FACTURAS POR RECIBIR M.E.</t>
  </si>
  <si>
    <t>42120010</t>
  </si>
  <si>
    <t>FACTURAS POR PAGAR M.N.</t>
  </si>
  <si>
    <t>42120020</t>
  </si>
  <si>
    <t>FACTURAS POR PAGAR M.E.</t>
  </si>
  <si>
    <t>ESF16</t>
  </si>
  <si>
    <t>42210010</t>
  </si>
  <si>
    <t>ANTICIPOS OTORGADOS M.N.</t>
  </si>
  <si>
    <t>42210020</t>
  </si>
  <si>
    <t>ANTICIPOS OTORGADOS M.E.</t>
  </si>
  <si>
    <t>42210030</t>
  </si>
  <si>
    <t>ANTICIPOS POR DETRACCION M.N</t>
  </si>
  <si>
    <t>42210040</t>
  </si>
  <si>
    <t>ANTICIPOS POR DETRACCION M.E</t>
  </si>
  <si>
    <t>42410010</t>
  </si>
  <si>
    <t>HONORARIOS POR PAGAR M.N.</t>
  </si>
  <si>
    <t>42410020</t>
  </si>
  <si>
    <t>HONORARIOS POR PAGAR M.E.</t>
  </si>
  <si>
    <t>ESF17</t>
  </si>
  <si>
    <t>44110011</t>
  </si>
  <si>
    <t>INTERESES PRESTAMOS MN</t>
  </si>
  <si>
    <t>44110030</t>
  </si>
  <si>
    <t>PAGO DE DIVIDENDOS (SOCIOS)</t>
  </si>
  <si>
    <t>44220010</t>
  </si>
  <si>
    <t>PRESTAMOS DE DIRECTORES M.N.</t>
  </si>
  <si>
    <t>ESF18</t>
  </si>
  <si>
    <t>45210010</t>
  </si>
  <si>
    <t>45210020</t>
  </si>
  <si>
    <t>46990020</t>
  </si>
  <si>
    <t>GASTOS RENIEC MN</t>
  </si>
  <si>
    <t>46990021</t>
  </si>
  <si>
    <t>CUENTAS POR PAGAR DIVERAS</t>
  </si>
  <si>
    <t>46990030</t>
  </si>
  <si>
    <t>RETENCION JUDICIAL TRABAJADOR</t>
  </si>
  <si>
    <t>46990040</t>
  </si>
  <si>
    <t>ALQUILER POR PAGAR M.E.</t>
  </si>
  <si>
    <t>46990050</t>
  </si>
  <si>
    <t>CONCESION MINERA KORICOHA</t>
  </si>
  <si>
    <t>ESF19</t>
  </si>
  <si>
    <t>48110010</t>
  </si>
  <si>
    <t>PROVISIONES</t>
  </si>
  <si>
    <t>ESF20</t>
  </si>
  <si>
    <t>ESF21</t>
  </si>
  <si>
    <t>50110010</t>
  </si>
  <si>
    <t>CAPITAL SOCIAL ACCIONES</t>
  </si>
  <si>
    <t>ESF22</t>
  </si>
  <si>
    <t>58210010</t>
  </si>
  <si>
    <t>RESERVA LEGAL</t>
  </si>
  <si>
    <t>ESF23</t>
  </si>
  <si>
    <t>59110010</t>
  </si>
  <si>
    <t>UTILIDADES ACUMULADAS</t>
  </si>
  <si>
    <t>59220010</t>
  </si>
  <si>
    <t>GASTOS DE AÑOS ANTERIORES</t>
  </si>
  <si>
    <t>60210020</t>
  </si>
  <si>
    <t>60310001</t>
  </si>
  <si>
    <t>SUMINISTROS - COMBUSTIBLE (CONSUMO)</t>
  </si>
  <si>
    <t>60310002</t>
  </si>
  <si>
    <t>SUMINISTROS - LUBRICANTES (CONSUMO)</t>
  </si>
  <si>
    <t>60310003</t>
  </si>
  <si>
    <t>SUMINISTROS - OTROS SUMINISTROS (CONSUMO</t>
  </si>
  <si>
    <t>60320010</t>
  </si>
  <si>
    <t>SUMINISTROS DIRECTOS (COMPRAS)</t>
  </si>
  <si>
    <t>60330010</t>
  </si>
  <si>
    <t>REPUESTOS (CONSUMO)</t>
  </si>
  <si>
    <t>61210010</t>
  </si>
  <si>
    <t>MATERIAS PRIMAS PARA P.M. (CONSUMO)</t>
  </si>
  <si>
    <t>61210020</t>
  </si>
  <si>
    <t>MATERIAS PRIMAS PARA P.M. (COMPRAS)</t>
  </si>
  <si>
    <t>61320010</t>
  </si>
  <si>
    <t>SUMINISTROS (COMPRAS)</t>
  </si>
  <si>
    <t>61320020</t>
  </si>
  <si>
    <t>61320030</t>
  </si>
  <si>
    <t>61320040</t>
  </si>
  <si>
    <t>61330020</t>
  </si>
  <si>
    <t>62110010</t>
  </si>
  <si>
    <t>SUELDOS</t>
  </si>
  <si>
    <t>62110020</t>
  </si>
  <si>
    <t>SALARIOS</t>
  </si>
  <si>
    <t>62140010</t>
  </si>
  <si>
    <t>GRATIFICACIONES EMPLEADOS</t>
  </si>
  <si>
    <t>62140020</t>
  </si>
  <si>
    <t>GRATIFICACIONES OBREROS</t>
  </si>
  <si>
    <t>62150010</t>
  </si>
  <si>
    <t>VACACIONES EMPLEADOS</t>
  </si>
  <si>
    <t>62150020</t>
  </si>
  <si>
    <t>VACACIONES OBREROS</t>
  </si>
  <si>
    <t>62220010</t>
  </si>
  <si>
    <t>ASIGNACION FAMILIAR EMPLEADOS</t>
  </si>
  <si>
    <t>62220020</t>
  </si>
  <si>
    <t>ASIGNACION FAMILIAR OBREROS</t>
  </si>
  <si>
    <t>62230010</t>
  </si>
  <si>
    <t>BONIFICACIONES</t>
  </si>
  <si>
    <t>62240010</t>
  </si>
  <si>
    <t>MOVILIDAD</t>
  </si>
  <si>
    <t>62250010</t>
  </si>
  <si>
    <t>OTRAS REMUNERACIONES EMPLEADOS</t>
  </si>
  <si>
    <t>62250020</t>
  </si>
  <si>
    <t>OTRAS REMUNERACIONES OBREROS</t>
  </si>
  <si>
    <t>62310010</t>
  </si>
  <si>
    <t>INDEMNIZACION VACACIONAL</t>
  </si>
  <si>
    <t>62510010</t>
  </si>
  <si>
    <t>GASTOS DE ATEN.AL PERSONAL-ALIMENTACION</t>
  </si>
  <si>
    <t>62510020</t>
  </si>
  <si>
    <t>GASTOS ATEN.AL PERSONAL-MEDICINAS</t>
  </si>
  <si>
    <t>62510030</t>
  </si>
  <si>
    <t>GASTOS DE ATEN.AL PERSONAL-MOVILIDAD</t>
  </si>
  <si>
    <t>62510040</t>
  </si>
  <si>
    <t>GASTOS DE ATEN.ALPERSONAL-RECREATIVOS</t>
  </si>
  <si>
    <t>62710010</t>
  </si>
  <si>
    <t>ESSALUD EMPLEADOS</t>
  </si>
  <si>
    <t>62710020</t>
  </si>
  <si>
    <t>ESSALUD OBREROS</t>
  </si>
  <si>
    <t>62720030</t>
  </si>
  <si>
    <t>JUBILACION ANTICIPADA LEY 27252</t>
  </si>
  <si>
    <t>62720040</t>
  </si>
  <si>
    <t>APORTE AL FCJMMS LEY 29741</t>
  </si>
  <si>
    <t>62730020</t>
  </si>
  <si>
    <t>SCTR OBREROS</t>
  </si>
  <si>
    <t>62740020</t>
  </si>
  <si>
    <t>SEGURO DE VIDA LEY OBREROS D.L.688</t>
  </si>
  <si>
    <t>62750010</t>
  </si>
  <si>
    <t>SEGURO DE EPS</t>
  </si>
  <si>
    <t>62750020</t>
  </si>
  <si>
    <t>OTROS SEGUROS</t>
  </si>
  <si>
    <t>62910010</t>
  </si>
  <si>
    <t>CTS EMPLEADOS</t>
  </si>
  <si>
    <t>62910020</t>
  </si>
  <si>
    <t>CTS OBREROS</t>
  </si>
  <si>
    <t>63111010</t>
  </si>
  <si>
    <t>TRANSPORTE MATERIALES Y SUMINISTROS</t>
  </si>
  <si>
    <t>63111030</t>
  </si>
  <si>
    <t>TRANSPORTE DE PERSONAL</t>
  </si>
  <si>
    <t>63112010</t>
  </si>
  <si>
    <t>PASAJES AEREOS</t>
  </si>
  <si>
    <t>63112020</t>
  </si>
  <si>
    <t>PASAJES TERRESTRES</t>
  </si>
  <si>
    <t>63112030</t>
  </si>
  <si>
    <t>63113010</t>
  </si>
  <si>
    <t>TRANSPORTE BLINDADO</t>
  </si>
  <si>
    <t>63120010</t>
  </si>
  <si>
    <t>ENVIOS Y CORRESPONDENCIAS</t>
  </si>
  <si>
    <t>63130010</t>
  </si>
  <si>
    <t>ALOJAMIENTO - PAIS</t>
  </si>
  <si>
    <t>63140010</t>
  </si>
  <si>
    <t>ALIMENTACION - VIAJES PAIS</t>
  </si>
  <si>
    <t>63150020</t>
  </si>
  <si>
    <t>PASAJE - INTERPROVINCIAL</t>
  </si>
  <si>
    <t>63150040</t>
  </si>
  <si>
    <t>OTROS GASTOS DE VIAJE - PAIS</t>
  </si>
  <si>
    <t>63150060</t>
  </si>
  <si>
    <t>CONSUMO COMB.Y LUBRIC. - GASTOS VIAJE</t>
  </si>
  <si>
    <t>63210010</t>
  </si>
  <si>
    <t>ASESORIA Y CONSULTORIA ADMINISTRATIVA</t>
  </si>
  <si>
    <t>63220010</t>
  </si>
  <si>
    <t>ASESORIA Y CONSULTORIA LEGAL</t>
  </si>
  <si>
    <t>63220011</t>
  </si>
  <si>
    <t>ASESORIA TRIBUTARIA</t>
  </si>
  <si>
    <t>63220020</t>
  </si>
  <si>
    <t>GASTOS NOTARIALES Y REGISTRALES</t>
  </si>
  <si>
    <t>63230010</t>
  </si>
  <si>
    <t>AUDITORIA Y CONSULTORIA CONTABLE</t>
  </si>
  <si>
    <t>63250010</t>
  </si>
  <si>
    <t>HONORARIOS- MEDIO AMBIENTAL</t>
  </si>
  <si>
    <t>63290010</t>
  </si>
  <si>
    <t>OTROS HONORARIOS</t>
  </si>
  <si>
    <t>63310010</t>
  </si>
  <si>
    <t>SERVICIO MANTENIMIENTO Y REPACION</t>
  </si>
  <si>
    <t>63310020</t>
  </si>
  <si>
    <t>SERVICIO DE CONTRATAS MINERAS</t>
  </si>
  <si>
    <t>63430010</t>
  </si>
  <si>
    <t>MANTENIMIENTO DE EDIFICACIONES</t>
  </si>
  <si>
    <t>63430020</t>
  </si>
  <si>
    <t>MANTENIMIENTO DE MAQUINARIA Y EQUIPO</t>
  </si>
  <si>
    <t>63430030</t>
  </si>
  <si>
    <t>MANTENIMIENTO DE UNIDADES DE TRANSPORTE</t>
  </si>
  <si>
    <t>63430060</t>
  </si>
  <si>
    <t>MANTENIMIENTO DE EQUIPOS DIVERSOS</t>
  </si>
  <si>
    <t>63510010</t>
  </si>
  <si>
    <t>ALQUILER DE TERRENOS</t>
  </si>
  <si>
    <t>63540010</t>
  </si>
  <si>
    <t>ALQUILER DE EQUIPO DE TRANSPORTE</t>
  </si>
  <si>
    <t>63560010</t>
  </si>
  <si>
    <t>ALQUILER DE EQUIPOS DIVERSOS</t>
  </si>
  <si>
    <t>63610010</t>
  </si>
  <si>
    <t>ELECTRICIDAD</t>
  </si>
  <si>
    <t>63630010</t>
  </si>
  <si>
    <t>AGUA</t>
  </si>
  <si>
    <t>63640010</t>
  </si>
  <si>
    <t>TELEFONIA FIJA</t>
  </si>
  <si>
    <t>63640020</t>
  </si>
  <si>
    <t>TELEFONIA CELULAR</t>
  </si>
  <si>
    <t>63650010</t>
  </si>
  <si>
    <t>INTERNET</t>
  </si>
  <si>
    <t>63670010</t>
  </si>
  <si>
    <t>CABLE</t>
  </si>
  <si>
    <t>63710010</t>
  </si>
  <si>
    <t>PUBLICIDAD ANUNCIOS</t>
  </si>
  <si>
    <t>63720020</t>
  </si>
  <si>
    <t>OTRAS PUBLICACIONES</t>
  </si>
  <si>
    <t>63730010</t>
  </si>
  <si>
    <t>GASTOS ATENCION A CLIENTES</t>
  </si>
  <si>
    <t>63910010</t>
  </si>
  <si>
    <t>COMISIONES</t>
  </si>
  <si>
    <t>63920010</t>
  </si>
  <si>
    <t>SERVICIOS DE ANALISIS Y ENSAYES</t>
  </si>
  <si>
    <t>63930010</t>
  </si>
  <si>
    <t>ESTACIONAMIENTOS</t>
  </si>
  <si>
    <t>63930020</t>
  </si>
  <si>
    <t>EXAMENES MEDICOS - TERCEROS</t>
  </si>
  <si>
    <t>63930021</t>
  </si>
  <si>
    <t>SERVICIOS MEDICOS - STEO</t>
  </si>
  <si>
    <t>63940020</t>
  </si>
  <si>
    <t>SERVICIOS DE FOTOSTATICAS E IMPRESIONES</t>
  </si>
  <si>
    <t>63940041</t>
  </si>
  <si>
    <t>GASTOS DE EXPORTACION</t>
  </si>
  <si>
    <t>63940050</t>
  </si>
  <si>
    <t>OTROS SERVICIOS DIVERSOS</t>
  </si>
  <si>
    <t>63940051</t>
  </si>
  <si>
    <t>GASTOS DE ANIVERSARIO</t>
  </si>
  <si>
    <t>63940080</t>
  </si>
  <si>
    <t>SEGURIDAD Y VIGILACIA</t>
  </si>
  <si>
    <t>64110010</t>
  </si>
  <si>
    <t>IGV A LAS VENTAS</t>
  </si>
  <si>
    <t>64120010</t>
  </si>
  <si>
    <t>ITF</t>
  </si>
  <si>
    <t>64320010</t>
  </si>
  <si>
    <t>IMP.PREDIAL Y ARB.MUNICIPALES</t>
  </si>
  <si>
    <t>64330010</t>
  </si>
  <si>
    <t>IMPUESTO AL PATRIMONIO VEHICULAR</t>
  </si>
  <si>
    <t>64430010</t>
  </si>
  <si>
    <t>OTROS TRIBUTOS GOBIERNO CENTRAL</t>
  </si>
  <si>
    <t>65110010</t>
  </si>
  <si>
    <t>SEGURO VEHICULOS</t>
  </si>
  <si>
    <t>65110020</t>
  </si>
  <si>
    <t>SOAT</t>
  </si>
  <si>
    <t>65120010</t>
  </si>
  <si>
    <t>SEGURO DE MAQUINARIA Y EQUIPO</t>
  </si>
  <si>
    <t>65310030</t>
  </si>
  <si>
    <t>OTRAS SUSCRIPCIONES</t>
  </si>
  <si>
    <t>65410010</t>
  </si>
  <si>
    <t>LICENCIAS</t>
  </si>
  <si>
    <t>65420020</t>
  </si>
  <si>
    <t>DERECHOS DE VIGENCIA M.E.M.</t>
  </si>
  <si>
    <t>65610003</t>
  </si>
  <si>
    <t>65610010</t>
  </si>
  <si>
    <t>ACTIVOS FIJOS MENORES</t>
  </si>
  <si>
    <t>65620010</t>
  </si>
  <si>
    <t>65620020</t>
  </si>
  <si>
    <t>REPUESTOS DIRECTOS (COMPRAS)</t>
  </si>
  <si>
    <t>65820010</t>
  </si>
  <si>
    <t>GASTOS APOYO SOCIAL (COMERCIO JUSTO)</t>
  </si>
  <si>
    <t>65910010</t>
  </si>
  <si>
    <t>DONACION</t>
  </si>
  <si>
    <t>65910030</t>
  </si>
  <si>
    <t>GASTOS COMUNIDADES</t>
  </si>
  <si>
    <t>65910040</t>
  </si>
  <si>
    <t>FALTANTE DE INVENTARIOS</t>
  </si>
  <si>
    <t>65910050</t>
  </si>
  <si>
    <t>GASTOS DIVERSOS</t>
  </si>
  <si>
    <t>65920010</t>
  </si>
  <si>
    <t>MULTAS E INTERESES MORATORIOS</t>
  </si>
  <si>
    <t>65930010</t>
  </si>
  <si>
    <t>GASTOS DE EJERCICIOS ANTERIORES</t>
  </si>
  <si>
    <t>65940010</t>
  </si>
  <si>
    <t>OTROS GASTOS DIVERSOS DE GESTION</t>
  </si>
  <si>
    <t>65940020</t>
  </si>
  <si>
    <t>GASTOS DE LIMPIEZA</t>
  </si>
  <si>
    <t>65940030</t>
  </si>
  <si>
    <t>AJUSTE POR REDONDEO DE CUENTA</t>
  </si>
  <si>
    <t>65940040</t>
  </si>
  <si>
    <t>REPAROS</t>
  </si>
  <si>
    <t>67311010</t>
  </si>
  <si>
    <t>PORTES Y COMISIONES</t>
  </si>
  <si>
    <t>67312020</t>
  </si>
  <si>
    <t>INTERESES Y GASTOS PRESTAMOS</t>
  </si>
  <si>
    <t>67320010</t>
  </si>
  <si>
    <t>INTERESES CONTRATO DE ARRENDAMIENTO FINANCIERO</t>
  </si>
  <si>
    <t>67330010</t>
  </si>
  <si>
    <t>OTRAS CARGAS FINANCIERAS</t>
  </si>
  <si>
    <t>67610010</t>
  </si>
  <si>
    <t>DIFERENCIA EN CAMBIO REALIZADA</t>
  </si>
  <si>
    <t>67610020</t>
  </si>
  <si>
    <t>DIFERENCIA EN CAMBIO NO REALIZADA</t>
  </si>
  <si>
    <t>68132010</t>
  </si>
  <si>
    <t>DEPRECIACION MAQUINARIA Y EQUIPO A. FIN.</t>
  </si>
  <si>
    <t>68133010</t>
  </si>
  <si>
    <t>DEPREC  EQUIPO DE TRANSPORTE LEASING</t>
  </si>
  <si>
    <t>68141010</t>
  </si>
  <si>
    <t>DEPREC. EDIFICACIONES - COSTO</t>
  </si>
  <si>
    <t>68142010</t>
  </si>
  <si>
    <t>DEPREC. MAQUINARIA Y EQUIPO - COSTO</t>
  </si>
  <si>
    <t>68143010</t>
  </si>
  <si>
    <t>DEPREC. EQUIPO DE TRANSPORTE - COSTO</t>
  </si>
  <si>
    <t>68144010</t>
  </si>
  <si>
    <t>DEPREC. MUEBLES Y ENSERES - COSTO</t>
  </si>
  <si>
    <t>68145010</t>
  </si>
  <si>
    <t>DEPREC. UNIDADES DE COMPUTO</t>
  </si>
  <si>
    <t>68145020</t>
  </si>
  <si>
    <t>DEPREC. OTROS EQUIPOS DIVERSOS</t>
  </si>
  <si>
    <t>68211030</t>
  </si>
  <si>
    <t>PROGRAMAS DE COMPUTADORA(SOFWARE)</t>
  </si>
  <si>
    <t>68211090</t>
  </si>
  <si>
    <t>OTROS ACTIVOS INTANGIBLES</t>
  </si>
  <si>
    <t>68211091</t>
  </si>
  <si>
    <t>ARRENDAMIENTO OPERATIVO DE EQUIPOS</t>
  </si>
  <si>
    <t>69222010</t>
  </si>
  <si>
    <t>COSTO VENTAS PROD.  TERMINADA</t>
  </si>
  <si>
    <t>69410020</t>
  </si>
  <si>
    <t>COSTO VENTA SUMINISTROS TERCEROS</t>
  </si>
  <si>
    <t>70222010</t>
  </si>
  <si>
    <t>VENTA DE PRODUCTOS TERMINADO</t>
  </si>
  <si>
    <t>70310010</t>
  </si>
  <si>
    <t>VENTA SUBPRODUCTOS - DERIVADOS</t>
  </si>
  <si>
    <t>71110010</t>
  </si>
  <si>
    <t>VARIACION PRODUCTOS TERMINADOS</t>
  </si>
  <si>
    <t>71310010</t>
  </si>
  <si>
    <t>VARIACION PRODUCTOS EN PROCESO</t>
  </si>
  <si>
    <t>75440011</t>
  </si>
  <si>
    <t>ALQUILERES DE MAQUINARIA</t>
  </si>
  <si>
    <t>75990010</t>
  </si>
  <si>
    <t>75990020</t>
  </si>
  <si>
    <t>SERVICIO DE IZAJE - TERCEROS</t>
  </si>
  <si>
    <t>75990030</t>
  </si>
  <si>
    <t>SERVICIO DE TRANSPORTE - TERCEROS</t>
  </si>
  <si>
    <t>75990040</t>
  </si>
  <si>
    <t>VENTA DE MATERIALES DE ALMACEN</t>
  </si>
  <si>
    <t>75990070</t>
  </si>
  <si>
    <t>DONACIONES</t>
  </si>
  <si>
    <t>75990080</t>
  </si>
  <si>
    <t>INTERESES POR PRESTAMOS</t>
  </si>
  <si>
    <t>75990090</t>
  </si>
  <si>
    <t>OTROS INGRESOS DE GESTION</t>
  </si>
  <si>
    <t>77230010</t>
  </si>
  <si>
    <t>INTERES DEPOSITOS INST. FINANCIERAS</t>
  </si>
  <si>
    <t>77610010</t>
  </si>
  <si>
    <t>77610020</t>
  </si>
  <si>
    <t>77910010</t>
  </si>
  <si>
    <t>OTROS INGRESOS FINANCIEROS</t>
  </si>
  <si>
    <t>79110010</t>
  </si>
  <si>
    <t>CARGAS IMPUTABLES A CUENTAS DE COSTOS Y GASTOS</t>
  </si>
  <si>
    <t>91021010</t>
  </si>
  <si>
    <t>MINERAL AURIFERO BRUTO (CONSUMO)</t>
  </si>
  <si>
    <t>91031003</t>
  </si>
  <si>
    <t>91033010</t>
  </si>
  <si>
    <t>92211010</t>
  </si>
  <si>
    <t>92211020</t>
  </si>
  <si>
    <t>92214010</t>
  </si>
  <si>
    <t>92214020</t>
  </si>
  <si>
    <t>92215010</t>
  </si>
  <si>
    <t>92215020</t>
  </si>
  <si>
    <t>92222010</t>
  </si>
  <si>
    <t>92222020</t>
  </si>
  <si>
    <t>92223010</t>
  </si>
  <si>
    <t>92224010</t>
  </si>
  <si>
    <t>92225010</t>
  </si>
  <si>
    <t>92225020</t>
  </si>
  <si>
    <t>92271010</t>
  </si>
  <si>
    <t>92271020</t>
  </si>
  <si>
    <t>92272030</t>
  </si>
  <si>
    <t>92291010</t>
  </si>
  <si>
    <t>92291020</t>
  </si>
  <si>
    <t>93031001</t>
  </si>
  <si>
    <t>SUMINISTROS DIVERSOS (CONSUMO)</t>
  </si>
  <si>
    <t>93031003</t>
  </si>
  <si>
    <t>SUMINISTROS-OTROS SUMINISTROS (CONSUMO)</t>
  </si>
  <si>
    <t>93032010</t>
  </si>
  <si>
    <t>93032020</t>
  </si>
  <si>
    <t>93211010</t>
  </si>
  <si>
    <t>93211020</t>
  </si>
  <si>
    <t>93214010</t>
  </si>
  <si>
    <t>93214020</t>
  </si>
  <si>
    <t>93215010</t>
  </si>
  <si>
    <t>93215020</t>
  </si>
  <si>
    <t>93222010</t>
  </si>
  <si>
    <t>93222020</t>
  </si>
  <si>
    <t>93223010</t>
  </si>
  <si>
    <t>93224010</t>
  </si>
  <si>
    <t>93225010</t>
  </si>
  <si>
    <t>93225020</t>
  </si>
  <si>
    <t>93231010</t>
  </si>
  <si>
    <t>93251010</t>
  </si>
  <si>
    <t>93251020</t>
  </si>
  <si>
    <t>GASTOS DE ATEN.AL PERSONAL-MEDICINAS</t>
  </si>
  <si>
    <t>93251030</t>
  </si>
  <si>
    <t>93271010</t>
  </si>
  <si>
    <t>93271020</t>
  </si>
  <si>
    <t>93272030</t>
  </si>
  <si>
    <t>93273020</t>
  </si>
  <si>
    <t>93274020</t>
  </si>
  <si>
    <t>SEGURO DE VIDA LEY OBREROS DL 688</t>
  </si>
  <si>
    <t>93291010</t>
  </si>
  <si>
    <t>93291020</t>
  </si>
  <si>
    <t>93311110</t>
  </si>
  <si>
    <t>93311130</t>
  </si>
  <si>
    <t>93311310</t>
  </si>
  <si>
    <t>93312010</t>
  </si>
  <si>
    <t>93313010</t>
  </si>
  <si>
    <t>93314010</t>
  </si>
  <si>
    <t>ALIMENTACION - VIAJE PAIS</t>
  </si>
  <si>
    <t>93315020</t>
  </si>
  <si>
    <t>93321010</t>
  </si>
  <si>
    <t>93325010</t>
  </si>
  <si>
    <t>HONORARIOS - MEDIO AMBIENTAL</t>
  </si>
  <si>
    <t>93331010</t>
  </si>
  <si>
    <t>SERVICIO DE MTTO Y REPACION</t>
  </si>
  <si>
    <t>93331020</t>
  </si>
  <si>
    <t>93343010</t>
  </si>
  <si>
    <t>93343020</t>
  </si>
  <si>
    <t>93343030</t>
  </si>
  <si>
    <t>93343060</t>
  </si>
  <si>
    <t>93351010</t>
  </si>
  <si>
    <t>93354010</t>
  </si>
  <si>
    <t>93361010</t>
  </si>
  <si>
    <t>93392010</t>
  </si>
  <si>
    <t>93393020</t>
  </si>
  <si>
    <t>93393021</t>
  </si>
  <si>
    <t>93394050</t>
  </si>
  <si>
    <t>93394051</t>
  </si>
  <si>
    <t>NO UTILIZAR</t>
  </si>
  <si>
    <t>93394080</t>
  </si>
  <si>
    <t>SEGURIDAD Y VIGILANCIA</t>
  </si>
  <si>
    <t>93511010</t>
  </si>
  <si>
    <t>SEGURO VEHICULAR</t>
  </si>
  <si>
    <t>93511020</t>
  </si>
  <si>
    <t>93512010</t>
  </si>
  <si>
    <t>93561010</t>
  </si>
  <si>
    <t>93594010</t>
  </si>
  <si>
    <t>93594020</t>
  </si>
  <si>
    <t>93594040</t>
  </si>
  <si>
    <t>GASTOS SIN SUSTENTO</t>
  </si>
  <si>
    <t>93813210</t>
  </si>
  <si>
    <t>DEPRECIACION MAQUINARIA Y EQUIPO - A.F.</t>
  </si>
  <si>
    <t>93813310</t>
  </si>
  <si>
    <t>93814110</t>
  </si>
  <si>
    <t>93814210</t>
  </si>
  <si>
    <t>DEPREC  MAQUINARIA Y EQUIPO - COSTO</t>
  </si>
  <si>
    <t>93814310</t>
  </si>
  <si>
    <t>93814410</t>
  </si>
  <si>
    <t>93814510</t>
  </si>
  <si>
    <t>93814520</t>
  </si>
  <si>
    <t>94021010</t>
  </si>
  <si>
    <t>94031001</t>
  </si>
  <si>
    <t>SUMINISTROS DIVERSOS ( CONSUMO )</t>
  </si>
  <si>
    <t>94032010</t>
  </si>
  <si>
    <t>94211010</t>
  </si>
  <si>
    <t>94211020</t>
  </si>
  <si>
    <t>94214010</t>
  </si>
  <si>
    <t>94214020</t>
  </si>
  <si>
    <t>94215010</t>
  </si>
  <si>
    <t>94215020</t>
  </si>
  <si>
    <t>94222010</t>
  </si>
  <si>
    <t>94222020</t>
  </si>
  <si>
    <t>94223010</t>
  </si>
  <si>
    <t>94224010</t>
  </si>
  <si>
    <t>94225010</t>
  </si>
  <si>
    <t>94225020</t>
  </si>
  <si>
    <t>94231010</t>
  </si>
  <si>
    <t>94251010</t>
  </si>
  <si>
    <t>94251020</t>
  </si>
  <si>
    <t>94251040</t>
  </si>
  <si>
    <t>GASTOS DE ATEN.AL PERSONAL-RECREATIVOS</t>
  </si>
  <si>
    <t>94261010</t>
  </si>
  <si>
    <t>GASTOS DE REPRESENTACION</t>
  </si>
  <si>
    <t>94271010</t>
  </si>
  <si>
    <t>94271020</t>
  </si>
  <si>
    <t>94272030</t>
  </si>
  <si>
    <t>94272040</t>
  </si>
  <si>
    <t>APORTE AL FONDO FCJMMS LEY 29741</t>
  </si>
  <si>
    <t>94275010</t>
  </si>
  <si>
    <t>94275020</t>
  </si>
  <si>
    <t>94291010</t>
  </si>
  <si>
    <t>94291020</t>
  </si>
  <si>
    <t>94311110</t>
  </si>
  <si>
    <t>94311130</t>
  </si>
  <si>
    <t>94311210</t>
  </si>
  <si>
    <t>94311220</t>
  </si>
  <si>
    <t>94311230</t>
  </si>
  <si>
    <t>94311310</t>
  </si>
  <si>
    <t>94312010</t>
  </si>
  <si>
    <t>94313010</t>
  </si>
  <si>
    <t>94314010</t>
  </si>
  <si>
    <t>94315020</t>
  </si>
  <si>
    <t>94315040</t>
  </si>
  <si>
    <t>94315060</t>
  </si>
  <si>
    <t>CONSUMO COMB.Y LUBR.-GASTOS VIAJE</t>
  </si>
  <si>
    <t>94321010</t>
  </si>
  <si>
    <t>94322010</t>
  </si>
  <si>
    <t>94322011</t>
  </si>
  <si>
    <t>94322020</t>
  </si>
  <si>
    <t>94323010</t>
  </si>
  <si>
    <t>94329010</t>
  </si>
  <si>
    <t>94331010</t>
  </si>
  <si>
    <t>94343030</t>
  </si>
  <si>
    <t>94356010</t>
  </si>
  <si>
    <t>94361010</t>
  </si>
  <si>
    <t>94363010</t>
  </si>
  <si>
    <t>94364010</t>
  </si>
  <si>
    <t>94364020</t>
  </si>
  <si>
    <t>94365010</t>
  </si>
  <si>
    <t>94367010</t>
  </si>
  <si>
    <t>94371010</t>
  </si>
  <si>
    <t>94372020</t>
  </si>
  <si>
    <t>94373010</t>
  </si>
  <si>
    <t>94391010</t>
  </si>
  <si>
    <t>94392010</t>
  </si>
  <si>
    <t>94393010</t>
  </si>
  <si>
    <t>94393020</t>
  </si>
  <si>
    <t>94394020</t>
  </si>
  <si>
    <t>94394050</t>
  </si>
  <si>
    <t>94394051</t>
  </si>
  <si>
    <t>94411010</t>
  </si>
  <si>
    <t>94412010</t>
  </si>
  <si>
    <t>IMPUESTO A LAS TRANSACCIONES FINANCIERAS</t>
  </si>
  <si>
    <t>94432010</t>
  </si>
  <si>
    <t>IMPUESTO PREDIAL Y ARBITRIOS MUNICIPALES</t>
  </si>
  <si>
    <t>94433010</t>
  </si>
  <si>
    <t>94443010</t>
  </si>
  <si>
    <t>OTROS TRIBUTOS</t>
  </si>
  <si>
    <t>94511020</t>
  </si>
  <si>
    <t>94512010</t>
  </si>
  <si>
    <t>94531030</t>
  </si>
  <si>
    <t>94541010</t>
  </si>
  <si>
    <t>94542020</t>
  </si>
  <si>
    <t>DERECHOS DE VIGENCIA INGEMMET</t>
  </si>
  <si>
    <t>94561010</t>
  </si>
  <si>
    <t>94561020</t>
  </si>
  <si>
    <t>UTILES DE ESCRITORIO</t>
  </si>
  <si>
    <t>94582010</t>
  </si>
  <si>
    <t>94591010</t>
  </si>
  <si>
    <t>94591030</t>
  </si>
  <si>
    <t>94591040</t>
  </si>
  <si>
    <t>94591050</t>
  </si>
  <si>
    <t>94591051</t>
  </si>
  <si>
    <t>MATERIALES Y SUMINISTROS</t>
  </si>
  <si>
    <t>94592010</t>
  </si>
  <si>
    <t>94593010</t>
  </si>
  <si>
    <t>94594010</t>
  </si>
  <si>
    <t>94594030</t>
  </si>
  <si>
    <t>94594040</t>
  </si>
  <si>
    <t>94733010</t>
  </si>
  <si>
    <t>94813310</t>
  </si>
  <si>
    <t>94814110</t>
  </si>
  <si>
    <t>94814210</t>
  </si>
  <si>
    <t>94814410</t>
  </si>
  <si>
    <t>94814510</t>
  </si>
  <si>
    <t>94814520</t>
  </si>
  <si>
    <t>94821030</t>
  </si>
  <si>
    <t>PROGRAMAS DE COMPUTADORA(SOFTWARE)</t>
  </si>
  <si>
    <t>94821091</t>
  </si>
  <si>
    <t>94821130</t>
  </si>
  <si>
    <t>PROGRAMAS DE COMPUTADORA (SOFTWARE)</t>
  </si>
  <si>
    <t>94821190</t>
  </si>
  <si>
    <t>95321010</t>
  </si>
  <si>
    <t>95394050</t>
  </si>
  <si>
    <t>95394051</t>
  </si>
  <si>
    <t>97731110</t>
  </si>
  <si>
    <t>97731220</t>
  </si>
  <si>
    <t>INTERESES PRESTAMOS</t>
  </si>
  <si>
    <t>97732010</t>
  </si>
  <si>
    <t>97761010</t>
  </si>
  <si>
    <t>PERDIDA DIFERENCIA DE CAMBIO</t>
  </si>
  <si>
    <t>Al 1° Ene</t>
  </si>
  <si>
    <t>55-57</t>
  </si>
  <si>
    <t>Inversiones en relacionadas</t>
  </si>
  <si>
    <t xml:space="preserve">Impuesto a la renta por pagar </t>
  </si>
  <si>
    <t xml:space="preserve">Préstamos por pagar </t>
  </si>
  <si>
    <t>74/76</t>
  </si>
  <si>
    <t>ESF24</t>
  </si>
  <si>
    <t>ESF25</t>
  </si>
  <si>
    <t>ESF26</t>
  </si>
  <si>
    <t>29501001</t>
  </si>
  <si>
    <t>DETERIORO ACUM</t>
  </si>
  <si>
    <t>Otros activos</t>
  </si>
  <si>
    <t>27501001</t>
  </si>
  <si>
    <t>ACTIVOS NO CORRIENTES DESPONIBLES PARA LA VENTA</t>
  </si>
  <si>
    <t>CONTRATOS DE ARRENDAMIENTO FINANCIERO M.N-CP</t>
  </si>
  <si>
    <t>CONTRATOS DE ARRENDAMIENTO FINANCIERO LP</t>
  </si>
  <si>
    <t>Energia comprada por adelantada</t>
  </si>
  <si>
    <t>111110000</t>
  </si>
  <si>
    <t>6. Inventarios</t>
  </si>
  <si>
    <t>A continuación, se presenta la composición del rubro al 31 de diciembre de 2019 y 2018:</t>
  </si>
  <si>
    <t>Productos terminados</t>
  </si>
  <si>
    <t>Productos en proceso</t>
  </si>
  <si>
    <t>Materias primas</t>
  </si>
  <si>
    <t>Suministros</t>
  </si>
  <si>
    <t xml:space="preserve">Deterioro acumulado </t>
  </si>
  <si>
    <t>16. Patrimonio</t>
  </si>
  <si>
    <t>16.A Capital social</t>
  </si>
  <si>
    <t>Número de acciones al inicio del periodo</t>
  </si>
  <si>
    <t>Acciones emitidas durante el periodo</t>
  </si>
  <si>
    <t>Número de acciones al final del periodo</t>
  </si>
  <si>
    <t>16.B Excedente de revaluación</t>
  </si>
  <si>
    <t>16.C Reserva Legal</t>
  </si>
  <si>
    <t>Estado de Resultados Integrales</t>
  </si>
  <si>
    <t>Ingresos por actividades ordinarias (ventas)</t>
  </si>
  <si>
    <t>82-a-i</t>
  </si>
  <si>
    <t>Ingresos por actividades ordinarias (intereses)</t>
  </si>
  <si>
    <t>Costo de ventas</t>
  </si>
  <si>
    <t>Utilidad bruta</t>
  </si>
  <si>
    <t>Gasto administrativo</t>
  </si>
  <si>
    <t>Gasto de venta</t>
  </si>
  <si>
    <t>82-c</t>
  </si>
  <si>
    <t>Participación en resultado de asociadas</t>
  </si>
  <si>
    <t>98b</t>
  </si>
  <si>
    <t>Provisión por reestructuración</t>
  </si>
  <si>
    <t>98c</t>
  </si>
  <si>
    <t>Ganancia por venta de PPE</t>
  </si>
  <si>
    <t>NIC 36</t>
  </si>
  <si>
    <t>Pérdida por desvalorización de activos</t>
  </si>
  <si>
    <t>82-aa</t>
  </si>
  <si>
    <t>Resultado neto de baja de IF medido al costo amortizado</t>
  </si>
  <si>
    <t>82-ba</t>
  </si>
  <si>
    <t>Pérdida por deterioro de valor de IF</t>
  </si>
  <si>
    <t>98d</t>
  </si>
  <si>
    <t>Ganancias por disposición IF</t>
  </si>
  <si>
    <t>Utilidad operativa antes de operaciòn inusual</t>
  </si>
  <si>
    <t>Utilidad operativa después de operación inusual</t>
  </si>
  <si>
    <t>82-b</t>
  </si>
  <si>
    <t>Gastos financieros</t>
  </si>
  <si>
    <t>NIC 21</t>
  </si>
  <si>
    <t>Ganancia por diferencia en cambio</t>
  </si>
  <si>
    <t>Utilidad antes de impuestos</t>
  </si>
  <si>
    <t>82-d</t>
  </si>
  <si>
    <t>Impuesto a la renta</t>
  </si>
  <si>
    <t>Utilidad proveniente de operaciones continuas</t>
  </si>
  <si>
    <t>82-e</t>
  </si>
  <si>
    <t>Utilidad proveniente de operaciones discontinuas</t>
  </si>
  <si>
    <t>Pèrdida por liberacion de contratos comerciales</t>
  </si>
  <si>
    <t>Utilidad neta</t>
  </si>
  <si>
    <t>Que NO se reclasificarán al resultado del periodo</t>
  </si>
  <si>
    <t>Que SE reclasificarán al resultado del periodo</t>
  </si>
  <si>
    <t>82A.a.i</t>
  </si>
  <si>
    <t>82A.a.ii</t>
  </si>
  <si>
    <t>106(d)</t>
  </si>
  <si>
    <t xml:space="preserve">Capital </t>
  </si>
  <si>
    <t xml:space="preserve">Reserva </t>
  </si>
  <si>
    <t xml:space="preserve">Resultados </t>
  </si>
  <si>
    <t>social</t>
  </si>
  <si>
    <t>legal</t>
  </si>
  <si>
    <t>Exc. Reval.</t>
  </si>
  <si>
    <t>acumulados</t>
  </si>
  <si>
    <t>Total</t>
  </si>
  <si>
    <t>Distribucion de dividendos</t>
  </si>
  <si>
    <t>Aumento de capital</t>
  </si>
  <si>
    <t>Capitalizacion de utilidades</t>
  </si>
  <si>
    <t>Utilidad del periodo</t>
  </si>
  <si>
    <t>106A</t>
  </si>
  <si>
    <t>Otros Resultados integrales</t>
  </si>
  <si>
    <t>Saldo al 1 de ENERO de 2019</t>
  </si>
  <si>
    <t>Saldo al 31 de DICIEMBRE de 2019</t>
  </si>
  <si>
    <t>Diferencia en cambio de INE</t>
  </si>
  <si>
    <t>57000000</t>
  </si>
  <si>
    <t>NOTAS A LOS ESTADOS FINANCIEROS</t>
  </si>
  <si>
    <t>(b) Revelarán la información requerida por las NIIF que no haya sido incluida en otro lugar de los estados financieros…</t>
  </si>
  <si>
    <t>Una entidad revelará, en el resumen de políticas contables significativas</t>
  </si>
  <si>
    <t>Bases de medición utilizada para la elaboración de los estados financieros</t>
  </si>
  <si>
    <t>Bases de medición: costo histórico, costo corriente, valor neto realizable, valor razonable o importe recuperable</t>
  </si>
  <si>
    <t>Pf 122 Juicios utilizados por la Gerencia para aplicar políticas contables:</t>
  </si>
  <si>
    <t>(a) Si ciertos activos financieros son inversiones mantenidas hasta vencimiento.</t>
  </si>
  <si>
    <t>(b) Cuándo se han transferido sustancialmente (…) todos los riesgos y las ventajas inherentes a la propiedad …</t>
  </si>
  <si>
    <t>(c) Si, por su fondo económico, ciertas ventas de bienes son acuerdos de financiación, y no ocasionan ingresos …</t>
  </si>
  <si>
    <t xml:space="preserve">(d) Si la esencia de la relación entre la entidad y otra con cometido especial, indica que existe control de la primera </t>
  </si>
  <si>
    <t>Pf 125 Sobre las Incertidumbres</t>
  </si>
  <si>
    <t>Una entidad revelará información sobre :</t>
  </si>
  <si>
    <t xml:space="preserve">los supuestos realizados acerca del futuro </t>
  </si>
  <si>
    <t xml:space="preserve">causas de incertidumbre en la estimación </t>
  </si>
  <si>
    <t>Una entidad revelará lo siguiente, si no ha sido revelado en otra parte de la información publicada con los estados financieros:</t>
  </si>
  <si>
    <t>(b) una descripción de la naturaleza de las operaciones de la entidad, así como de sus principales actividades;</t>
  </si>
  <si>
    <t>(c) el nombre de la controladora directa y de la controladora última del grupo; y</t>
  </si>
  <si>
    <t>(d) si es una entidad de vida limitada, información sobre la duración de la misma.</t>
  </si>
  <si>
    <t>Pf.114 Orden de las Notas</t>
  </si>
  <si>
    <t>Una entidad revelará en las notas:</t>
  </si>
  <si>
    <t>(b) el importe de cualquier dividendo preferente de carácter acumulativo que no haya sido reconocido.</t>
  </si>
  <si>
    <t xml:space="preserve">Una entidad revelará información que permita que los usuarios de sus estados financieros evalúen los objetivos, las políticas </t>
  </si>
  <si>
    <t>(c) Nota sobre Manejo de Capital</t>
  </si>
  <si>
    <t>(a) Presentar información acerca de las bases para la preparación de los EEFF y sobre las políticas contables utilizadas…</t>
  </si>
  <si>
    <t>Política contable: revelar si una inversión inmobiliaria se mide al costo menos depreciacion acumulada o a su V.R.</t>
  </si>
  <si>
    <t xml:space="preserve">(c) información de respaldo para las partidas presentadas en los estados de situación financiera y del resultado integral, en </t>
  </si>
  <si>
    <t xml:space="preserve">(a) el importe de los dividendos propuestos o anunciados antes de que los estados financieros hayan sido autorizados para su </t>
  </si>
  <si>
    <t xml:space="preserve">emisión,  que no hayan sido reconocidos como distribución a los propietarios durante el periodo, así como los importes </t>
  </si>
  <si>
    <t>correspondientes por acción; y</t>
  </si>
  <si>
    <t xml:space="preserve">El principal objetivo del manejo de capital de la Compañía es asegurarse que se mantenga una solidez crediticia e índices </t>
  </si>
  <si>
    <t xml:space="preserve">financieros  saludables con el objeto de soportar el negocio y maximizar el valor a los accionistas, así como cumplir con las </t>
  </si>
  <si>
    <t>obligaciones  administrativas, financieras y restricciones acordadas con sus acreedores financieros y bonistas.</t>
  </si>
  <si>
    <t>WACC</t>
  </si>
  <si>
    <t>Valor nominal de acciones</t>
  </si>
  <si>
    <t>Capital</t>
  </si>
  <si>
    <t>Tasa de Accionista</t>
  </si>
  <si>
    <t>FINANCIAL CAPITAL</t>
  </si>
  <si>
    <t xml:space="preserve">Tasa de Préstamos </t>
  </si>
  <si>
    <t>CAPITAL EXPENDITURE</t>
  </si>
  <si>
    <t>Préstamo</t>
  </si>
  <si>
    <t>Necesidad de Capital</t>
  </si>
  <si>
    <t>NET WORKING CAPITAL</t>
  </si>
  <si>
    <t>Escenarios de Palanca Financiera (Administración del Capital)</t>
  </si>
  <si>
    <t>Activos</t>
  </si>
  <si>
    <t>Total pasivos</t>
  </si>
  <si>
    <t>Utilidad Neta</t>
  </si>
  <si>
    <t>Activo fijo, neto</t>
  </si>
  <si>
    <t>IMP. RTA.</t>
  </si>
  <si>
    <t>Total pasivos corrientes</t>
  </si>
  <si>
    <t>G.FIN</t>
  </si>
  <si>
    <t>Existencias</t>
  </si>
  <si>
    <t>G.ADM</t>
  </si>
  <si>
    <t>Impuestos por pagar</t>
  </si>
  <si>
    <t>Clientes</t>
  </si>
  <si>
    <t>CV</t>
  </si>
  <si>
    <t>Proveedores</t>
  </si>
  <si>
    <t>Efectivo</t>
  </si>
  <si>
    <t>VENTAS</t>
  </si>
  <si>
    <t>Pasivos corrientes</t>
  </si>
  <si>
    <t>Activos corrientes</t>
  </si>
  <si>
    <t>Palanca</t>
  </si>
  <si>
    <t>S/</t>
  </si>
  <si>
    <t>EGP</t>
  </si>
  <si>
    <t>(4)</t>
  </si>
  <si>
    <t>(3)</t>
  </si>
  <si>
    <t>Nota para NIIF8: Segmentos Operativos</t>
  </si>
  <si>
    <t>SO1</t>
  </si>
  <si>
    <t>SO2</t>
  </si>
  <si>
    <t>SO3</t>
  </si>
  <si>
    <t>SO4</t>
  </si>
  <si>
    <t>SO5</t>
  </si>
  <si>
    <t>SO6</t>
  </si>
  <si>
    <t>SO7</t>
  </si>
  <si>
    <t>Estado de situación financiera</t>
  </si>
  <si>
    <t>NIIF8: Segmentos Operativos</t>
  </si>
  <si>
    <t>Operaciones importantes, periódicas y programadas, de mantenimiento o reparación</t>
  </si>
  <si>
    <t xml:space="preserve">de anticipación o aplazamiento en los estados financieros intermedios si, y solo si, fuera </t>
  </si>
  <si>
    <t xml:space="preserve">Los costos en los que no se incurre de forma uniforme a lo largo del periodo serán objeto </t>
  </si>
  <si>
    <t>dividendos, las regalías y las subvenciones oficiales.</t>
  </si>
  <si>
    <t xml:space="preserve">Entre los ejemplos de situaciones como las descritas anteriormente pueden citarse los </t>
  </si>
  <si>
    <t>si tal anticipación o aplazamiento no fuesen apropiados al final del periodo contable anual.</t>
  </si>
  <si>
    <t xml:space="preserve">dentro de un periodo anual no deben ser anticipados o diferidos a una fecha intermedia, </t>
  </si>
  <si>
    <t xml:space="preserve">Los ingresos de actividades ordinarias que se reciben estacional, cíclica u ocasionalmente </t>
  </si>
  <si>
    <t>para entonces.</t>
  </si>
  <si>
    <t xml:space="preserve">periodos posteriores siempre que las estimaciones de la tasa anual hayan cambiado </t>
  </si>
  <si>
    <t xml:space="preserve">el gasto por el impuesto, en este periodo intermedio, pueden necesitar ajustes en </t>
  </si>
  <si>
    <t xml:space="preserve">impositiva que se espere para el periodo contable anual. Los importes calculados para </t>
  </si>
  <si>
    <t xml:space="preserve">intermedios, sobre la base de la mejor estimación del promedio ponderado de la tasa </t>
  </si>
  <si>
    <t xml:space="preserve">El gasto por el impuesto a las ganancias se reconocerá, en cada uno de los periodos </t>
  </si>
  <si>
    <t>y (b) puede hacerse una estimación fiable</t>
  </si>
  <si>
    <t>(a) constituyen una obligación legal o la</t>
  </si>
  <si>
    <t xml:space="preserve">intermedia si y sólo si: </t>
  </si>
  <si>
    <t>Los premios y gratificaciones serán objeto de anticipación en la información financiera</t>
  </si>
  <si>
    <t>Gratificaciones:</t>
  </si>
  <si>
    <t>periodo contable anual;</t>
  </si>
  <si>
    <t xml:space="preserve">cargarlo contra las ganancias de periodos intermedios subsiguientes del mismo </t>
  </si>
  <si>
    <t xml:space="preserve">evidencia sobre el cumplimiento de las condiciones correspondientes, bien de </t>
  </si>
  <si>
    <t xml:space="preserve">situación financiera a la espera, bien de información futura que aportara mayor </t>
  </si>
  <si>
    <t xml:space="preserve">contable intermedio no tendría por qué ser diferido, colocándolo en el estado de </t>
  </si>
  <si>
    <t xml:space="preserve">Un costo que no cumpliera la definición de activo al final de un determinado periodo </t>
  </si>
  <si>
    <t xml:space="preserve">estados financieros anuales. </t>
  </si>
  <si>
    <t xml:space="preserve">el periodo intermedio, son los mismos que la entidad seguiría si preparase únicamente </t>
  </si>
  <si>
    <t xml:space="preserve">inventarios, por reestructuraciones o por deterioro en el valor de otros activos, en </t>
  </si>
  <si>
    <t xml:space="preserve">Las políticas para el reconocimiento y medición de las pérdidas por depreciación de </t>
  </si>
  <si>
    <t>Mediciones</t>
  </si>
  <si>
    <t xml:space="preserve">a éstos. </t>
  </si>
  <si>
    <t xml:space="preserve">periodo intermedio, así como información comparativa de los doce meses anteriores </t>
  </si>
  <si>
    <t xml:space="preserve">presentar información financiera relativa a los doce meses que terminan al final del </t>
  </si>
  <si>
    <t xml:space="preserve">Para una entidad cuyas actividades sean fuertemente estacionales, puede ser útil </t>
  </si>
  <si>
    <t>Fuertemente estacionaria</t>
  </si>
  <si>
    <t>(l)</t>
  </si>
  <si>
    <t xml:space="preserve">El efecto de los cambios en la composición de la entidad durante el periodo intermedio, </t>
  </si>
  <si>
    <t>(i)</t>
  </si>
  <si>
    <t>financieros para dicho periodo intermedio.</t>
  </si>
  <si>
    <t xml:space="preserve">Sucesos después del periodo intermedio que no se han reflejado en los estados </t>
  </si>
  <si>
    <t>(h)</t>
  </si>
  <si>
    <t>(g)</t>
  </si>
  <si>
    <t>correspondientes a las acciones ordinarias y a otros tipos de acciones.</t>
  </si>
  <si>
    <t xml:space="preserve">Dividendos pagados (ya sea en términos agregados o por acción), separando los </t>
  </si>
  <si>
    <t>(f)</t>
  </si>
  <si>
    <t>de la entidad.</t>
  </si>
  <si>
    <t xml:space="preserve">Emisiones, recompras y reembolsos de títulos representativos de la deuda o del capital </t>
  </si>
  <si>
    <t>(e)</t>
  </si>
  <si>
    <t>estimaciones de importes presentados en ejercicios financieros anteriores.</t>
  </si>
  <si>
    <t xml:space="preserve">periodos intermedios anteriores al ejercicio financiero corriente o cambios en </t>
  </si>
  <si>
    <t>(d)</t>
  </si>
  <si>
    <t>incidencia.</t>
  </si>
  <si>
    <t xml:space="preserve">La naturaleza e importe de las partidas, ya afecten a los activos, pasivos, patrimonio, </t>
  </si>
  <si>
    <t>(c)</t>
  </si>
  <si>
    <t>(b)</t>
  </si>
  <si>
    <t>descripción de la naturaleza y efecto del cambio.</t>
  </si>
  <si>
    <t xml:space="preserve">más recientes o, si algunas de esas políticas o algunos métodos hubiesen cambiado, una </t>
  </si>
  <si>
    <t>(a)</t>
  </si>
  <si>
    <t>16A</t>
  </si>
  <si>
    <t>Más información por revelar</t>
  </si>
  <si>
    <t>Cambios en los pasivos contingentes o activos contingentes</t>
  </si>
  <si>
    <t>(m)</t>
  </si>
  <si>
    <t>(k)</t>
  </si>
  <si>
    <t>Las transacciones con partes relacionadas;</t>
  </si>
  <si>
    <t>(j)</t>
  </si>
  <si>
    <t>corregida al final del periodo sobre el que se informa, o antes del mismo;</t>
  </si>
  <si>
    <t xml:space="preserve">Cualquier incumplimiento u otra infracción de un acuerdo de préstamo que no haya sido </t>
  </si>
  <si>
    <t xml:space="preserve">Cambios en las circunstancias económicas o de negocio que afectan al valor razonable </t>
  </si>
  <si>
    <t>Las correcciones de errores de periodos anteriores;</t>
  </si>
  <si>
    <t>Cancelaciones de pagos por litigios;</t>
  </si>
  <si>
    <t>Los compromisos de compra de elementos de propiedades, planta y equipo;</t>
  </si>
  <si>
    <t>Las adquisiciones y disposiciones de elementos de propiedades, planta y equipo;</t>
  </si>
  <si>
    <t>La reversión de cualquier provisión por costos de reestructuración;</t>
  </si>
  <si>
    <t>La rebaja del importe en libros de los inventarios hasta su VNR, y su reversión;</t>
  </si>
  <si>
    <t>15B</t>
  </si>
  <si>
    <t>informe financiero anual más reciente.</t>
  </si>
  <si>
    <t xml:space="preserve">relativamente poco significativas de la información que se proporcionó en las notas del </t>
  </si>
  <si>
    <t xml:space="preserve">las notas de la información financiera intermedia proporcionen actualizaciones </t>
  </si>
  <si>
    <t>15A</t>
  </si>
  <si>
    <t xml:space="preserve">La información revelada en relación con esos sucesos y transacciones actualizará la </t>
  </si>
  <si>
    <t xml:space="preserve">en la situación financiera y el rendimiento de la entidad. </t>
  </si>
  <si>
    <t xml:space="preserve"> una explicación de los sucesos y transacciones, producidos desde el final del último </t>
  </si>
  <si>
    <t>Una entidad incluirá en su información financiera intermedia:</t>
  </si>
  <si>
    <t>Hechos significativos y transacciones</t>
  </si>
  <si>
    <t xml:space="preserve">Cuando la entidad se encuentre dentro del alcance de la NIC 33 Ganancias por Acción, </t>
  </si>
  <si>
    <t xml:space="preserve">seleccionadas que se exigen en esta Norma. </t>
  </si>
  <si>
    <t xml:space="preserve">los estados financieros anuales más recientes, así como las notas explicativas </t>
  </si>
  <si>
    <t xml:space="preserve">cada uno de los grandes grupos de partidas y subtotales que hayan sido incluidos en </t>
  </si>
  <si>
    <t xml:space="preserve">financiera intermedia, tales estados condensados deberán contener, como mínimo, </t>
  </si>
  <si>
    <t xml:space="preserve">Si la entidad publica un conjunto de estados financieros condensados en su información </t>
  </si>
  <si>
    <t xml:space="preserve">financiera intermedia, la forma y contenido de tales estados deben cumplir las </t>
  </si>
  <si>
    <t xml:space="preserve">Si la entidad publica un conjunto de estados financieros completos en su información </t>
  </si>
  <si>
    <t>Forma y Contenido</t>
  </si>
  <si>
    <t xml:space="preserve">Total activo </t>
  </si>
  <si>
    <t>Intangibles, neto</t>
  </si>
  <si>
    <t>Propiedad, planta y equipo, neto</t>
  </si>
  <si>
    <t>Inversión en subsidiarias</t>
  </si>
  <si>
    <t>Inversiones en acciones</t>
  </si>
  <si>
    <t>Cuentas por cobrar comerciales</t>
  </si>
  <si>
    <t>$</t>
  </si>
  <si>
    <t>Estado de Situación Financiera Condensado</t>
  </si>
  <si>
    <t>notas explicativas seleccionadas</t>
  </si>
  <si>
    <t>un estado de flujos de efectivo condensado</t>
  </si>
  <si>
    <t>un estado de cambios en el patrimonio condensado</t>
  </si>
  <si>
    <t xml:space="preserve">un estado condensado del resultado del periodo </t>
  </si>
  <si>
    <t>un estado de situación financiera condensado;</t>
  </si>
  <si>
    <t>Mínimo los siguientes componentes:</t>
  </si>
  <si>
    <t>Periodo intermedio</t>
  </si>
  <si>
    <t>Definiciones</t>
  </si>
  <si>
    <t>cotizan en mercados de acceso público presentar información financiera intermedia.</t>
  </si>
  <si>
    <t xml:space="preserve">profesionales contables requieren frecuentemente a las entidades cuyos valores </t>
  </si>
  <si>
    <t xml:space="preserve">serán …los gobiernos, las comisiones de valores, las bolsas de valores y los organismos </t>
  </si>
  <si>
    <t>¿Con qué Frecuencia se debe presentar Información Financiera Intermedia?</t>
  </si>
  <si>
    <t>¿Quién debe presentar Información Financiera Intermedia?</t>
  </si>
  <si>
    <t>Información Financiera Intermedia</t>
  </si>
  <si>
    <t>NIC 34</t>
  </si>
  <si>
    <r>
      <t xml:space="preserve">información correspondiente presentada en el </t>
    </r>
    <r>
      <rPr>
        <b/>
        <u/>
        <sz val="11"/>
        <color theme="1"/>
        <rFont val="Bahnschrift"/>
        <family val="2"/>
      </rPr>
      <t>informe financiero anual</t>
    </r>
    <r>
      <rPr>
        <sz val="11"/>
        <color theme="1"/>
        <rFont val="Bahnschrift"/>
        <family val="2"/>
      </rPr>
      <t xml:space="preserve"> más reciente.</t>
    </r>
  </si>
  <si>
    <r>
      <t xml:space="preserve">Un </t>
    </r>
    <r>
      <rPr>
        <b/>
        <u/>
        <sz val="11"/>
        <color theme="1"/>
        <rFont val="Bahnschrift"/>
        <family val="2"/>
      </rPr>
      <t>usuario</t>
    </r>
    <r>
      <rPr>
        <sz val="11"/>
        <color theme="1"/>
        <rFont val="Bahnschrift"/>
        <family val="2"/>
      </rPr>
      <t xml:space="preserve"> de la información financiera intermedia de la entidad tendrá también </t>
    </r>
  </si>
  <si>
    <r>
      <t xml:space="preserve">La naturaleza e importe de cambios en </t>
    </r>
    <r>
      <rPr>
        <b/>
        <u/>
        <sz val="11"/>
        <color theme="1"/>
        <rFont val="Bahnschrift"/>
        <family val="2"/>
      </rPr>
      <t>estimaciones</t>
    </r>
    <r>
      <rPr>
        <sz val="11"/>
        <color theme="1"/>
        <rFont val="Bahnschrift"/>
        <family val="2"/>
      </rPr>
      <t xml:space="preserve"> de importes presentados en </t>
    </r>
  </si>
  <si>
    <t>NIIF 8 SEGMENTOS OPERATIVOS</t>
  </si>
  <si>
    <t>Segm 1</t>
  </si>
  <si>
    <t>Segm 2</t>
  </si>
  <si>
    <t>Segm 3</t>
  </si>
  <si>
    <t>Segm 4</t>
  </si>
  <si>
    <t>Segm 5</t>
  </si>
  <si>
    <t>Segm 6</t>
  </si>
  <si>
    <t>Segm 7</t>
  </si>
  <si>
    <t>Segm 8</t>
  </si>
  <si>
    <t>Segm 9</t>
  </si>
  <si>
    <t>Segm 10</t>
  </si>
  <si>
    <t>Segm 11</t>
  </si>
  <si>
    <t>Segm 12</t>
  </si>
  <si>
    <t>Segm 13</t>
  </si>
  <si>
    <t>Segm 14</t>
  </si>
  <si>
    <t>Segm 15</t>
  </si>
  <si>
    <t>Segm 16</t>
  </si>
  <si>
    <t>Segm 17</t>
  </si>
  <si>
    <t>Segm 18</t>
  </si>
  <si>
    <t>Segm 19</t>
  </si>
  <si>
    <t>Segm 20</t>
  </si>
  <si>
    <t>Segm 21</t>
  </si>
  <si>
    <t>Segm 22</t>
  </si>
  <si>
    <t>Segm 23</t>
  </si>
  <si>
    <t>Segm 24</t>
  </si>
  <si>
    <t>USD(000)</t>
  </si>
  <si>
    <t>Activos:</t>
  </si>
  <si>
    <t>Cuentas por cobrar diversas</t>
  </si>
  <si>
    <t>Propiedad planta y equipo</t>
  </si>
  <si>
    <t>Propiedades de inversión</t>
  </si>
  <si>
    <t>Total de activos</t>
  </si>
  <si>
    <t>Pasivos y patrimonio</t>
  </si>
  <si>
    <t>Impuesto a la renta por pagar</t>
  </si>
  <si>
    <t>Provisiones</t>
  </si>
  <si>
    <t xml:space="preserve">Total Pasivo </t>
  </si>
  <si>
    <t>Total Pasivo  y Patrimonio</t>
  </si>
  <si>
    <t>Estado de resultados</t>
  </si>
  <si>
    <t>Ventas a terceros (clientes externos)</t>
  </si>
  <si>
    <t>Req NIIF 8</t>
  </si>
  <si>
    <t>Ventas a otros segmentos (relacionadas)</t>
  </si>
  <si>
    <t>Gasto de administración</t>
  </si>
  <si>
    <t>Gasto de ventas</t>
  </si>
  <si>
    <t>Ingreso por indemnización</t>
  </si>
  <si>
    <t>Pérdida de provisión medio ambiente</t>
  </si>
  <si>
    <t>Participación en resultados de asociada</t>
  </si>
  <si>
    <t>Ganancia por medición de VR</t>
  </si>
  <si>
    <t>Utilidad de operación</t>
  </si>
  <si>
    <t>Ingresos financieros</t>
  </si>
  <si>
    <t>Gasto financiero</t>
  </si>
  <si>
    <t>Depreciación</t>
  </si>
  <si>
    <t>Amortización</t>
  </si>
  <si>
    <t>Cotizan en Bolsa</t>
  </si>
  <si>
    <t>Están en proceso de cotizar en Bolsa</t>
  </si>
  <si>
    <t>Estados financieros separados</t>
  </si>
  <si>
    <t>Estados financieros consolidados</t>
  </si>
  <si>
    <t>Las que lo deseen sin estar obligadas</t>
  </si>
  <si>
    <t>Origami SAC :</t>
  </si>
  <si>
    <t>Servicios de Agencia de Aduanas</t>
  </si>
  <si>
    <t>Servicios de Mantenimiento de Contenedores refrigerados</t>
  </si>
  <si>
    <t>Servicios de Transporte de Carga</t>
  </si>
  <si>
    <t>Alicorp Corp:</t>
  </si>
  <si>
    <t>Consumo Masivo</t>
  </si>
  <si>
    <t>BSB</t>
  </si>
  <si>
    <t>Acuicultura</t>
  </si>
  <si>
    <t>Larcomar SAC</t>
  </si>
  <si>
    <t>GYM SA</t>
  </si>
  <si>
    <t>Viva GYM  SA</t>
  </si>
  <si>
    <t>Norvial SA</t>
  </si>
  <si>
    <t>Promotora Larcomar SAC</t>
  </si>
  <si>
    <t>GYM Ferrovias SAC</t>
  </si>
  <si>
    <t>GYM Servicios Mineros SA</t>
  </si>
  <si>
    <t>Graña y Montero Petrolera SA</t>
  </si>
  <si>
    <t>Intercorp</t>
  </si>
  <si>
    <t>Banca y Finanzas</t>
  </si>
  <si>
    <t>Educación</t>
  </si>
  <si>
    <t>Restaurantes</t>
  </si>
  <si>
    <t>Supermercados</t>
  </si>
  <si>
    <t>Farmacia</t>
  </si>
  <si>
    <t xml:space="preserve">(a) la naturaleza de los productos y servicios; </t>
  </si>
  <si>
    <t xml:space="preserve">(b) la naturaleza de los procesos de producción; </t>
  </si>
  <si>
    <t xml:space="preserve">igual o superior al 10 por ciento del importe que sea mayor entre </t>
  </si>
  <si>
    <t xml:space="preserve">(c) Sus activos son iguales o superiores al 10 por ciento de los activos </t>
  </si>
  <si>
    <t>combinados de todos los segmentos de operación.</t>
  </si>
  <si>
    <t xml:space="preserve">de los ingresos de las actividades ordinarias de la entidad provenga de </t>
  </si>
  <si>
    <t>segmentos sobre los que deba informarse</t>
  </si>
  <si>
    <t>Máximo 10</t>
  </si>
  <si>
    <t>Ingresos</t>
  </si>
  <si>
    <t>Resultado</t>
  </si>
  <si>
    <t>Utilidad</t>
  </si>
  <si>
    <t>Pérdida</t>
  </si>
  <si>
    <t>Sgmnto. 1</t>
  </si>
  <si>
    <t>Sgmnto. 2</t>
  </si>
  <si>
    <t>Sgmnto. 3</t>
  </si>
  <si>
    <t>Sgmnto. 4</t>
  </si>
  <si>
    <t>Sgmnto. 5</t>
  </si>
  <si>
    <t>Sgmnto. 6</t>
  </si>
  <si>
    <t>Sgmnto. 7</t>
  </si>
  <si>
    <t>Sgmnto. 8</t>
  </si>
  <si>
    <t>Sgmnto. 9</t>
  </si>
  <si>
    <t>Sgmnto. 10</t>
  </si>
  <si>
    <t>Sgmnto. 11</t>
  </si>
  <si>
    <t>Sgmnto. 12</t>
  </si>
  <si>
    <t>Sgmnto. 13</t>
  </si>
  <si>
    <t>Sgmnto. 14</t>
  </si>
  <si>
    <t>Sgmnto. 15</t>
  </si>
  <si>
    <t>Sgmnto. 16</t>
  </si>
  <si>
    <t>S.O.</t>
  </si>
  <si>
    <t>Total Ingresos</t>
  </si>
  <si>
    <t>Los factores que han servido para identificar los segmentos de operación:</t>
  </si>
  <si>
    <t>Por productos?</t>
  </si>
  <si>
    <t>Por servicios?</t>
  </si>
  <si>
    <t>Por zonas geográficas?</t>
  </si>
  <si>
    <t>Por Marco Normativo?</t>
  </si>
  <si>
    <t>Alguna combinación?</t>
  </si>
  <si>
    <t>Agregaciones de varios SO?</t>
  </si>
  <si>
    <t>ALICORP</t>
  </si>
  <si>
    <t>NESTLE</t>
  </si>
  <si>
    <t>VOLVO</t>
  </si>
  <si>
    <t>OBLIGADOS:</t>
  </si>
  <si>
    <t>SO8</t>
  </si>
  <si>
    <t>ANTIGUA Y BARBUDA</t>
  </si>
  <si>
    <t>ARGENTINA</t>
  </si>
  <si>
    <t>BAHAMAS</t>
  </si>
  <si>
    <t>BARBADOS</t>
  </si>
  <si>
    <t>BELICE</t>
  </si>
  <si>
    <t>BOLIVIA</t>
  </si>
  <si>
    <t>BRASIL</t>
  </si>
  <si>
    <t>CANADÁ</t>
  </si>
  <si>
    <t>CHILE</t>
  </si>
  <si>
    <t>COLOMBIA</t>
  </si>
  <si>
    <t>COSTA RICA</t>
  </si>
  <si>
    <t>CUBA</t>
  </si>
  <si>
    <t>DOMINICA</t>
  </si>
  <si>
    <t>REPÚBLICA DOMINICANA</t>
  </si>
  <si>
    <t>ECUADOR</t>
  </si>
  <si>
    <t>EL SALVADOR</t>
  </si>
  <si>
    <t>ESTADOS UNIDOS</t>
  </si>
  <si>
    <t>GRANADA</t>
  </si>
  <si>
    <t>GUATEMALA</t>
  </si>
  <si>
    <t>GUYANA</t>
  </si>
  <si>
    <t>HAITÍ</t>
  </si>
  <si>
    <t>HONDURAS</t>
  </si>
  <si>
    <t>JAMAICA</t>
  </si>
  <si>
    <t>MÉXICO</t>
  </si>
  <si>
    <t>NICARAGUA</t>
  </si>
  <si>
    <t>PANAMÁ</t>
  </si>
  <si>
    <t>PARAGUAY</t>
  </si>
  <si>
    <t>PERÚ</t>
  </si>
  <si>
    <t>PUERTO RICO</t>
  </si>
  <si>
    <t>SAN CRISTÓBAL Y NIEVES</t>
  </si>
  <si>
    <t>SANTA LUCÍA</t>
  </si>
  <si>
    <t>SAN VICENTE Y LAS GRANADINAS</t>
  </si>
  <si>
    <t>SURINAM</t>
  </si>
  <si>
    <t>TRINIDAD Y TOBAGO</t>
  </si>
  <si>
    <t>URUGUAY</t>
  </si>
  <si>
    <t>VENEZUELA</t>
  </si>
  <si>
    <t>SO9</t>
  </si>
  <si>
    <t>SO10</t>
  </si>
  <si>
    <t>SO11</t>
  </si>
  <si>
    <t>SO12</t>
  </si>
  <si>
    <t>SO13</t>
  </si>
  <si>
    <t>SO14</t>
  </si>
  <si>
    <t>SO15</t>
  </si>
  <si>
    <t>SO16</t>
  </si>
  <si>
    <t>SO17</t>
  </si>
  <si>
    <t>SO18</t>
  </si>
  <si>
    <t>SO19</t>
  </si>
  <si>
    <t>SO20</t>
  </si>
  <si>
    <t>SO21</t>
  </si>
  <si>
    <t>SO22</t>
  </si>
  <si>
    <t>SO23</t>
  </si>
  <si>
    <t>SO24</t>
  </si>
  <si>
    <t>SO25</t>
  </si>
  <si>
    <t>SO26</t>
  </si>
  <si>
    <t>SO27</t>
  </si>
  <si>
    <t>SO28</t>
  </si>
  <si>
    <t>SO29</t>
  </si>
  <si>
    <t>SO30</t>
  </si>
  <si>
    <t>SO31</t>
  </si>
  <si>
    <t>SO32</t>
  </si>
  <si>
    <t>SO33</t>
  </si>
  <si>
    <t>SO34</t>
  </si>
  <si>
    <t>SO35</t>
  </si>
  <si>
    <t>SO36</t>
  </si>
  <si>
    <t>ANGOLA</t>
  </si>
  <si>
    <t>ARGELIA</t>
  </si>
  <si>
    <t>BENIN</t>
  </si>
  <si>
    <t>BOTSUANA</t>
  </si>
  <si>
    <t>BURKINA FASO</t>
  </si>
  <si>
    <t>BURUNDI</t>
  </si>
  <si>
    <t>CABO VERDE</t>
  </si>
  <si>
    <t>CAMERÚN</t>
  </si>
  <si>
    <t>REPÚBLICA CENTROAFRICANA</t>
  </si>
  <si>
    <t>CHAD</t>
  </si>
  <si>
    <t>COMORAS</t>
  </si>
  <si>
    <t>REPÚBLICA DEL CONGO</t>
  </si>
  <si>
    <t>REPÚBLICA DEMOCRÁTICA DEL CONGO</t>
  </si>
  <si>
    <t>COSTA DE MARFIL</t>
  </si>
  <si>
    <t>EGIPTO</t>
  </si>
  <si>
    <t>ERITREA</t>
  </si>
  <si>
    <t>ETIOPÍA</t>
  </si>
  <si>
    <t>GABÓN</t>
  </si>
  <si>
    <t>GAMBIA</t>
  </si>
  <si>
    <t>GHANA</t>
  </si>
  <si>
    <t>GUINEA</t>
  </si>
  <si>
    <t>GUINEA-BISSAU</t>
  </si>
  <si>
    <t>GUINEA ECUATORIAL</t>
  </si>
  <si>
    <t>KENIA</t>
  </si>
  <si>
    <t>LESOTO</t>
  </si>
  <si>
    <t>LIBERIA</t>
  </si>
  <si>
    <t>LIBIA</t>
  </si>
  <si>
    <t>MADAGASCAR</t>
  </si>
  <si>
    <t>MALAUI</t>
  </si>
  <si>
    <t>MALI</t>
  </si>
  <si>
    <t>MARRUECOS</t>
  </si>
  <si>
    <t>MAURICIO</t>
  </si>
  <si>
    <t>MAURITANIA</t>
  </si>
  <si>
    <t>MOZAMBIQUE</t>
  </si>
  <si>
    <t>NAMIBIA</t>
  </si>
  <si>
    <t>NÍGER</t>
  </si>
  <si>
    <t>NIGERIA</t>
  </si>
  <si>
    <t>REPÚBLICA SAHARAUI</t>
  </si>
  <si>
    <t>RUANDA</t>
  </si>
  <si>
    <t>SANTO TOMÉ Y PRÍNCIPE</t>
  </si>
  <si>
    <t>SENEGAL</t>
  </si>
  <si>
    <t>SEYCHELLES</t>
  </si>
  <si>
    <t>SIERRA LEONA</t>
  </si>
  <si>
    <t>SOMALIA</t>
  </si>
  <si>
    <t>SUAZILANDIA</t>
  </si>
  <si>
    <t>SUDÁFRICA</t>
  </si>
  <si>
    <t>SUDÁN DEL NORTE</t>
  </si>
  <si>
    <t>SUDÁN DEL SUR</t>
  </si>
  <si>
    <t>TANZANIA</t>
  </si>
  <si>
    <t>TOGO</t>
  </si>
  <si>
    <t>TÚNEZ</t>
  </si>
  <si>
    <t>UGANDA</t>
  </si>
  <si>
    <t>YIBUTI</t>
  </si>
  <si>
    <t>ZAMBIA</t>
  </si>
  <si>
    <t>ZIMBABUE</t>
  </si>
  <si>
    <t>SO37</t>
  </si>
  <si>
    <t>SO38</t>
  </si>
  <si>
    <t>SO39</t>
  </si>
  <si>
    <t>SO40</t>
  </si>
  <si>
    <t>SO41</t>
  </si>
  <si>
    <t>SO42</t>
  </si>
  <si>
    <t>SO43</t>
  </si>
  <si>
    <t>SO44</t>
  </si>
  <si>
    <t>SO45</t>
  </si>
  <si>
    <t>SO46</t>
  </si>
  <si>
    <t>SO47</t>
  </si>
  <si>
    <t>SO48</t>
  </si>
  <si>
    <t>SO49</t>
  </si>
  <si>
    <t>SO50</t>
  </si>
  <si>
    <t>SO51</t>
  </si>
  <si>
    <t>SO52</t>
  </si>
  <si>
    <t>SO53</t>
  </si>
  <si>
    <t>SO54</t>
  </si>
  <si>
    <t>SO55</t>
  </si>
  <si>
    <t>SO56</t>
  </si>
  <si>
    <t>SO57</t>
  </si>
  <si>
    <t>SO58</t>
  </si>
  <si>
    <t>SO59</t>
  </si>
  <si>
    <t>SO60</t>
  </si>
  <si>
    <t>SO61</t>
  </si>
  <si>
    <t>SO62</t>
  </si>
  <si>
    <t>SO63</t>
  </si>
  <si>
    <t>SO64</t>
  </si>
  <si>
    <t>SO65</t>
  </si>
  <si>
    <t>SO66</t>
  </si>
  <si>
    <t>SO67</t>
  </si>
  <si>
    <t>SO68</t>
  </si>
  <si>
    <t>SO69</t>
  </si>
  <si>
    <t>SO70</t>
  </si>
  <si>
    <t>SO71</t>
  </si>
  <si>
    <t>SO72</t>
  </si>
  <si>
    <t>SO73</t>
  </si>
  <si>
    <t>SO74</t>
  </si>
  <si>
    <t>SO75</t>
  </si>
  <si>
    <t>SO76</t>
  </si>
  <si>
    <t>SO77</t>
  </si>
  <si>
    <t>SO78</t>
  </si>
  <si>
    <t>SO79</t>
  </si>
  <si>
    <t>SO80</t>
  </si>
  <si>
    <t>SO81</t>
  </si>
  <si>
    <t>SO82</t>
  </si>
  <si>
    <t>SO83</t>
  </si>
  <si>
    <t>SO84</t>
  </si>
  <si>
    <t>SO85</t>
  </si>
  <si>
    <t>SO86</t>
  </si>
  <si>
    <t>SO87</t>
  </si>
  <si>
    <t>SO88</t>
  </si>
  <si>
    <t>SO89</t>
  </si>
  <si>
    <t>SO90</t>
  </si>
  <si>
    <t>SO91</t>
  </si>
  <si>
    <t>AFGANISTÁN</t>
  </si>
  <si>
    <t>ARABIA SAUDITA</t>
  </si>
  <si>
    <t>BARÉIN</t>
  </si>
  <si>
    <t>BANGLADÉS</t>
  </si>
  <si>
    <t>BRUNEI</t>
  </si>
  <si>
    <t>BUTÁN</t>
  </si>
  <si>
    <t>CAMBOYA</t>
  </si>
  <si>
    <t>CATAR</t>
  </si>
  <si>
    <t>CHINA</t>
  </si>
  <si>
    <t>CHIPRE</t>
  </si>
  <si>
    <t>COREA DEL NORTE</t>
  </si>
  <si>
    <t>COREA DEL SUR</t>
  </si>
  <si>
    <t>EMIRATOS ARABES UNIDOS</t>
  </si>
  <si>
    <t>FILIPINAS</t>
  </si>
  <si>
    <t>INDIA</t>
  </si>
  <si>
    <t>INDONESIA</t>
  </si>
  <si>
    <t>IRÁN</t>
  </si>
  <si>
    <t>IRAQ</t>
  </si>
  <si>
    <t>ISRAEL</t>
  </si>
  <si>
    <t>JAPÓN</t>
  </si>
  <si>
    <t>JORDANIA</t>
  </si>
  <si>
    <t>KAZAJISTÁN</t>
  </si>
  <si>
    <t>KIRGUISTÁN</t>
  </si>
  <si>
    <t>KUWAIT</t>
  </si>
  <si>
    <t>LAOS</t>
  </si>
  <si>
    <t>LÍBANO</t>
  </si>
  <si>
    <t>MALASIA</t>
  </si>
  <si>
    <t>MALDIVAS</t>
  </si>
  <si>
    <t>MONGOLIA</t>
  </si>
  <si>
    <t>MYANMAR (BIRMANIA)</t>
  </si>
  <si>
    <t>NEPAL</t>
  </si>
  <si>
    <t>OMÁN</t>
  </si>
  <si>
    <t>PAKISTÁN</t>
  </si>
  <si>
    <t>PALESTINA</t>
  </si>
  <si>
    <t>SINGAPUR</t>
  </si>
  <si>
    <t>SIRIA</t>
  </si>
  <si>
    <t>SRI LANKA</t>
  </si>
  <si>
    <t>TAILANDIA</t>
  </si>
  <si>
    <t>TAIWAN</t>
  </si>
  <si>
    <t>TAYIKISTÁN</t>
  </si>
  <si>
    <t>TIMOR ORIENTAL</t>
  </si>
  <si>
    <t>TURKMENISTÁN</t>
  </si>
  <si>
    <t>TURQUÍA</t>
  </si>
  <si>
    <t>UZBEKISTÁN</t>
  </si>
  <si>
    <t>VIETNAM</t>
  </si>
  <si>
    <t>YEMEN</t>
  </si>
  <si>
    <t>SO92</t>
  </si>
  <si>
    <t>SO93</t>
  </si>
  <si>
    <t>SO94</t>
  </si>
  <si>
    <t>SO95</t>
  </si>
  <si>
    <t>SO96</t>
  </si>
  <si>
    <t>SO97</t>
  </si>
  <si>
    <t>SO98</t>
  </si>
  <si>
    <t>SO99</t>
  </si>
  <si>
    <t>SO100</t>
  </si>
  <si>
    <t>SO101</t>
  </si>
  <si>
    <t>SO102</t>
  </si>
  <si>
    <t>SO103</t>
  </si>
  <si>
    <t>SO104</t>
  </si>
  <si>
    <t>SO105</t>
  </si>
  <si>
    <t>SO106</t>
  </si>
  <si>
    <t>SO107</t>
  </si>
  <si>
    <t>SO108</t>
  </si>
  <si>
    <t>SO109</t>
  </si>
  <si>
    <t>SO110</t>
  </si>
  <si>
    <t>SO111</t>
  </si>
  <si>
    <t>SO112</t>
  </si>
  <si>
    <t>SO113</t>
  </si>
  <si>
    <t>SO114</t>
  </si>
  <si>
    <t>SO115</t>
  </si>
  <si>
    <t>SO116</t>
  </si>
  <si>
    <t>SO117</t>
  </si>
  <si>
    <t>SO118</t>
  </si>
  <si>
    <t>SO119</t>
  </si>
  <si>
    <t>SO120</t>
  </si>
  <si>
    <t>SO121</t>
  </si>
  <si>
    <t>SO122</t>
  </si>
  <si>
    <t>SO123</t>
  </si>
  <si>
    <t>SO124</t>
  </si>
  <si>
    <t>SO125</t>
  </si>
  <si>
    <t>SO126</t>
  </si>
  <si>
    <t>SO127</t>
  </si>
  <si>
    <t>SO128</t>
  </si>
  <si>
    <t>SO129</t>
  </si>
  <si>
    <t>SO130</t>
  </si>
  <si>
    <t>SO131</t>
  </si>
  <si>
    <t>SO132</t>
  </si>
  <si>
    <t>SO133</t>
  </si>
  <si>
    <t>SO134</t>
  </si>
  <si>
    <t>SO135</t>
  </si>
  <si>
    <t>SO136</t>
  </si>
  <si>
    <t>SO137</t>
  </si>
  <si>
    <t>ALBANIA</t>
  </si>
  <si>
    <t>ALEMANIA</t>
  </si>
  <si>
    <t>ANDORRA</t>
  </si>
  <si>
    <t>ARMENIA</t>
  </si>
  <si>
    <t>AUSTRIA</t>
  </si>
  <si>
    <t>AZERBAIYÁN</t>
  </si>
  <si>
    <t>BÉLGICA</t>
  </si>
  <si>
    <t>BIELORRUSIA</t>
  </si>
  <si>
    <t>BOSNIA Y HERZEGOVINA</t>
  </si>
  <si>
    <t>BULGARIA</t>
  </si>
  <si>
    <t>REPÚBLICA CHECA</t>
  </si>
  <si>
    <t>CROACIA</t>
  </si>
  <si>
    <t>DINAMARCA</t>
  </si>
  <si>
    <t>ESLOVAQUIA</t>
  </si>
  <si>
    <t>ESLOVENIA</t>
  </si>
  <si>
    <t>ESPAÑA</t>
  </si>
  <si>
    <t>ESTONIA</t>
  </si>
  <si>
    <t>FINLANDIA</t>
  </si>
  <si>
    <t>FRANCIA</t>
  </si>
  <si>
    <t>GEORGIA</t>
  </si>
  <si>
    <t>GRECIA</t>
  </si>
  <si>
    <t>HUNGRÍA</t>
  </si>
  <si>
    <t>IRLANDA</t>
  </si>
  <si>
    <t>ISLANDIA</t>
  </si>
  <si>
    <t>ITALIA</t>
  </si>
  <si>
    <t>LETONIA</t>
  </si>
  <si>
    <t>LIECHTENSTEIN</t>
  </si>
  <si>
    <t>LITUANIA</t>
  </si>
  <si>
    <t>LUXEMBURGO</t>
  </si>
  <si>
    <t>REPÚBLICA DE MACEDONIA</t>
  </si>
  <si>
    <t>MALTA</t>
  </si>
  <si>
    <t>MOLDAVIA</t>
  </si>
  <si>
    <t>MÓNACO</t>
  </si>
  <si>
    <t>MONTENEGRO</t>
  </si>
  <si>
    <t>NORUEGA</t>
  </si>
  <si>
    <t>PAÍSES BAJOS</t>
  </si>
  <si>
    <t>POLONIA</t>
  </si>
  <si>
    <t>PORTUGAL</t>
  </si>
  <si>
    <t>REINO UNIDO</t>
  </si>
  <si>
    <t>RUMANIA</t>
  </si>
  <si>
    <t>RUSIA</t>
  </si>
  <si>
    <t>SAN MARINO</t>
  </si>
  <si>
    <t>SERBIA</t>
  </si>
  <si>
    <t>SUECIA</t>
  </si>
  <si>
    <t>SUIZA</t>
  </si>
  <si>
    <t>UCRANIA</t>
  </si>
  <si>
    <t>VATICANO</t>
  </si>
  <si>
    <t>SO138</t>
  </si>
  <si>
    <t>SO139</t>
  </si>
  <si>
    <t>SO140</t>
  </si>
  <si>
    <t>SO141</t>
  </si>
  <si>
    <t>SO142</t>
  </si>
  <si>
    <t>SO143</t>
  </si>
  <si>
    <t>SO144</t>
  </si>
  <si>
    <t>SO145</t>
  </si>
  <si>
    <t>SO146</t>
  </si>
  <si>
    <t>SO147</t>
  </si>
  <si>
    <t>SO148</t>
  </si>
  <si>
    <t>SO149</t>
  </si>
  <si>
    <t>SO150</t>
  </si>
  <si>
    <t>SO151</t>
  </si>
  <si>
    <t>SO152</t>
  </si>
  <si>
    <t>SO153</t>
  </si>
  <si>
    <t>SO154</t>
  </si>
  <si>
    <t>SO155</t>
  </si>
  <si>
    <t>SO156</t>
  </si>
  <si>
    <t>SO157</t>
  </si>
  <si>
    <t>SO158</t>
  </si>
  <si>
    <t>SO159</t>
  </si>
  <si>
    <t>SO160</t>
  </si>
  <si>
    <t>SO161</t>
  </si>
  <si>
    <t>SO162</t>
  </si>
  <si>
    <t>SO163</t>
  </si>
  <si>
    <t>SO164</t>
  </si>
  <si>
    <t>SO165</t>
  </si>
  <si>
    <t>SO166</t>
  </si>
  <si>
    <t>SO167</t>
  </si>
  <si>
    <t>SO168</t>
  </si>
  <si>
    <t>SO169</t>
  </si>
  <si>
    <t>SO170</t>
  </si>
  <si>
    <t>SO171</t>
  </si>
  <si>
    <t>SO172</t>
  </si>
  <si>
    <t>SO173</t>
  </si>
  <si>
    <t>SO174</t>
  </si>
  <si>
    <t>SO175</t>
  </si>
  <si>
    <t>SO176</t>
  </si>
  <si>
    <t>SO177</t>
  </si>
  <si>
    <t>SO178</t>
  </si>
  <si>
    <t>SO179</t>
  </si>
  <si>
    <t>SO180</t>
  </si>
  <si>
    <t>SO181</t>
  </si>
  <si>
    <t>SO182</t>
  </si>
  <si>
    <t>SO183</t>
  </si>
  <si>
    <t>SO184</t>
  </si>
  <si>
    <t>AUSTRALIA</t>
  </si>
  <si>
    <t>FIYI</t>
  </si>
  <si>
    <t>KIRIBATI</t>
  </si>
  <si>
    <t>ISLAS MARSHALL</t>
  </si>
  <si>
    <t>MICRONESIA</t>
  </si>
  <si>
    <t>NAURU</t>
  </si>
  <si>
    <t>NUEVA ZELANDA</t>
  </si>
  <si>
    <t>PALAOS</t>
  </si>
  <si>
    <t>PAPÚA NUEVA GUINEA</t>
  </si>
  <si>
    <t>ISLAS SALOMÓN</t>
  </si>
  <si>
    <t>SAMOA</t>
  </si>
  <si>
    <t>TONGA</t>
  </si>
  <si>
    <t>TUVALU</t>
  </si>
  <si>
    <t>VANUATU</t>
  </si>
  <si>
    <t>SO185</t>
  </si>
  <si>
    <t>SO186</t>
  </si>
  <si>
    <t>SO187</t>
  </si>
  <si>
    <t>SO188</t>
  </si>
  <si>
    <t>SO189</t>
  </si>
  <si>
    <t>SO190</t>
  </si>
  <si>
    <t>SO191</t>
  </si>
  <si>
    <t>SO192</t>
  </si>
  <si>
    <t>SO193</t>
  </si>
  <si>
    <t>SO194</t>
  </si>
  <si>
    <t>SO195</t>
  </si>
  <si>
    <t>SO196</t>
  </si>
  <si>
    <t>SO197</t>
  </si>
  <si>
    <t>SO198</t>
  </si>
  <si>
    <t>Coca Cola Int.</t>
  </si>
  <si>
    <t>Suma</t>
  </si>
  <si>
    <t>¿QUÉ ES UN SEGMENTO DE OPERACIÓN?</t>
  </si>
  <si>
    <r>
      <rPr>
        <b/>
        <sz val="14"/>
        <color theme="1"/>
        <rFont val="Bahnschrift"/>
        <family val="2"/>
      </rPr>
      <t xml:space="preserve">(b) </t>
    </r>
    <r>
      <rPr>
        <sz val="14"/>
        <color theme="1"/>
        <rFont val="Bahnschrift"/>
        <family val="2"/>
      </rPr>
      <t xml:space="preserve">cuyos resultados de operación son revisados de forma regular por la </t>
    </r>
    <r>
      <rPr>
        <b/>
        <u/>
        <sz val="14"/>
        <color theme="1"/>
        <rFont val="Bahnschrift"/>
        <family val="2"/>
      </rPr>
      <t>máxima autoridad</t>
    </r>
    <r>
      <rPr>
        <sz val="14"/>
        <color theme="1"/>
        <rFont val="Bahnschrift"/>
        <family val="2"/>
      </rPr>
      <t xml:space="preserve"> </t>
    </r>
  </si>
  <si>
    <t>Pf. 5-10</t>
  </si>
  <si>
    <t>Es un Componente de la Entidad:</t>
  </si>
  <si>
    <r>
      <rPr>
        <b/>
        <u/>
        <sz val="14"/>
        <color theme="1"/>
        <rFont val="Bahnschrift"/>
        <family val="2"/>
      </rPr>
      <t>en la toma de decisiones de operación</t>
    </r>
    <r>
      <rPr>
        <sz val="14"/>
        <color theme="1"/>
        <rFont val="Bahnschrift"/>
        <family val="2"/>
      </rPr>
      <t xml:space="preserve"> de la entidad, para decidir acerca de los recursos que </t>
    </r>
  </si>
  <si>
    <r>
      <rPr>
        <b/>
        <sz val="14"/>
        <color theme="1"/>
        <rFont val="Bahnschrift"/>
        <family val="2"/>
      </rPr>
      <t xml:space="preserve">(c) </t>
    </r>
    <r>
      <rPr>
        <sz val="14"/>
        <color theme="1"/>
        <rFont val="Bahnschrift"/>
        <family val="2"/>
      </rPr>
      <t xml:space="preserve">sobre el cual </t>
    </r>
    <r>
      <rPr>
        <b/>
        <u/>
        <sz val="14"/>
        <color theme="1"/>
        <rFont val="Bahnschrift"/>
        <family val="2"/>
      </rPr>
      <t>se dispone</t>
    </r>
    <r>
      <rPr>
        <sz val="14"/>
        <color theme="1"/>
        <rFont val="Bahnschrift"/>
        <family val="2"/>
      </rPr>
      <t xml:space="preserve"> de información financiera diferenciada</t>
    </r>
  </si>
  <si>
    <t>¿QUIEN ES LA MAXIMA AUTORIDAD EN LA TOMA DE DECISIONES?</t>
  </si>
  <si>
    <t>El Presidente Ejecutivo</t>
  </si>
  <si>
    <t>El Presidente del Directorio</t>
  </si>
  <si>
    <t>¿ A quien rinde cuentas el Líder del S.O.?</t>
  </si>
  <si>
    <t>Gerente de Linea de Producto/Servicio</t>
  </si>
  <si>
    <t>Responsables de Áreas Geográficas</t>
  </si>
  <si>
    <t>Recuerde Actividades de Operación:</t>
  </si>
  <si>
    <t>Recuerde el Flujo de Efectivo</t>
  </si>
  <si>
    <t>Pagos a Proveedores</t>
  </si>
  <si>
    <t>Cobros a Clientes</t>
  </si>
  <si>
    <t>Pagos a Trabajadores</t>
  </si>
  <si>
    <t>¿QUÉ SEGMENTOS DEBO INFORMAR?</t>
  </si>
  <si>
    <t>Una entidad revelará por separado información sobre cada uno de los S.O. que:</t>
  </si>
  <si>
    <t>12. Con frecuencia, los S.O. con características económicas  similares</t>
  </si>
  <si>
    <t>resulte coherente con el principio básico de esta NIIF y los S.O. tengan</t>
  </si>
  <si>
    <t>características económicas similares en los siguientes aspectos:</t>
  </si>
  <si>
    <t xml:space="preserve">(c) categoría de clientes a los que se destina sus productos y servicios; </t>
  </si>
  <si>
    <t>(d) métodos usados para distribuir sus productos o prestar servicios;</t>
  </si>
  <si>
    <t>(e) la naturaleza del marco normativo, por ejemplo, bancario, seguros</t>
  </si>
  <si>
    <t xml:space="preserve">(a) Se haya identificado de conformidad con los párrafos 5 a 10 (definición de S.O.); o </t>
  </si>
  <si>
    <t>(a) Ingreso del S.O. &gt;= 10% de los Ingresos Totales</t>
  </si>
  <si>
    <t xml:space="preserve">(b) El importe absoluto de sus resultados es, en términos absolutos, </t>
  </si>
  <si>
    <t>(i) la ganancia combinada informada por todos los S.O. que no hayan</t>
  </si>
  <si>
    <t xml:space="preserve">(ii) la pérdida combinada informada por todos los S.O. que hayan </t>
  </si>
  <si>
    <t xml:space="preserve">     presentado pérdidas. </t>
  </si>
  <si>
    <t>¿Si no ALCANZA el UMBRAL?</t>
  </si>
  <si>
    <t xml:space="preserve">Combinar la información sobre S.O. que no alcancen los umbrales </t>
  </si>
  <si>
    <t>cuantitativos para formar un segmento sobre el que deba informarse</t>
  </si>
  <si>
    <t>REGLA DEL 75%</t>
  </si>
  <si>
    <t xml:space="preserve">Si el total de los ingresos de las actividades ordinarias informados por </t>
  </si>
  <si>
    <t>los S.O. es inferior al 75 por ciento de los ingresos totales reportados,</t>
  </si>
  <si>
    <t xml:space="preserve">se identificarán S.O. adicionales sobre los que deba informarse </t>
  </si>
  <si>
    <t>(incluso si éstos no alcanzan los UMBRALES) hasta que no menos del 75%</t>
  </si>
  <si>
    <t>RESTO DE SEGMENTOS</t>
  </si>
  <si>
    <t>La información relativa a otras actividades de negocio y a los S.O. sobre</t>
  </si>
  <si>
    <t xml:space="preserve">los que no deba informarse se combinará y se revelará dentro de la </t>
  </si>
  <si>
    <t xml:space="preserve">categoría “resto de los segmentos” colocándola por separado de otras </t>
  </si>
  <si>
    <t>partidas de conciliación.</t>
  </si>
  <si>
    <t xml:space="preserve">Una entidad informará por separado sobre cada uno de los S.O. que </t>
  </si>
  <si>
    <t>[ABS]</t>
  </si>
  <si>
    <t>REVELACIONES</t>
  </si>
  <si>
    <t xml:space="preserve">Por cada SO informar sobre los productos y servicios de donde obtiene </t>
  </si>
  <si>
    <t>ingresos ordinarios</t>
  </si>
  <si>
    <t>CONCILIACION</t>
  </si>
  <si>
    <t>Ingresos generados por venta de productos / servicios (NIIF15):</t>
  </si>
  <si>
    <t>Nota 21:</t>
  </si>
  <si>
    <t>A continuación, se presenta la composición de lo singresos por actividades ordinarias:</t>
  </si>
  <si>
    <t>Producto 1</t>
  </si>
  <si>
    <t>Producto 2</t>
  </si>
  <si>
    <t>Producto 3</t>
  </si>
  <si>
    <t>Zona 1</t>
  </si>
  <si>
    <t>Zona 2</t>
  </si>
  <si>
    <t>Zona 3</t>
  </si>
  <si>
    <t>Ver: -1-</t>
  </si>
  <si>
    <t>Información sobre áreas geográficas</t>
  </si>
  <si>
    <t>Información sobre ingresos  - productos</t>
  </si>
  <si>
    <t>Información sobre ingresos  - zonas geográficas</t>
  </si>
  <si>
    <t>Nota 11:</t>
  </si>
  <si>
    <t>A continuación, se presenta la distribución de los elementos de PPE por zonas geográficas</t>
  </si>
  <si>
    <t>Requ. NIIF8-Pf 33</t>
  </si>
  <si>
    <t>Requ. NIIF8 Pf 32-33</t>
  </si>
  <si>
    <t>Requ. NIIF8-Pf 34</t>
  </si>
  <si>
    <t>Grado de dependencia de los principales clientes</t>
  </si>
  <si>
    <t xml:space="preserve">(o segmentos)  al  que  pertence.  La  entidad  no necesitará revelar la identidad de los clientes </t>
  </si>
  <si>
    <t xml:space="preserve">el  total  de los ingresos procedentes de cada uno de estos clientes y la identidad del segmento </t>
  </si>
  <si>
    <t xml:space="preserve">representan el 10 por  ciento  o más de sus ingresos , la entidad revelará  este hecho, así como </t>
  </si>
  <si>
    <t xml:space="preserve">Si los ingresos  de las actividades ordinarias procedentes de transacciones con un solo cliente </t>
  </si>
  <si>
    <t xml:space="preserve">importantes. Un grupo de  entidades  sobre  las  que  la  entidad  que informa conoce que están </t>
  </si>
  <si>
    <t>bajo control común se considerará como un único cliente.</t>
  </si>
  <si>
    <t>Información sobre dependencia de clientes</t>
  </si>
  <si>
    <t>Ventas a clientes:</t>
  </si>
  <si>
    <t>Individualmente mayor a 10% de las ventas totales</t>
  </si>
  <si>
    <t>Individualmente menor a 10% de las ventas totales</t>
  </si>
  <si>
    <t>(A) ESF al final del periodo intermedio corriente y un estado comparativo de la situación financiera al final del</t>
  </si>
  <si>
    <t>del periodo contable inmediatamente anterior.</t>
  </si>
  <si>
    <t xml:space="preserve">(B) Estado del resultado del periodo para el periodo intermedio presente y el acumulado para el periodo </t>
  </si>
  <si>
    <t xml:space="preserve">corriente hasta la fecha, junto con estados comparativos del resultado del periodo para los periodos intermedios </t>
  </si>
  <si>
    <t>correspondientes (presente y anual acumulado  hasta la fecha) del  periodo contable anual precedente inmediato.</t>
  </si>
  <si>
    <t xml:space="preserve">(C) Un estado de los cambios en el patrimonio, acumulado para todo el periodo contable hasta la fecha, junto con </t>
  </si>
  <si>
    <t>un estado comparativo del mismo periodo de tiempo referido al periodo contable anual precedente.</t>
  </si>
  <si>
    <t>comparativo del mismo periodo de tiempo referido al periodo  contable anual precedente.</t>
  </si>
  <si>
    <t xml:space="preserve">(D) Un estado  de  flujos de efectivo acumulado para todo el periodo contable hasta la fecha, junto con un estado </t>
  </si>
  <si>
    <t>Ventas</t>
  </si>
  <si>
    <t>:</t>
  </si>
  <si>
    <t>Periodos para los que se requiere la presentación de IFI</t>
  </si>
  <si>
    <t>que presente los componentes del resultado para un periodo intermedio</t>
  </si>
  <si>
    <t xml:space="preserve">presentará las ganancias por acción básicas y diluidas para ese periodo en el estado </t>
  </si>
  <si>
    <t>CHECK LIST DE REVELACIONES (Sucesos y transacciones que deben revelarse)</t>
  </si>
  <si>
    <t>NIC2</t>
  </si>
  <si>
    <t>NIC36</t>
  </si>
  <si>
    <t>El reconocimiento de una pérdida por deterioro del valor por NIC36 y sus reversiones</t>
  </si>
  <si>
    <t>NIC 37</t>
  </si>
  <si>
    <t>NIC16</t>
  </si>
  <si>
    <t>NIC37</t>
  </si>
  <si>
    <t>NIC8</t>
  </si>
  <si>
    <t>NIIF13</t>
  </si>
  <si>
    <t>de los activos financieros y pasivos financieros de la entidad …</t>
  </si>
  <si>
    <t>NIIF9</t>
  </si>
  <si>
    <t>NIC24</t>
  </si>
  <si>
    <t>Transferencias entre niveles de la jerarquía del valor razonable utilizadas para IF</t>
  </si>
  <si>
    <t>Cambios en la clasificación de los activos financieros …</t>
  </si>
  <si>
    <t xml:space="preserve">Una  declaración  de  que  se  han  seguido  las mismas  políticas  y  métodos  contables </t>
  </si>
  <si>
    <t xml:space="preserve">de cálculo en los estados financieros intermedios que en los estados financieros anuales </t>
  </si>
  <si>
    <t xml:space="preserve">Comentarios explicativos acerca de la estacionalidad o carácter cíclico de las </t>
  </si>
  <si>
    <t>transacciones del periodo intermedio.</t>
  </si>
  <si>
    <t>Información requerida por NIIF 8: Segmentos, Ingresos Geograficos, Ingresos Productos…</t>
  </si>
  <si>
    <t>Gratificaciones de julio y diciembre</t>
  </si>
  <si>
    <t>Vacaciones</t>
  </si>
  <si>
    <t>Participaciones</t>
  </si>
  <si>
    <t>Calcular el Impuesto a la renta corriente</t>
  </si>
  <si>
    <t>Calcular el Impuesto a la renta diferido</t>
  </si>
  <si>
    <t>Puedo adelantar esos ingresos</t>
  </si>
  <si>
    <t>a los meses de enero a nov????</t>
  </si>
  <si>
    <t>NIC28</t>
  </si>
  <si>
    <t>1 ENERO-</t>
  </si>
  <si>
    <t>31-MARZO-</t>
  </si>
  <si>
    <t>1 ABRIL…</t>
  </si>
  <si>
    <t>AJUSTE</t>
  </si>
  <si>
    <t>REVELACION</t>
  </si>
  <si>
    <t>Otros Resultados Integrales :</t>
  </si>
  <si>
    <r>
      <t xml:space="preserve">alcance  alguno de los siguientes </t>
    </r>
    <r>
      <rPr>
        <b/>
        <sz val="14"/>
        <color theme="1"/>
        <rFont val="Bahnschrift"/>
        <family val="2"/>
      </rPr>
      <t>umbrales cuantitativos</t>
    </r>
    <r>
      <rPr>
        <sz val="14"/>
        <color theme="1"/>
        <rFont val="Bahnschrift"/>
        <family val="2"/>
      </rPr>
      <t xml:space="preserve">: </t>
    </r>
  </si>
  <si>
    <t>ROE</t>
  </si>
  <si>
    <t>DONOFRIO</t>
  </si>
  <si>
    <t>LAYCONSA</t>
  </si>
  <si>
    <t>LA CALERA</t>
  </si>
  <si>
    <t>…....&gt; HELADOS</t>
  </si>
  <si>
    <t>…....&gt; UTILES ESCOLARES</t>
  </si>
  <si>
    <t>…....&gt; HUEVOS</t>
  </si>
  <si>
    <t>NO CONTABILIZAR EL PRESUPUESTO POR FAVOR!!!</t>
  </si>
  <si>
    <t>El costo de las operaciones periódicas y programadas de mantenimiento o reparación, así</t>
  </si>
  <si>
    <t xml:space="preserve">como otros desembolsos periódicos en los que se espera incurrir con posterioridad, dentro </t>
  </si>
  <si>
    <t xml:space="preserve">del mismo periodo contable anual, no se anticipan de cara a la elaboración de la información </t>
  </si>
  <si>
    <t>o efectiva de afrontarlos. La mera intención o la necesidad de incurrir en desembolsos</t>
  </si>
  <si>
    <t>relacionados con el futuro no es suficiente para hacer que la obligación aparezca.</t>
  </si>
  <si>
    <t>Base contable del devengo (ACCRUAL)</t>
  </si>
  <si>
    <t>Interes</t>
  </si>
  <si>
    <t>GyM HOLDING:</t>
  </si>
  <si>
    <r>
      <t xml:space="preserve">deben asignarse al </t>
    </r>
    <r>
      <rPr>
        <b/>
        <sz val="14"/>
        <color theme="1"/>
        <rFont val="Bahnschrift"/>
        <family val="2"/>
      </rPr>
      <t>SO</t>
    </r>
    <r>
      <rPr>
        <sz val="14"/>
        <color theme="1"/>
        <rFont val="Bahnschrift"/>
        <family val="2"/>
      </rPr>
      <t xml:space="preserve"> y evaluar su rendimiento; Y</t>
    </r>
  </si>
  <si>
    <t xml:space="preserve">    presentado pérdidas; Y</t>
  </si>
  <si>
    <t>OTROS</t>
  </si>
  <si>
    <t>SMV</t>
  </si>
  <si>
    <t>SBS</t>
  </si>
  <si>
    <t>REPORTE POR SEGMENTOS</t>
  </si>
  <si>
    <r>
      <t xml:space="preserve">ganancia neta o flujos de efectivo, que sean </t>
    </r>
    <r>
      <rPr>
        <b/>
        <u/>
        <sz val="11"/>
        <color theme="1"/>
        <rFont val="Bahnschrift"/>
        <family val="2"/>
      </rPr>
      <t>no usuales</t>
    </r>
    <r>
      <rPr>
        <sz val="11"/>
        <color theme="1"/>
        <rFont val="Bahnschrift"/>
        <family val="2"/>
      </rPr>
      <t xml:space="preserve"> por su naturaleza, importe o </t>
    </r>
  </si>
  <si>
    <t>Impracticable ---&gt; pese a esfuerzos razonables, no se puede hacer</t>
  </si>
  <si>
    <t>cxc a trabajadores</t>
  </si>
  <si>
    <t>gastos pagados por anticipado</t>
  </si>
  <si>
    <t>credito igv (iva)</t>
  </si>
  <si>
    <t>Otros activos-----&gt;</t>
  </si>
  <si>
    <t>16.D Reserva Estatutarias (por el estatuto)</t>
  </si>
  <si>
    <t xml:space="preserve">Ganancia por medicion de valor razonable de </t>
  </si>
  <si>
    <t>inversiones en Bonos</t>
  </si>
  <si>
    <t>NIIF 9</t>
  </si>
  <si>
    <t>V.R. de IF</t>
  </si>
  <si>
    <t>Costo</t>
  </si>
  <si>
    <t>V.R.</t>
  </si>
  <si>
    <t>E.R.</t>
  </si>
  <si>
    <t>TERRENO</t>
  </si>
  <si>
    <t>EXC DE REV</t>
  </si>
  <si>
    <t>PASIVO IRD</t>
  </si>
  <si>
    <t>TERRENO: NIC 16</t>
  </si>
  <si>
    <t>BONOS: NIIF 9 A V.R CON CAMBIOS EN ORI</t>
  </si>
  <si>
    <t>V.L.</t>
  </si>
  <si>
    <t>MAYOR VALOR</t>
  </si>
  <si>
    <t>INV EN BONOS</t>
  </si>
  <si>
    <t>GANANC X VR - ORI</t>
  </si>
  <si>
    <t xml:space="preserve">   Estado de resultados</t>
  </si>
  <si>
    <t>Estado de Resultados Integrales:</t>
  </si>
  <si>
    <t>Ganancia no realizada de coberturas</t>
  </si>
  <si>
    <t>Resultado integral total</t>
  </si>
  <si>
    <t>ORI</t>
  </si>
  <si>
    <t>Ganancia de coberturas</t>
  </si>
  <si>
    <t>ORI DEL MAYOR VALOR</t>
  </si>
  <si>
    <t>Al 31 de diciembre de 2020</t>
  </si>
  <si>
    <t>Por el periodo terminado el 31 de diciembre de 2020</t>
  </si>
  <si>
    <t>muestran un rendimiento financiero similar.  Por ello pueden</t>
  </si>
  <si>
    <t>SUNAT = no es un usuario de EEFF</t>
  </si>
  <si>
    <t>EEFF dirigidos a "usuarios" que no pueden exigir mas información</t>
  </si>
  <si>
    <t>Que saben del mundo de los negocios</t>
  </si>
  <si>
    <t>Que saben de las actividades empresariales</t>
  </si>
  <si>
    <t>Que leen la informacion financiera con diligencia</t>
  </si>
  <si>
    <t>Inventarios , neto</t>
  </si>
  <si>
    <t>prestamo</t>
  </si>
  <si>
    <t>tasa</t>
  </si>
  <si>
    <t>Plazo</t>
  </si>
  <si>
    <t>Pagos</t>
  </si>
  <si>
    <t>Principal</t>
  </si>
  <si>
    <t>Julio</t>
  </si>
  <si>
    <t>Agosto</t>
  </si>
  <si>
    <t>Setiembre</t>
  </si>
  <si>
    <t>Octubre</t>
  </si>
  <si>
    <t>Noviembre</t>
  </si>
  <si>
    <t>Diciembre</t>
  </si>
  <si>
    <t>a)</t>
  </si>
  <si>
    <t>b)</t>
  </si>
  <si>
    <t>Pasivo al 31.12.2021</t>
  </si>
  <si>
    <t>El acuerdo de postergación</t>
  </si>
  <si>
    <t>se realiza posteriormente al 31.12.2021</t>
  </si>
  <si>
    <t>corriente</t>
  </si>
  <si>
    <t>Cte</t>
  </si>
  <si>
    <t>No Cte</t>
  </si>
  <si>
    <t>Impuesto a la renta (corriente+diferido)</t>
  </si>
  <si>
    <t>Al 31.12.2021</t>
  </si>
  <si>
    <t>Elaborando notas a los EEFF en enero de 2022.</t>
  </si>
  <si>
    <r>
      <t xml:space="preserve">periodo anual de presentación, que sean </t>
    </r>
    <r>
      <rPr>
        <u/>
        <sz val="11"/>
        <color theme="1"/>
        <rFont val="Bahnschrift"/>
        <family val="2"/>
      </rPr>
      <t>significativos</t>
    </r>
    <r>
      <rPr>
        <sz val="11"/>
        <color theme="1"/>
        <rFont val="Bahnschrift"/>
        <family val="2"/>
      </rPr>
      <t xml:space="preserve"> para comprender los cambios </t>
    </r>
  </si>
  <si>
    <t>USD</t>
  </si>
  <si>
    <t>XXXX</t>
  </si>
  <si>
    <t>Información sobre ppe</t>
  </si>
  <si>
    <t>Si la CONTROLADORA está obligada, solamente aplicará a los EF con.</t>
  </si>
  <si>
    <t>Centros comerciales</t>
  </si>
  <si>
    <r>
      <rPr>
        <b/>
        <sz val="14"/>
        <color theme="1"/>
        <rFont val="Bahnschrift"/>
        <family val="2"/>
      </rPr>
      <t xml:space="preserve">(a) </t>
    </r>
    <r>
      <rPr>
        <sz val="14"/>
        <color theme="1"/>
        <rFont val="Bahnschrift"/>
        <family val="2"/>
      </rPr>
      <t xml:space="preserve">que desarrolla actividades de negocio de las que </t>
    </r>
    <r>
      <rPr>
        <b/>
        <u/>
        <sz val="14"/>
        <color theme="1"/>
        <rFont val="Bahnschrift"/>
        <family val="2"/>
      </rPr>
      <t>puede</t>
    </r>
    <r>
      <rPr>
        <sz val="14"/>
        <color theme="1"/>
        <rFont val="Bahnschrift"/>
        <family val="2"/>
      </rPr>
      <t xml:space="preserve"> obtener ingresos de </t>
    </r>
  </si>
  <si>
    <t xml:space="preserve">actividades  ordinarias e incurrir en gastos (se incluye transacciones intercompany); </t>
  </si>
  <si>
    <r>
      <t xml:space="preserve">agregarse dos o más segmentos de operación en </t>
    </r>
    <r>
      <rPr>
        <b/>
        <sz val="14"/>
        <color theme="1"/>
        <rFont val="Bahnschrift"/>
        <family val="2"/>
      </rPr>
      <t>1 solo</t>
    </r>
    <r>
      <rPr>
        <sz val="14"/>
        <color theme="1"/>
        <rFont val="Bahnschrift"/>
        <family val="2"/>
      </rPr>
      <t xml:space="preserve"> cuando hacerlo</t>
    </r>
  </si>
  <si>
    <t>COP</t>
  </si>
  <si>
    <t>PES</t>
  </si>
  <si>
    <t>No aplicar NIC1 si se aplica NIC34 (EFI), aplicar a EF Separados y EF Consolidados</t>
  </si>
  <si>
    <t>Nota x</t>
  </si>
  <si>
    <t>Las cuentas por cobrar comerciales al 31 de diciembre son como siguen:</t>
  </si>
  <si>
    <t>Facturas por cobtar</t>
  </si>
  <si>
    <t>Deterioros acumulados</t>
  </si>
  <si>
    <t>Antigüedad de los saldos</t>
  </si>
  <si>
    <t>Movimento del deterioro</t>
  </si>
  <si>
    <t>Garantías recibidas</t>
  </si>
  <si>
    <t>xxxx</t>
  </si>
  <si>
    <t xml:space="preserve">Debe contener informacion adicional </t>
  </si>
  <si>
    <t>a la proporcionada en los EF</t>
  </si>
  <si>
    <t>¿Qué informacion pongo en las Notas?</t>
  </si>
  <si>
    <t>Cada NIIF tiene sus requerimientos de revelacion</t>
  </si>
  <si>
    <t>Que no pasarán por resultados</t>
  </si>
  <si>
    <t>Que si pasarán por resultados</t>
  </si>
  <si>
    <t>Si:</t>
  </si>
  <si>
    <t>Corregimos errores</t>
  </si>
  <si>
    <t>Cambiamos de política contable (retrospectivo)</t>
  </si>
  <si>
    <t>Una cosa es cómo hago el registro contable, la limitacion es el Plan Contable</t>
  </si>
  <si>
    <t>Esc 1</t>
  </si>
  <si>
    <t>Esc 2</t>
  </si>
  <si>
    <t>Estado de Situación Financiera (NIC 1)</t>
  </si>
  <si>
    <t>Fecha de</t>
  </si>
  <si>
    <t>Se puede aplicarlas NIIF a Entidades Sin Fines de Lucro: Si</t>
  </si>
  <si>
    <t xml:space="preserve">    Otros resultados integrales</t>
  </si>
  <si>
    <t>1° Forma</t>
  </si>
  <si>
    <t xml:space="preserve">Estado de Resultados </t>
  </si>
  <si>
    <t>2° Forma</t>
  </si>
  <si>
    <t>Estado de los Otros resultados integrales</t>
  </si>
  <si>
    <t>Utilidad del ejercicio</t>
  </si>
  <si>
    <t>Otra cosa diferente es COMO presento la informacion financiera</t>
  </si>
  <si>
    <t>los EEFF</t>
  </si>
  <si>
    <t>publicacion de</t>
  </si>
  <si>
    <t>los EEFF 2021</t>
  </si>
  <si>
    <t>CP</t>
  </si>
  <si>
    <t>Largo Plazo</t>
  </si>
  <si>
    <t>a) Mantiene la presentacion en el CP</t>
  </si>
  <si>
    <t>b) Reclasifica el prestamo al LP</t>
  </si>
  <si>
    <t>Solamente mencionar en notas a los estados financieros</t>
  </si>
  <si>
    <t>LP</t>
  </si>
  <si>
    <t>En función al cronograma</t>
  </si>
  <si>
    <t>La Compañía debe mantener el cumplimiento de ciertas obligaciones</t>
  </si>
  <si>
    <t>(covenants)</t>
  </si>
  <si>
    <t>a) Mantener un ratio de liquidez mayor a 1.90</t>
  </si>
  <si>
    <t>b) Mantener un ratio de cobertura de intereses superior a 5</t>
  </si>
  <si>
    <t>Sanciones:</t>
  </si>
  <si>
    <t xml:space="preserve">Si la Cia no cumple con los covenants, la DEUDA se torna </t>
  </si>
  <si>
    <t>EXIGIBLE inmediatamente</t>
  </si>
  <si>
    <t>Acción del contador:</t>
  </si>
  <si>
    <t>Reclasificar el pasivo al Corto Plazo</t>
  </si>
  <si>
    <t>Estan garantizando deudas</t>
  </si>
  <si>
    <t>Movimiento del deterioro</t>
  </si>
  <si>
    <t>Politica de medicion: Peps, promedio, IE</t>
  </si>
  <si>
    <t>Por los periodos terminados el 31 de diciembre</t>
  </si>
  <si>
    <t>Esc 3</t>
  </si>
  <si>
    <t>Esc 4</t>
  </si>
  <si>
    <t>Periodo anual</t>
  </si>
  <si>
    <t xml:space="preserve">Es un periodo que cubre 12 meses </t>
  </si>
  <si>
    <t xml:space="preserve">Es un periodo que cubre menos de 12 meses </t>
  </si>
  <si>
    <t>Al 31 de diciembre de 2022 y 2021</t>
  </si>
  <si>
    <r>
      <t xml:space="preserve">financiera intermedia, salvo que, por cualquier circunstancia, la entidad tenga </t>
    </r>
    <r>
      <rPr>
        <u/>
        <sz val="11"/>
        <color theme="1"/>
        <rFont val="Bahnschrift"/>
        <family val="2"/>
      </rPr>
      <t xml:space="preserve">obligación legal </t>
    </r>
  </si>
  <si>
    <r>
      <t xml:space="preserve">(b) Resulte de la </t>
    </r>
    <r>
      <rPr>
        <b/>
        <u/>
        <sz val="14"/>
        <color theme="1"/>
        <rFont val="Bahnschrift"/>
        <family val="2"/>
      </rPr>
      <t>agregación</t>
    </r>
    <r>
      <rPr>
        <sz val="14"/>
        <color theme="1"/>
        <rFont val="Bahnschrift"/>
        <family val="2"/>
      </rPr>
      <t xml:space="preserve"> de dos o más de esos S.O. de acuerdo con el párrafo 12</t>
    </r>
  </si>
  <si>
    <r>
      <t>(b) Mantener por separado (</t>
    </r>
    <r>
      <rPr>
        <b/>
        <u/>
        <sz val="14"/>
        <color theme="1"/>
        <rFont val="Bahnschrift"/>
        <family val="2"/>
      </rPr>
      <t>no agregar</t>
    </r>
    <r>
      <rPr>
        <sz val="14"/>
        <color theme="1"/>
        <rFont val="Bahnschrift"/>
        <family val="2"/>
      </rPr>
      <t>) a los SO que excedan los umbrales cuantitativos fijados en el Pf.  13:</t>
    </r>
  </si>
  <si>
    <t>INVERSION EN CRIPTOMONEDA</t>
  </si>
  <si>
    <t>Inversión en Criptomonedas</t>
  </si>
  <si>
    <t>Inversion en criptomonedas</t>
  </si>
  <si>
    <t>NIIF15</t>
  </si>
  <si>
    <t>Criterios de medicion de los inventarios</t>
  </si>
  <si>
    <t xml:space="preserve">Para mantener o ajustar la estructura de  capital, la Compañía puede ajustar el pago de dividendos a los accionistas, el </t>
  </si>
  <si>
    <t>retorno de  capital social a los accionistas o emitir nuevas acciones.</t>
  </si>
  <si>
    <t xml:space="preserve">La Compañía maneja su estructura de capital y realiza ajustes, de acuerdo con los cambios en las condiciones económicas. </t>
  </si>
  <si>
    <t xml:space="preserve">La Compañía monitorea el capital utilizando el índice de apalancamiento, el cual representa la deuda neta sobre el capital </t>
  </si>
  <si>
    <t xml:space="preserve">mas la deuda neta. La política de la Compañía es mantener un índice de apalancamiento no mayor de 60 por ciento.  </t>
  </si>
  <si>
    <t xml:space="preserve">La Compañía incluye  dentro de la deuda neta, las obligaciones con bancos e  instituciones financieras menos el saldos </t>
  </si>
  <si>
    <t xml:space="preserve">en bancos. </t>
  </si>
  <si>
    <t xml:space="preserve">Con fecha 10 de enero de 2022, la JGA ha procedido a la aprobación de la distribución de  dividendos por el periodo </t>
  </si>
  <si>
    <t>correspondiente al año 2021. Se han aprobado los siguientes importes para cada ti´po de accionistas:</t>
  </si>
  <si>
    <t xml:space="preserve">(a) el domicilio y forma legal de la entidad, el país en que se ha constituido y la dirección de su sede social (o el domicilio </t>
  </si>
  <si>
    <t>principal  donde desarrolle sus actividades, si fuese diferente de la sede social);</t>
  </si>
  <si>
    <t xml:space="preserve">(c) Proporcionarán información que no se presenta en ninguno de los estados financieros, pero que es relevante </t>
  </si>
  <si>
    <t xml:space="preserve">el estado de resultados separado (cuando se lo presenta), y en los estados de cambios en el patrimonio y de flujos de </t>
  </si>
  <si>
    <t>ASUNTOS TEORICOS DE IMPORTANCIA</t>
  </si>
  <si>
    <t>Provisiones  (NIC37-pasivo con incertidumbre)</t>
  </si>
  <si>
    <t>Al 31 de diciembre de 2019,la compañía cuenta con 4,230,000 acciones en circulación</t>
  </si>
  <si>
    <t>(3,523,000 al 31 de diciembre de 2018 y 2017). El valor nominal de cada acción es de S/10,000</t>
  </si>
  <si>
    <r>
      <t xml:space="preserve">y los procesos que ella aplica para </t>
    </r>
    <r>
      <rPr>
        <b/>
        <u/>
        <sz val="12"/>
        <rFont val="Bahnschrift"/>
        <family val="2"/>
      </rPr>
      <t>gestionar el CAPITAL</t>
    </r>
    <r>
      <rPr>
        <b/>
        <sz val="12"/>
        <rFont val="Bahnschrift"/>
        <family val="2"/>
      </rPr>
      <t>.</t>
    </r>
  </si>
  <si>
    <t xml:space="preserve">NIIF+NIC+SIC+CINIIF </t>
  </si>
  <si>
    <t>DEPOSITO A PLAZO DE 3 AÑOS</t>
  </si>
  <si>
    <t>18 Gastos pagados por anticipado</t>
  </si>
  <si>
    <t>Inversiones en criptomoneda</t>
  </si>
  <si>
    <t>escenario 1)</t>
  </si>
  <si>
    <t>escenario 2)</t>
  </si>
  <si>
    <t>VL</t>
  </si>
  <si>
    <t>CXC A TRAMPO S.A.</t>
  </si>
  <si>
    <t>CXP A TRAMPO S.A.</t>
  </si>
  <si>
    <t>INGRESO</t>
  </si>
  <si>
    <t>GASTO</t>
  </si>
  <si>
    <t>GANANCIA</t>
  </si>
  <si>
    <t>EXCEPCION EN NIC 32</t>
  </si>
  <si>
    <t>GOLO S.A. (MINING)</t>
  </si>
  <si>
    <t>(contratista)</t>
  </si>
  <si>
    <t>Venta de PPE</t>
  </si>
  <si>
    <t>Costo de venta PPE</t>
  </si>
  <si>
    <t>Ganancia DC</t>
  </si>
  <si>
    <t>Pérdida DC</t>
  </si>
  <si>
    <t>El importe reconicido como costo de venta del periodo</t>
  </si>
  <si>
    <t>Clase A</t>
  </si>
  <si>
    <t>Clase B</t>
  </si>
  <si>
    <t>EXC DE REV -ORI</t>
  </si>
  <si>
    <t>COSTO</t>
  </si>
  <si>
    <t>VR</t>
  </si>
  <si>
    <t>PPE</t>
  </si>
  <si>
    <t>ER</t>
  </si>
  <si>
    <t>TASA I.RTA</t>
  </si>
  <si>
    <t>ESF</t>
  </si>
  <si>
    <t>Pasivos</t>
  </si>
  <si>
    <t>Pasivo IRD</t>
  </si>
  <si>
    <t>Result acum</t>
  </si>
  <si>
    <t>Año 1</t>
  </si>
  <si>
    <t>Año 2</t>
  </si>
  <si>
    <t>PERDIDA</t>
  </si>
  <si>
    <t>Result del año</t>
  </si>
  <si>
    <t>NIC 16</t>
  </si>
  <si>
    <t>segunda revlauacion</t>
  </si>
  <si>
    <t xml:space="preserve">efectivo en el orden  en que se presenta cada estado y cada partida; </t>
  </si>
  <si>
    <t>Capital F</t>
  </si>
  <si>
    <r>
      <t>Estado Financiero de "</t>
    </r>
    <r>
      <rPr>
        <b/>
        <sz val="11"/>
        <color theme="1"/>
        <rFont val="Bahnschrift"/>
        <family val="2"/>
      </rPr>
      <t>Propósito General</t>
    </r>
    <r>
      <rPr>
        <sz val="11"/>
        <color theme="1"/>
        <rFont val="Bahnschrift"/>
        <family val="2"/>
      </rPr>
      <t>"</t>
    </r>
  </si>
  <si>
    <r>
      <t>EEFF PARA LOS :</t>
    </r>
    <r>
      <rPr>
        <i/>
        <sz val="11"/>
        <color theme="1"/>
        <rFont val="Bahnschrift"/>
        <family val="2"/>
      </rPr>
      <t xml:space="preserve"> Usuario de informacion financiera </t>
    </r>
    <r>
      <rPr>
        <b/>
        <sz val="11"/>
        <color theme="1"/>
        <rFont val="Bahnschrift"/>
        <family val="2"/>
      </rPr>
      <t xml:space="preserve"> - MC</t>
    </r>
  </si>
  <si>
    <t>EF ANUAL</t>
  </si>
  <si>
    <t>1 ENE</t>
  </si>
  <si>
    <t>SE LE APLICA LA NIC 1 (SOLAMENTE)</t>
  </si>
  <si>
    <t>EF INTERMEDIO</t>
  </si>
  <si>
    <t>SE LE PUEDE APLICAR LA NIC 1</t>
  </si>
  <si>
    <t>SE LE PUEDE APLICAR LA NIC 34</t>
  </si>
  <si>
    <t>Los elementos de los EEF se reconocen cuando cumplen los criterios de reconocimiento</t>
  </si>
  <si>
    <t>establecidos en el marco conceptual.</t>
  </si>
  <si>
    <t>exigencias establecidas en la NIC 1.</t>
  </si>
  <si>
    <t>Ene</t>
  </si>
  <si>
    <t>Feb</t>
  </si>
  <si>
    <t>Mar</t>
  </si>
  <si>
    <t>Abr</t>
  </si>
  <si>
    <t>May</t>
  </si>
  <si>
    <t>Jun</t>
  </si>
  <si>
    <t>Jul</t>
  </si>
  <si>
    <t>Ago</t>
  </si>
  <si>
    <t>Set</t>
  </si>
  <si>
    <t>Oct</t>
  </si>
  <si>
    <t>Nov</t>
  </si>
  <si>
    <t>Dic</t>
  </si>
  <si>
    <t>Ganancia (perdida) por diferencia en cambio</t>
  </si>
  <si>
    <t>NIIF ====&gt;</t>
  </si>
  <si>
    <t>REGISTRO DE ORI's</t>
  </si>
  <si>
    <t>NIC 2 Inventarios</t>
  </si>
  <si>
    <t xml:space="preserve">                     ORI</t>
  </si>
  <si>
    <t>Utilidad operativa</t>
  </si>
  <si>
    <t>Utilidad AI</t>
  </si>
  <si>
    <t>Cifras en milones</t>
  </si>
  <si>
    <t>Estado de resultados 2024</t>
  </si>
  <si>
    <t>Estado de resultados 2023</t>
  </si>
  <si>
    <t>Estado de situación Financiera</t>
  </si>
  <si>
    <t>Cifras en millones</t>
  </si>
  <si>
    <t>xxxxxx</t>
  </si>
  <si>
    <t>SUPUESTO : Entidad que publica información financiera intermedia trimestral</t>
  </si>
  <si>
    <t>Estado de RESULTADOS</t>
  </si>
  <si>
    <t>Por el periodo de 3 meses terminado el 31 de marzo de 2024 y 2023</t>
  </si>
  <si>
    <t>Por el periodo de 3 y 6 meses terminado el 30 de junio de 2024 y 2023</t>
  </si>
  <si>
    <t>Por el periodo de 3 y 9 meses terminado el 30 de junio de 2024 y 2023</t>
  </si>
  <si>
    <t>Por el periodo de 3 y 12 meses terminado el 30 de junio de 2024 y 2023</t>
  </si>
  <si>
    <t>Al 31 de marzo de 2024 y 31 de diciembre de 2023</t>
  </si>
  <si>
    <t>Al 31 de diciembre de 2023</t>
  </si>
  <si>
    <t xml:space="preserve">Efectivo </t>
  </si>
  <si>
    <t>POR FAVOR NO LO HAGA!! VAYA TEMPRANO A CASA</t>
  </si>
  <si>
    <t>Otros activos no corrientes</t>
  </si>
  <si>
    <t>ACTITUD MENTAL GANADORA</t>
  </si>
  <si>
    <t>Total de resultados integrales</t>
  </si>
  <si>
    <t>Resultados de instrumentos financieros</t>
  </si>
  <si>
    <t>Otros resultados integrales</t>
  </si>
  <si>
    <t>ASUNTOS DE NIIF 18</t>
  </si>
  <si>
    <t>Presentation and Disclosure in Financial Statements</t>
  </si>
  <si>
    <t>Un nuevo término:</t>
  </si>
  <si>
    <t>IFRS Accounting Standards = Normas Contables NIIF</t>
  </si>
  <si>
    <t>NIIF 18</t>
  </si>
  <si>
    <t>Pf 6 / 7</t>
  </si>
  <si>
    <t>10</t>
  </si>
  <si>
    <t>Un juego completo de estados financieros comprende:</t>
  </si>
  <si>
    <t>(a) un estado de situación financiera al final del periodo;</t>
  </si>
  <si>
    <t>(b) un estado del resultado integral del periodo;</t>
  </si>
  <si>
    <t>(c) un estado de cambios en el patrimonio del periodo;</t>
  </si>
  <si>
    <t>(d) un estado de flujos de efectivo del periodo;</t>
  </si>
  <si>
    <t xml:space="preserve">(e) notas, que incluyan un resumen de las políticas contables más significativas y </t>
  </si>
  <si>
    <t xml:space="preserve">     otra información explicativa</t>
  </si>
  <si>
    <t>Pf 10</t>
  </si>
  <si>
    <t xml:space="preserve">(ea) información comparativa con respecto al periodo inmediato anterior </t>
  </si>
  <si>
    <t>(f) '+1 ESF de apertura del periodo inmediato anterior cuando … Cuando aplicamos NIC 8</t>
  </si>
  <si>
    <t>Pf 14</t>
  </si>
  <si>
    <t>117A</t>
  </si>
  <si>
    <t xml:space="preserve">La información sobre políticas contables que está relacionada con transacciones, otros sucesos </t>
  </si>
  <si>
    <t xml:space="preserve">o condiciones que carecen de materialidad o importancia relativa no es importante y, por ello, no </t>
  </si>
  <si>
    <t>necesita revelarse.</t>
  </si>
  <si>
    <t>Pf 15</t>
  </si>
  <si>
    <t>Rol de los estados financieros primarios</t>
  </si>
  <si>
    <t xml:space="preserve">Es proveer información para los usuarios de la información financiera que es util </t>
  </si>
  <si>
    <t>para:</t>
  </si>
  <si>
    <t xml:space="preserve">(a) obtaining an understandable overview of the entity’s recognised assets, liabilities, </t>
  </si>
  <si>
    <t>equity, income, expenses and cash flows;</t>
  </si>
  <si>
    <t xml:space="preserve">(c) identifying items or areas about which users of financial statements may wish to seek </t>
  </si>
  <si>
    <t xml:space="preserve">      additional information in the notes</t>
  </si>
  <si>
    <t xml:space="preserve">(b) making comparisons between entities, and between reporting periods for the same entity; </t>
  </si>
  <si>
    <t xml:space="preserve">Rol de las notas </t>
  </si>
  <si>
    <t>Es proveer información material necesaria para:</t>
  </si>
  <si>
    <t xml:space="preserve">      the primary financial statements; and</t>
  </si>
  <si>
    <t xml:space="preserve">(b) to supplement the primary financial statements with additional information to </t>
  </si>
  <si>
    <t xml:space="preserve">     achieve the objective of financial statements</t>
  </si>
  <si>
    <t>Pf 8/26</t>
  </si>
  <si>
    <t>Pf.49</t>
  </si>
  <si>
    <t>Pf.51</t>
  </si>
  <si>
    <t>Pf.53</t>
  </si>
  <si>
    <t>Pf 28</t>
  </si>
  <si>
    <t xml:space="preserve">Una entidad mantendrá la presentación y clasificación de las partidas en los estados financieros de un </t>
  </si>
  <si>
    <t>periodo a otro, a menos que:</t>
  </si>
  <si>
    <t xml:space="preserve">(a) tras un cambio en la naturaleza de las actividades de la entidad o una revisión de sus </t>
  </si>
  <si>
    <t xml:space="preserve">estados financieros, se ponga de manifiesto que sería más apropiada otra presentación u  </t>
  </si>
  <si>
    <t xml:space="preserve">otra clasificación, tomando en consideración los criterios para la selección y aplicación de </t>
  </si>
  <si>
    <t>políticas contables de la NIC 8; o</t>
  </si>
  <si>
    <t>(b) una NIIF requiera un cambio en la presentación</t>
  </si>
  <si>
    <t>Pf 30</t>
  </si>
  <si>
    <t>NIC 1</t>
  </si>
  <si>
    <t>ITEM</t>
  </si>
  <si>
    <t>LINE ITEM</t>
  </si>
  <si>
    <t>Ingreso</t>
  </si>
  <si>
    <t>Gasto</t>
  </si>
  <si>
    <t>CXC Comercial</t>
  </si>
  <si>
    <t>CXC Diversa</t>
  </si>
  <si>
    <t>CXC Comercial y div</t>
  </si>
  <si>
    <t>Estado de situacion financiera</t>
  </si>
  <si>
    <t>(a) La clasificación y agregación se BASA en las características compartidas</t>
  </si>
  <si>
    <t>(b) La desagregación se BASA en caracteristicas no compartidas</t>
  </si>
  <si>
    <t>(c) el objetivo es cumplir el rol de los Estados financieros primarios</t>
  </si>
  <si>
    <t>(d) Agregar o desagregar para la presentación en notas</t>
  </si>
  <si>
    <t>(e) La agregación o desagregación no debe oscurecer la informacion financiera</t>
  </si>
  <si>
    <t>Otros, neto</t>
  </si>
  <si>
    <t>Ganancia por valor razonable de I.I.</t>
  </si>
  <si>
    <t>Pérdida por diferencia de cambio</t>
  </si>
  <si>
    <t>Operaciones discontinuadas</t>
  </si>
  <si>
    <t>Utilidad de operaciónes continuas</t>
  </si>
  <si>
    <t>Pf 52</t>
  </si>
  <si>
    <t>Pf 53</t>
  </si>
  <si>
    <t>Pf 59</t>
  </si>
  <si>
    <t>Utilidad antes de financiamiento e impuesto a la renta</t>
  </si>
  <si>
    <t>75 (a)(i)</t>
  </si>
  <si>
    <t>75 (a)(ii)</t>
  </si>
  <si>
    <t>Pf 67</t>
  </si>
  <si>
    <t>Pf 68</t>
  </si>
  <si>
    <t>69 a(i)</t>
  </si>
  <si>
    <t>69 a(ii)</t>
  </si>
  <si>
    <t>69 a(iii)</t>
  </si>
  <si>
    <t>Inversión</t>
  </si>
  <si>
    <t>Operación</t>
  </si>
  <si>
    <t>Financiamiento</t>
  </si>
  <si>
    <t>75 (a)(iii)</t>
  </si>
  <si>
    <t>Participación en resultados de relacionadas</t>
  </si>
  <si>
    <t>75 (a)(iv)</t>
  </si>
  <si>
    <t>75 (a)(v)</t>
  </si>
  <si>
    <t>Ingresos financieros (tasa efectiva)</t>
  </si>
  <si>
    <t>75 (b)(i)</t>
  </si>
  <si>
    <t>75 (b)(ii)</t>
  </si>
  <si>
    <t>Pérdida crediticia (NIIF9)</t>
  </si>
  <si>
    <t>Non-controlling interests</t>
  </si>
  <si>
    <t>Owners of the parent</t>
  </si>
  <si>
    <t>78(a)</t>
  </si>
  <si>
    <t>¶ 103 (a)</t>
  </si>
  <si>
    <t>¶ 103 (b)</t>
  </si>
  <si>
    <t>¶ 103 (c)</t>
  </si>
  <si>
    <t>¶ 103 (d)</t>
  </si>
  <si>
    <t>Goodwill</t>
  </si>
  <si>
    <t>¶ 103 (e)</t>
  </si>
  <si>
    <t>¶ 103 (g)</t>
  </si>
  <si>
    <t>¶ 103 (h)</t>
  </si>
  <si>
    <t>¶ 103 (i)</t>
  </si>
  <si>
    <t>¶ 103 (j)</t>
  </si>
  <si>
    <t>¶ 103 (k)</t>
  </si>
  <si>
    <t>¶ 103 (l)</t>
  </si>
  <si>
    <t>¶ 103 (m)</t>
  </si>
  <si>
    <t>¶ 103 (n)</t>
  </si>
  <si>
    <t>¶ 103 (o)</t>
  </si>
  <si>
    <t>¶ 103 (q)</t>
  </si>
  <si>
    <t>¶ 103 (r)</t>
  </si>
  <si>
    <t>¶ 103 (s)</t>
  </si>
  <si>
    <t>Pf 137/NIC 1</t>
  </si>
  <si>
    <t>Pf 110/NIIF 18</t>
  </si>
  <si>
    <t>Pf.112 NIC1 / Pf 113 NIIF  18 Acerca de las Notas</t>
  </si>
  <si>
    <t>Pf 117 NIC1 / Pf 115 NIIF 18 Revelar Políticas contables y bases de medición:</t>
  </si>
  <si>
    <t>Pf 138  - NIC1 / Pf 116 - NIIF 18:</t>
  </si>
  <si>
    <t xml:space="preserve">Pf 134 NIC1 - Pf 126 NIIF 18: </t>
  </si>
  <si>
    <t>Pf 132/NIIF 18</t>
  </si>
  <si>
    <t>COMPOSICION DE LOS OTROS RESULTADOS INTEGRALES</t>
  </si>
  <si>
    <t xml:space="preserve">NIIF 18 (88-95): ACERCA DE LA PRESENTACION DE LOS OTROS </t>
  </si>
  <si>
    <t>RESULTADOS INTEGRALES</t>
  </si>
  <si>
    <t>Categorias</t>
  </si>
  <si>
    <t>59(a) Pasivos relacionados solamente con el levantamiento de efectivo</t>
  </si>
  <si>
    <t>Ejemplos:</t>
  </si>
  <si>
    <t>Prestamos por pagar</t>
  </si>
  <si>
    <t>Acciones emitidas</t>
  </si>
  <si>
    <t>Bonos emitidos</t>
  </si>
  <si>
    <t>Bonos convertibles emitidos</t>
  </si>
  <si>
    <t>59(b) Pasivos no relacionados solamente con el levantamiento de efectivo</t>
  </si>
  <si>
    <t>Cuentas por pagar comerciales y diversas</t>
  </si>
  <si>
    <t>Pensiones por pagar</t>
  </si>
  <si>
    <t>Provisiones por retiro de activos</t>
  </si>
  <si>
    <t>Provisiones por litigios</t>
  </si>
  <si>
    <t>Mediciones a valor razonable con cambios en resultados</t>
  </si>
  <si>
    <t>Ganancia (pérdida) por baja de pasivo financiero</t>
  </si>
  <si>
    <t>Costos incrementales debido a la emisión o extinción de los pasivos</t>
  </si>
  <si>
    <t>Efectos de cambios en la tasa de interes</t>
  </si>
  <si>
    <t>Efecto de los componentes financieros (NIIF15)</t>
  </si>
  <si>
    <t>Intereses según la NIIF16</t>
  </si>
  <si>
    <t>Intereses según la NIC19</t>
  </si>
  <si>
    <t>Intereses según la NIC37</t>
  </si>
  <si>
    <t>Derivados financieros (B70-B76)</t>
  </si>
  <si>
    <t>Hedging</t>
  </si>
  <si>
    <t xml:space="preserve">an entity shall classify gains and losses included in the statement </t>
  </si>
  <si>
    <t xml:space="preserve">of profit or loss on a financial instrument designated as a hedging </t>
  </si>
  <si>
    <t xml:space="preserve">instrument applying IFRS 9 in the same category as the income and </t>
  </si>
  <si>
    <t xml:space="preserve">expenses affected by the risks the financial instrument is used to </t>
  </si>
  <si>
    <t>manage.</t>
  </si>
  <si>
    <t>Gastos financieros de préstamos por pagar</t>
  </si>
  <si>
    <t>Valor razonable de bono a traves de resultados</t>
  </si>
  <si>
    <t>Pérdida por baja de pasivo financiero</t>
  </si>
  <si>
    <t>Gastos financieros de arrendamientos (f/o)</t>
  </si>
  <si>
    <t>Ganancia financiera por componente financiero (niif15)</t>
  </si>
  <si>
    <t>Incremento de valor de provisión por retiro de activos fijos</t>
  </si>
  <si>
    <t>Ganancia (pérdida) IFD</t>
  </si>
  <si>
    <t>B70/76</t>
  </si>
  <si>
    <t>Ingresos (gastos) que provienen de:</t>
  </si>
  <si>
    <t>54(a) Inversiones en asociadas, jv, subsidirias</t>
  </si>
  <si>
    <t>54(b) Efectivo y sus equivalente</t>
  </si>
  <si>
    <t>Ingresos generados por el activo</t>
  </si>
  <si>
    <t>Ingresos (gastos) generados por la medición inicial del activo</t>
  </si>
  <si>
    <t>Ingresos (gastos) generados por la posterior inicial del activo</t>
  </si>
  <si>
    <t>Costos de transacción de compra o venta del activo</t>
  </si>
  <si>
    <t>El activo</t>
  </si>
  <si>
    <t>Sus efectos</t>
  </si>
  <si>
    <t>Ejemplos</t>
  </si>
  <si>
    <t>Dividendos</t>
  </si>
  <si>
    <t>Ingreso por arrendamiento de activos</t>
  </si>
  <si>
    <t>Depreciación de activos arrendados</t>
  </si>
  <si>
    <t>Deterioro de valor de activos arrendados</t>
  </si>
  <si>
    <t>Valor razonable de inversiones inmobiliarias</t>
  </si>
  <si>
    <t>Efectos de baja de los activos</t>
  </si>
  <si>
    <t>Efectos de reclasificación según NIIF 5</t>
  </si>
  <si>
    <t>Efectos de la participación patrimonio</t>
  </si>
  <si>
    <t>Efectos de la medición a valor razonable</t>
  </si>
  <si>
    <t>Efectos de la medición al costo</t>
  </si>
  <si>
    <t>Efectos de inversiones en Bonos</t>
  </si>
  <si>
    <t>Efectos de inversiones en Acciones</t>
  </si>
  <si>
    <t>Efectos de inversiones en Inversiones inmobiliarias</t>
  </si>
  <si>
    <t>Intereses del efectivo</t>
  </si>
  <si>
    <t>Intereses de otras inversiones</t>
  </si>
  <si>
    <t>Diferencia de cambio</t>
  </si>
  <si>
    <t>Categoria FINANCIAMIENTO</t>
  </si>
  <si>
    <t>Categoria INVERSION</t>
  </si>
  <si>
    <t>B65/B66</t>
  </si>
  <si>
    <t>Intereses de depósitos a plazo</t>
  </si>
  <si>
    <t xml:space="preserve">54(c) Otros activos que generan ingresos </t>
  </si>
  <si>
    <t>de manera independiente</t>
  </si>
  <si>
    <t>Dividendos recibidos</t>
  </si>
  <si>
    <t>Ganancia de medición de VR de inversiones inmobiliarias</t>
  </si>
  <si>
    <t>Ingresos por arrendamientos de inversiones inmobiliarias</t>
  </si>
  <si>
    <t>Costo de enajenación de inversiones</t>
  </si>
  <si>
    <t>Otros neto</t>
  </si>
  <si>
    <t>Pérdida creditica</t>
  </si>
  <si>
    <t>Dividendos recibidos (inversiones en bolsa)</t>
  </si>
  <si>
    <t>Ingreso por venta de inversiones</t>
  </si>
  <si>
    <t>Ganancia en enajenación de inversiones</t>
  </si>
  <si>
    <t>Intereses de provisión de retiro de activos</t>
  </si>
  <si>
    <t>Arrendamientos</t>
  </si>
  <si>
    <t>Line item (NIIF18)</t>
  </si>
  <si>
    <t>Es agrupar partidas (items)&gt;&gt;= line items</t>
  </si>
  <si>
    <t>Partidas</t>
  </si>
  <si>
    <t>(Items)</t>
  </si>
  <si>
    <t>(Line Items)</t>
  </si>
  <si>
    <t>Activos No Corrientes mantenidos para la venta-NIIF5</t>
  </si>
  <si>
    <t>Impuesto a la renta diferido (Activo-Pasivo)</t>
  </si>
  <si>
    <t>Inversión inmboliaria (Terreno/edificio que se alquilan)</t>
  </si>
  <si>
    <t>Propiedad, planta, equipos y plantas productoras (AB)</t>
  </si>
  <si>
    <t>Pasivos financieros relacionados con ANCDV-NIIF5</t>
  </si>
  <si>
    <t>Excedente de revaluacion</t>
  </si>
  <si>
    <t>Cuando se venda el terreno:</t>
  </si>
  <si>
    <t>Cuando se venda el Bono:</t>
  </si>
  <si>
    <t>ORI-ganancia no realizada (56)</t>
  </si>
  <si>
    <t>Ganancia por venta de inversión</t>
  </si>
  <si>
    <t>Utilidad de operaciones continuas</t>
  </si>
  <si>
    <t>Impuesto Renta</t>
  </si>
  <si>
    <t>Op Dicsontinuas</t>
  </si>
  <si>
    <t>NIIF-5</t>
  </si>
  <si>
    <t>NIC 12</t>
  </si>
  <si>
    <t>Imp cte + Imp diferido</t>
  </si>
  <si>
    <t>Pasivos por arrendamientos (O y F)</t>
  </si>
  <si>
    <t>NIIF16</t>
  </si>
  <si>
    <t>NIC19</t>
  </si>
  <si>
    <t>El ACTIVO DEBE SER LARGAMENTE INDEPENDIENTE DE OTROS ACTIVOS</t>
  </si>
  <si>
    <t>DETERIORO DE CXC</t>
  </si>
  <si>
    <t>DETERIORO DE INVENTARIOS</t>
  </si>
  <si>
    <t>VIDA UTIL DE LOS PPE</t>
  </si>
  <si>
    <t>Nominales</t>
  </si>
  <si>
    <t>Porcentuales</t>
  </si>
  <si>
    <t>?????</t>
  </si>
  <si>
    <t>version simple</t>
  </si>
  <si>
    <r>
      <t xml:space="preserve">(a) to enable users of financial statements to understand the </t>
    </r>
    <r>
      <rPr>
        <b/>
        <u/>
        <sz val="11"/>
        <color theme="1"/>
        <rFont val="Calibri"/>
        <family val="2"/>
        <scheme val="minor"/>
      </rPr>
      <t xml:space="preserve">line items </t>
    </r>
    <r>
      <rPr>
        <sz val="11"/>
        <color theme="1"/>
        <rFont val="Calibri"/>
        <family val="2"/>
        <scheme val="minor"/>
      </rPr>
      <t xml:space="preserve">presented in </t>
    </r>
  </si>
  <si>
    <t>…de acuerdo con las Normas Internacionales de Información Financiera</t>
  </si>
  <si>
    <t>los costos financieros podrían ser capitalizados si se cumplen los criterios</t>
  </si>
  <si>
    <r>
      <t xml:space="preserve">de la NIC 23 </t>
    </r>
    <r>
      <rPr>
        <i/>
        <sz val="11"/>
        <color theme="1"/>
        <rFont val="Calibri"/>
        <family val="2"/>
        <scheme val="minor"/>
      </rPr>
      <t>Costos por prestamos</t>
    </r>
    <r>
      <rPr>
        <sz val="11"/>
        <color theme="1"/>
        <rFont val="Calibri"/>
        <family val="2"/>
        <scheme val="minor"/>
      </rPr>
      <t xml:space="preserve"> …</t>
    </r>
  </si>
  <si>
    <t>Con NIC 1</t>
  </si>
  <si>
    <t>Con NIIF18</t>
  </si>
  <si>
    <t xml:space="preserve">…de acuerdo con las normas contables NIIF </t>
  </si>
  <si>
    <t>(a) NIIF</t>
  </si>
  <si>
    <t>(b) NIC</t>
  </si>
  <si>
    <t>(c) CINIIF</t>
  </si>
  <si>
    <t>(d) SIC</t>
  </si>
  <si>
    <t>Preguntas que te hacen ver como un contador-zuelo</t>
  </si>
  <si>
    <t>Profe usted dicta clases de NIIF y NIC?</t>
  </si>
  <si>
    <t>Cual es la diferencia entre NIIF y NIC?</t>
  </si>
  <si>
    <t>Cual es la diferencia entre NIIF 7 y NIC 7?</t>
  </si>
  <si>
    <t>IASB</t>
  </si>
  <si>
    <t>hijas: NIIF y CINIIF</t>
  </si>
  <si>
    <t>hijas adoptivas: NIC y SIC</t>
  </si>
  <si>
    <t>ERI</t>
  </si>
  <si>
    <t>ECPN</t>
  </si>
  <si>
    <t>EFE</t>
  </si>
  <si>
    <t>Activos, pasivos y patrimonio</t>
  </si>
  <si>
    <t>Ingresos, Gastos</t>
  </si>
  <si>
    <t>Appendix A</t>
  </si>
  <si>
    <t>DIAN= no es un usuario de EEFF</t>
  </si>
  <si>
    <t>B5</t>
  </si>
  <si>
    <t>usarios de la información financiera</t>
  </si>
  <si>
    <t>EL CLIENTE?</t>
  </si>
  <si>
    <t>primary users (usarios primarios)</t>
  </si>
  <si>
    <t>Comprensibilidad para el USUARIO</t>
  </si>
  <si>
    <t>Características del USARIO:</t>
  </si>
  <si>
    <t>Podrian requerir la ayuda de consultores para entender la informacion financiera</t>
  </si>
  <si>
    <t>NIC 1/NIIF 18 =&gt; Aplicable a EEFF Anuales</t>
  </si>
  <si>
    <t>NIC 1/NIIF 18 =&gt; Aplicable a EEFF Intermedios</t>
  </si>
  <si>
    <t>Si</t>
  </si>
  <si>
    <t>NIC34 &gt;&gt;&gt;&gt;&gt;&gt;&gt;&gt;&gt; Aplicable a EEFF Intermedios</t>
  </si>
  <si>
    <t>Hipótesis de empresa en Marcha (going concern)</t>
  </si>
  <si>
    <t>NIC8 (6k/6l)</t>
  </si>
  <si>
    <t>NIC8 (6m/6n)</t>
  </si>
  <si>
    <t>Es usado por GCIA en comunicaciones fuera de los EEFF.</t>
  </si>
  <si>
    <t>Es usado para comunicar a los inversionistas la visión de la gerencia respecto de el desempeño financiero de la entidad</t>
  </si>
  <si>
    <t>No es requerido por la NIIF 18</t>
  </si>
  <si>
    <t>Es un subtotal del Estado de Resultados:</t>
  </si>
  <si>
    <t>Ejemplos de MPM:</t>
  </si>
  <si>
    <t>EBITDA</t>
  </si>
  <si>
    <t>EBIT</t>
  </si>
  <si>
    <t>EBITDA modificado (sin efectos de NIIF 16)</t>
  </si>
  <si>
    <t>EBITDA modificado (sin efectos de NIIF 16, ni contingencias NIC37)</t>
  </si>
  <si>
    <t>MPM es el EBITDA Modifcado</t>
  </si>
  <si>
    <t>Se trata del tradicional EBITDA sin efectos de las operaciones discontinuas</t>
  </si>
  <si>
    <t>Calculado del EBITDA Modifcado</t>
  </si>
  <si>
    <t>(+) Depreciación</t>
  </si>
  <si>
    <t>(+) Amortización</t>
  </si>
  <si>
    <t>(+) Impuesto a la renta</t>
  </si>
  <si>
    <t>(+) gastos financieros</t>
  </si>
  <si>
    <t>INVERSIONES DE ACCIONES EN LA BOLSA</t>
  </si>
  <si>
    <t>EEFF ANUALES</t>
  </si>
  <si>
    <t>EEFF TRIMESTRALES</t>
  </si>
  <si>
    <t>24 PAGINAS</t>
  </si>
  <si>
    <t>97 PAGINAS</t>
  </si>
  <si>
    <t>1 QUARTER</t>
  </si>
  <si>
    <t>2 QUARTER</t>
  </si>
  <si>
    <t>3 QUARTER</t>
  </si>
  <si>
    <t>4 QUARTER</t>
  </si>
  <si>
    <t>Nota:</t>
  </si>
  <si>
    <t>Se trata de estados financieros mensualizados</t>
  </si>
  <si>
    <t>El ER anual será la suma de los 12 meses</t>
  </si>
  <si>
    <t>Para Estado de Flujos de Efectivo</t>
  </si>
  <si>
    <t>Para Estado de Cambios en el patrimonio</t>
  </si>
  <si>
    <t>1 ENE - 30 JUNIO</t>
  </si>
  <si>
    <t>1 ENE - 30 SEPTIEMBRE</t>
  </si>
  <si>
    <t>1 ENE - 31 MARZO</t>
  </si>
  <si>
    <t>1 ENE - 31 DICIEMBRE</t>
  </si>
  <si>
    <t>Supuesto: se presenta EF intermedios mensuales</t>
  </si>
  <si>
    <t>Ertdos</t>
  </si>
  <si>
    <t>Costos</t>
  </si>
  <si>
    <t>Gastos</t>
  </si>
  <si>
    <t>del 1/08/2024</t>
  </si>
  <si>
    <t>al 31/08/2024</t>
  </si>
  <si>
    <t>del 1/08/2023</t>
  </si>
  <si>
    <t>al 31/08/23</t>
  </si>
  <si>
    <t>1 Mes</t>
  </si>
  <si>
    <t>8 meses</t>
  </si>
  <si>
    <t>del 1/01/2024</t>
  </si>
  <si>
    <t>del 1/01/2023</t>
  </si>
  <si>
    <t>Criteria</t>
  </si>
  <si>
    <t>full disclosure</t>
  </si>
  <si>
    <t>NIIF</t>
  </si>
  <si>
    <t>non full disclosure</t>
  </si>
  <si>
    <t>EN LOS INTERMEDIOS SE APLICA LA NIC 33 UTILIDAD POR ACCION</t>
  </si>
  <si>
    <t>EL ESTADO FINANCIERO INTERMEDIO ES UN "UP DATE"</t>
  </si>
  <si>
    <t>(actualización)</t>
  </si>
  <si>
    <r>
      <rPr>
        <b/>
        <i/>
        <u/>
        <sz val="11"/>
        <color theme="1"/>
        <rFont val="Bahnschrift"/>
        <family val="2"/>
      </rPr>
      <t>acceso al informe financiero anual más reciente de ésta</t>
    </r>
    <r>
      <rPr>
        <i/>
        <sz val="11"/>
        <color theme="1"/>
        <rFont val="Bahnschrift"/>
        <family val="2"/>
      </rPr>
      <t xml:space="preserve">. Por tanto, es </t>
    </r>
    <r>
      <rPr>
        <b/>
        <i/>
        <u/>
        <sz val="11"/>
        <color theme="1"/>
        <rFont val="Bahnschrift"/>
        <family val="2"/>
      </rPr>
      <t>innecesario</t>
    </r>
    <r>
      <rPr>
        <i/>
        <sz val="11"/>
        <color theme="1"/>
        <rFont val="Bahnschrift"/>
        <family val="2"/>
      </rPr>
      <t xml:space="preserve"> que </t>
    </r>
  </si>
  <si>
    <t>ESF:</t>
  </si>
  <si>
    <t>Provisión por litigios</t>
  </si>
  <si>
    <t>¿…?</t>
  </si>
  <si>
    <t>NO hacer la revelación en el trimestral, si la revelación ya está en el anual</t>
  </si>
  <si>
    <t>01 ENERO -----------------SUCESOS ------------31 MARZO</t>
  </si>
  <si>
    <t>SUCESOS:</t>
  </si>
  <si>
    <t>1 Q</t>
  </si>
  <si>
    <t>2Q</t>
  </si>
  <si>
    <t>ANUAL</t>
  </si>
  <si>
    <t>FIFA:</t>
  </si>
  <si>
    <t>Mundial</t>
  </si>
  <si>
    <t>4-ANUAL</t>
  </si>
  <si>
    <t>2019-2022</t>
  </si>
  <si>
    <t>2023-2026</t>
  </si>
  <si>
    <t>FIFA FINANCIAL STATEMENTS</t>
  </si>
  <si>
    <t>JUST FUCKING GOGLE IT!:</t>
  </si>
  <si>
    <t>IMPUESTO A LA RENTA CORRIENTE/ DIFERIDO</t>
  </si>
  <si>
    <t>NO ADELANTAR INGRESOS</t>
  </si>
  <si>
    <t>Todos los años en diciembre recibimos dividendos y regalias:</t>
  </si>
  <si>
    <t>EJEMPLO:</t>
  </si>
  <si>
    <t>también apropiado anticipar o diferir tales tipos de costos al final del periodo contable anual.</t>
  </si>
  <si>
    <t>"Provisionar"</t>
  </si>
  <si>
    <t>mensual</t>
  </si>
  <si>
    <t>para la fiesta de fin de año</t>
  </si>
  <si>
    <t>Ejemplo 1:</t>
  </si>
  <si>
    <t>La flota de autos de la compañía recibe mantenimientos preventivos (runitarios) cada 5,000 Km</t>
  </si>
  <si>
    <t>Este mantenimiento se ejecuta en septiembre de cada año. Se estima un desembolso de 1,200,000</t>
  </si>
  <si>
    <t>Para la preparacion de los EEFF trimestrales el contador a reconocido el siguiente asiento:</t>
  </si>
  <si>
    <t>Gasto de mantenimiento</t>
  </si>
  <si>
    <t>Cuenta por pagar</t>
  </si>
  <si>
    <t>HA NACIDO?</t>
  </si>
  <si>
    <t>Ejemplo 2:</t>
  </si>
  <si>
    <t>un pasivo (obligacion legal) a la fecha de los EEFF intermedios</t>
  </si>
  <si>
    <t>En una concesión electrica, la compañía debe hacer reparaciones importantes (mantenimientos</t>
  </si>
  <si>
    <t>periodos progamados) cada 5 años. El acuerdo con el Gobierno así lo exige bajo pena de resolucion</t>
  </si>
  <si>
    <t>del contrato.</t>
  </si>
  <si>
    <t>Provisión</t>
  </si>
  <si>
    <t>Es una alícuota de lo que se pagará dentro de 5 años por el manteimiento</t>
  </si>
  <si>
    <t>periodico programado según el acuerdo de concesion con el gobierno</t>
  </si>
  <si>
    <r>
      <rPr>
        <b/>
        <sz val="11"/>
        <color theme="1"/>
        <rFont val="Bahnschrift"/>
        <family val="2"/>
      </rPr>
      <t>Respuesta</t>
    </r>
    <r>
      <rPr>
        <sz val="11"/>
        <color theme="1"/>
        <rFont val="Bahnschrift"/>
        <family val="2"/>
      </rPr>
      <t>: la mera necesidad de afrontar el mantenimiento no hace que aparezca</t>
    </r>
  </si>
  <si>
    <t>Respuesta:</t>
  </si>
  <si>
    <t>Es correcto porque la entidad tiene la obligación legal de afrontar el mantenimiento</t>
  </si>
  <si>
    <t>obligacion legal</t>
  </si>
  <si>
    <t>obligacion moral</t>
  </si>
  <si>
    <t>2 Mant</t>
  </si>
  <si>
    <t>regular, rutinario</t>
  </si>
  <si>
    <t>mantenimiento de largo plazo</t>
  </si>
  <si>
    <t>Exc de revaluacion</t>
  </si>
  <si>
    <t>VU REMANENTE DE 5 AÑOS AL ACTIVO FIJO REVLAUADO</t>
  </si>
  <si>
    <t>NIIF 18 Presentación de Estados Financieros</t>
  </si>
  <si>
    <t>NIC1: ESTADO DE RESULTADOS</t>
  </si>
  <si>
    <t>NIIF 18: Estado de resultados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</si>
</sst>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S/&quot;\ #,##0;[Red]\-&quot;S/&quot;\ #,##0"/>
    <numFmt numFmtId="43" formatCode="_-* #,##0.00_-;\-* #,##0.00_-;_-* &quot;-&quot;??_-;_-@_-"/>
    <numFmt numFmtId="164" formatCode="_ * #,##0_ ;_ * \-#,##0_ ;_ * &quot;-&quot;??_ ;_ @_ "/>
    <numFmt numFmtId="165" formatCode="_-* #,##0_-;\-* #,##0_-;_-* &quot;-&quot;??_-;_-@_-"/>
    <numFmt numFmtId="166" formatCode="#,##0_ ;\-#,##0\ "/>
    <numFmt numFmtId="167" formatCode="#,##0_ ;[Red]\-#,##0\ "/>
    <numFmt numFmtId="168" formatCode="0.0"/>
  </numFmts>
  <fonts count="141"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8"/>
      <color theme="0"/>
      <name val="Calibri"/>
      <family val="2"/>
      <scheme val="minor"/>
    </font>
    <font>
      <sz val="18"/>
      <color theme="0"/>
      <name val="Bahnschrift"/>
      <family val="2"/>
    </font>
    <font>
      <sz val="11"/>
      <color theme="1"/>
      <name val="Bahnschrift"/>
      <family val="2"/>
    </font>
    <font>
      <sz val="11"/>
      <color theme="0"/>
      <name val="Bahnschrift"/>
      <family val="2"/>
    </font>
    <font>
      <b/>
      <sz val="11"/>
      <color theme="0"/>
      <name val="Bahnschrift"/>
      <family val="2"/>
    </font>
    <font>
      <sz val="11"/>
      <color rgb="FFFF0000"/>
      <name val="Bahnschrift"/>
      <family val="2"/>
    </font>
    <font>
      <sz val="11"/>
      <color theme="1"/>
      <name val="Calibri"/>
      <family val="2"/>
      <scheme val="minor"/>
    </font>
    <font>
      <b/>
      <sz val="11"/>
      <color theme="0"/>
      <name val="Calibri"/>
      <family val="2"/>
      <scheme val="minor"/>
    </font>
    <font>
      <b/>
      <sz val="11"/>
      <name val="Calibri"/>
      <family val="2"/>
      <scheme val="minor"/>
    </font>
    <font>
      <b/>
      <sz val="11"/>
      <color rgb="FFFF0000"/>
      <name val="Calibri"/>
      <family val="2"/>
      <scheme val="minor"/>
    </font>
    <font>
      <b/>
      <sz val="9"/>
      <color indexed="81"/>
      <name val="Tahoma"/>
      <family val="2"/>
    </font>
    <font>
      <sz val="9"/>
      <color indexed="81"/>
      <name val="Tahoma"/>
      <family val="2"/>
    </font>
    <font>
      <b/>
      <sz val="11"/>
      <color indexed="81"/>
      <name val="Calibri"/>
      <family val="2"/>
    </font>
    <font>
      <b/>
      <sz val="16"/>
      <color theme="1"/>
      <name val="Bahnschrift"/>
      <family val="2"/>
    </font>
    <font>
      <b/>
      <sz val="8"/>
      <color rgb="FFFF0000"/>
      <name val="Bahnschrift"/>
      <family val="2"/>
    </font>
    <font>
      <b/>
      <sz val="11"/>
      <color theme="1"/>
      <name val="Bahnschrift"/>
      <family val="2"/>
    </font>
    <font>
      <b/>
      <sz val="6"/>
      <color theme="1"/>
      <name val="Bahnschrift"/>
      <family val="2"/>
    </font>
    <font>
      <b/>
      <sz val="11"/>
      <color rgb="FF0070C0"/>
      <name val="Bahnschrift"/>
      <family val="2"/>
    </font>
    <font>
      <b/>
      <sz val="11"/>
      <name val="Bahnschrift"/>
      <family val="2"/>
    </font>
    <font>
      <sz val="11"/>
      <color rgb="FF0070C0"/>
      <name val="Bahnschrift"/>
      <family val="2"/>
    </font>
    <font>
      <sz val="11"/>
      <name val="Bahnschrift"/>
      <family val="2"/>
    </font>
    <font>
      <b/>
      <sz val="10"/>
      <color rgb="FFFF0000"/>
      <name val="Bahnschrift"/>
      <family val="2"/>
    </font>
    <font>
      <b/>
      <sz val="10"/>
      <color rgb="FF002060"/>
      <name val="Bahnschrift"/>
      <family val="2"/>
    </font>
    <font>
      <b/>
      <sz val="11"/>
      <color rgb="FFFF0000"/>
      <name val="Bahnschrift"/>
      <family val="2"/>
    </font>
    <font>
      <b/>
      <sz val="6"/>
      <color rgb="FFFF0000"/>
      <name val="Bahnschrift"/>
      <family val="2"/>
    </font>
    <font>
      <b/>
      <sz val="11"/>
      <color rgb="FF002060"/>
      <name val="Bahnschrift"/>
      <family val="2"/>
    </font>
    <font>
      <sz val="8"/>
      <name val="Calibri"/>
      <family val="2"/>
      <scheme val="minor"/>
    </font>
    <font>
      <sz val="10"/>
      <color theme="1"/>
      <name val="Bahnschrift"/>
      <family val="2"/>
    </font>
    <font>
      <sz val="10"/>
      <color indexed="8"/>
      <name val="Bahnschrift"/>
      <family val="2"/>
    </font>
    <font>
      <b/>
      <sz val="10"/>
      <color theme="1"/>
      <name val="Bahnschrift"/>
      <family val="2"/>
    </font>
    <font>
      <sz val="10"/>
      <color theme="1"/>
      <name val="Calibri"/>
      <family val="2"/>
      <scheme val="minor"/>
    </font>
    <font>
      <b/>
      <i/>
      <sz val="11"/>
      <color theme="1"/>
      <name val="Calibri"/>
      <family val="2"/>
      <scheme val="minor"/>
    </font>
    <font>
      <sz val="15"/>
      <color theme="0"/>
      <name val="Bahnschrift"/>
      <family val="2"/>
    </font>
    <font>
      <b/>
      <sz val="12"/>
      <color theme="1"/>
      <name val="Bahnschrift"/>
      <family val="2"/>
    </font>
    <font>
      <sz val="12"/>
      <color theme="1"/>
      <name val="Bahnschrift"/>
      <family val="2"/>
    </font>
    <font>
      <b/>
      <sz val="12"/>
      <name val="Bahnschrift"/>
      <family val="2"/>
    </font>
    <font>
      <sz val="12"/>
      <name val="Bahnschrift"/>
      <family val="2"/>
    </font>
    <font>
      <b/>
      <sz val="12"/>
      <color theme="0"/>
      <name val="Bahnschrift"/>
      <family val="2"/>
    </font>
    <font>
      <sz val="12"/>
      <color theme="0"/>
      <name val="Bahnschrift"/>
      <family val="2"/>
    </font>
    <font>
      <b/>
      <i/>
      <sz val="12"/>
      <color theme="1"/>
      <name val="Bahnschrift"/>
      <family val="2"/>
    </font>
    <font>
      <b/>
      <sz val="24"/>
      <color theme="1"/>
      <name val="Bahnschrift"/>
      <family val="2"/>
    </font>
    <font>
      <sz val="24"/>
      <color theme="0"/>
      <name val="Bahnschrift"/>
      <family val="2"/>
    </font>
    <font>
      <sz val="15"/>
      <color theme="1"/>
      <name val="Bahnschrift"/>
      <family val="2"/>
    </font>
    <font>
      <sz val="15"/>
      <color theme="1"/>
      <name val="Calibri"/>
      <family val="2"/>
      <scheme val="minor"/>
    </font>
    <font>
      <b/>
      <sz val="15"/>
      <color theme="1"/>
      <name val="Bahnschrift"/>
      <family val="2"/>
    </font>
    <font>
      <sz val="15"/>
      <name val="Bahnschrift"/>
      <family val="2"/>
    </font>
    <font>
      <b/>
      <sz val="15"/>
      <name val="Bahnschrift"/>
      <family val="2"/>
    </font>
    <font>
      <b/>
      <sz val="15"/>
      <color rgb="FFFF0000"/>
      <name val="Bahnschrift"/>
      <family val="2"/>
    </font>
    <font>
      <b/>
      <sz val="14"/>
      <color rgb="FFFF0000"/>
      <name val="Bahnschrift"/>
      <family val="2"/>
    </font>
    <font>
      <b/>
      <u/>
      <sz val="11"/>
      <color theme="1"/>
      <name val="Bahnschrift"/>
      <family val="2"/>
    </font>
    <font>
      <b/>
      <i/>
      <u/>
      <sz val="11"/>
      <color theme="1"/>
      <name val="Bahnschrift"/>
      <family val="2"/>
    </font>
    <font>
      <sz val="14"/>
      <color theme="1"/>
      <name val="Calibri"/>
      <family val="2"/>
      <scheme val="minor"/>
    </font>
    <font>
      <b/>
      <sz val="14"/>
      <color indexed="9"/>
      <name val="Tahoma"/>
      <family val="2"/>
    </font>
    <font>
      <sz val="14"/>
      <color theme="1"/>
      <name val="Bahnschrift"/>
      <family val="2"/>
    </font>
    <font>
      <b/>
      <sz val="14"/>
      <color theme="1"/>
      <name val="Bahnschrift"/>
      <family val="2"/>
    </font>
    <font>
      <b/>
      <u/>
      <sz val="14"/>
      <color theme="1"/>
      <name val="Bahnschrift"/>
      <family val="2"/>
    </font>
    <font>
      <sz val="15"/>
      <color theme="0"/>
      <name val="Calibri"/>
      <family val="2"/>
      <scheme val="minor"/>
    </font>
    <font>
      <b/>
      <sz val="15"/>
      <color theme="1"/>
      <name val="Calibri"/>
      <family val="2"/>
      <scheme val="minor"/>
    </font>
    <font>
      <sz val="14"/>
      <color theme="0"/>
      <name val="Bahnschrift"/>
      <family val="2"/>
    </font>
    <font>
      <sz val="14"/>
      <color rgb="FFFF0000"/>
      <name val="Bahnschrift"/>
      <family val="2"/>
    </font>
    <font>
      <b/>
      <sz val="14"/>
      <color theme="0"/>
      <name val="Bahnschrift"/>
      <family val="2"/>
    </font>
    <font>
      <b/>
      <sz val="10"/>
      <color indexed="8"/>
      <name val="Bahnschrift"/>
      <family val="2"/>
    </font>
    <font>
      <b/>
      <sz val="10"/>
      <color theme="1"/>
      <name val="Calibri"/>
      <family val="2"/>
      <scheme val="minor"/>
    </font>
    <font>
      <b/>
      <i/>
      <sz val="11"/>
      <color rgb="FFFF0000"/>
      <name val="Calibri"/>
      <family val="2"/>
      <scheme val="minor"/>
    </font>
    <font>
      <b/>
      <sz val="6"/>
      <color theme="0"/>
      <name val="Bahnschrift"/>
      <family val="2"/>
    </font>
    <font>
      <b/>
      <sz val="6"/>
      <name val="Bahnschrift"/>
      <family val="2"/>
    </font>
    <font>
      <sz val="10"/>
      <color theme="0"/>
      <name val="Bahnschrift"/>
      <family val="2"/>
    </font>
    <font>
      <i/>
      <sz val="11"/>
      <color theme="1"/>
      <name val="Bahnschrift"/>
      <family val="2"/>
    </font>
    <font>
      <b/>
      <sz val="15"/>
      <color theme="0"/>
      <name val="Bahnschrift"/>
      <family val="2"/>
    </font>
    <font>
      <u/>
      <sz val="11"/>
      <color theme="1"/>
      <name val="Bahnschrift"/>
      <family val="2"/>
    </font>
    <font>
      <i/>
      <sz val="11"/>
      <color theme="1"/>
      <name val="Calibri"/>
      <family val="2"/>
      <scheme val="minor"/>
    </font>
    <font>
      <b/>
      <u/>
      <sz val="12"/>
      <name val="Bahnschrift"/>
      <family val="2"/>
    </font>
    <font>
      <b/>
      <sz val="16"/>
      <color theme="0"/>
      <name val="Bahnschrift"/>
      <family val="2"/>
    </font>
    <font>
      <b/>
      <sz val="8"/>
      <color indexed="81"/>
      <name val="Tahoma"/>
      <family val="2"/>
    </font>
    <font>
      <b/>
      <sz val="7"/>
      <color indexed="81"/>
      <name val="Tahoma"/>
      <family val="2"/>
    </font>
    <font>
      <sz val="7"/>
      <color indexed="81"/>
      <name val="Tahoma"/>
      <family val="2"/>
    </font>
    <font>
      <sz val="10"/>
      <color rgb="FFC00000"/>
      <name val="Bahnschrift"/>
      <family val="2"/>
    </font>
    <font>
      <b/>
      <sz val="7"/>
      <color indexed="81"/>
      <name val="Arial Rounded MT Bold"/>
      <family val="2"/>
    </font>
    <font>
      <sz val="7"/>
      <color indexed="81"/>
      <name val="Arial Rounded MT Bold"/>
      <family val="2"/>
    </font>
    <font>
      <b/>
      <sz val="8"/>
      <color theme="1"/>
      <name val="Arial"/>
      <family val="2"/>
    </font>
    <font>
      <b/>
      <sz val="7"/>
      <color theme="1"/>
      <name val="Arial"/>
      <family val="2"/>
    </font>
    <font>
      <b/>
      <sz val="7"/>
      <color indexed="81"/>
      <name val="Arial"/>
      <family val="2"/>
    </font>
    <font>
      <sz val="7"/>
      <color indexed="81"/>
      <name val="Arial"/>
      <family val="2"/>
    </font>
    <font>
      <b/>
      <i/>
      <sz val="11"/>
      <color theme="0"/>
      <name val="Bahnschrift"/>
      <family val="2"/>
    </font>
    <font>
      <b/>
      <i/>
      <sz val="11"/>
      <color theme="1"/>
      <name val="Bahnschrift"/>
      <family val="2"/>
    </font>
    <font>
      <sz val="10"/>
      <color rgb="FFFF0000"/>
      <name val="Bahnschrift"/>
      <family val="2"/>
    </font>
    <font>
      <sz val="12"/>
      <color theme="1"/>
      <name val="Calibri"/>
      <family val="2"/>
      <scheme val="minor"/>
    </font>
    <font>
      <b/>
      <sz val="10"/>
      <color indexed="81"/>
      <name val="Arial"/>
      <family val="2"/>
    </font>
    <font>
      <sz val="11"/>
      <name val="Calibri"/>
      <family val="2"/>
      <scheme val="minor"/>
    </font>
    <font>
      <b/>
      <i/>
      <sz val="11"/>
      <color rgb="FFFF0000"/>
      <name val="Bahnschrift"/>
      <family val="2"/>
    </font>
    <font>
      <b/>
      <sz val="9"/>
      <color indexed="81"/>
      <name val="Arial"/>
      <family val="2"/>
    </font>
    <font>
      <b/>
      <i/>
      <sz val="11"/>
      <name val="Bahnschrift"/>
      <family val="2"/>
    </font>
    <font>
      <b/>
      <sz val="14"/>
      <color theme="1"/>
      <name val="Calibri"/>
      <family val="2"/>
      <scheme val="minor"/>
    </font>
    <font>
      <sz val="18"/>
      <name val="Bahnschrift"/>
      <family val="2"/>
    </font>
    <font>
      <b/>
      <sz val="16"/>
      <name val="Bahnschrift"/>
      <family val="2"/>
    </font>
    <font>
      <b/>
      <sz val="8"/>
      <name val="Bahnschrift"/>
      <family val="2"/>
    </font>
    <font>
      <sz val="14"/>
      <name val="Bahnschrift"/>
      <family val="2"/>
    </font>
    <font>
      <b/>
      <sz val="12"/>
      <color theme="1"/>
      <name val="Calibri"/>
      <family val="2"/>
      <scheme val="minor"/>
    </font>
    <font>
      <sz val="9"/>
      <color theme="1"/>
      <name val="Bahnschrift"/>
      <family val="2"/>
    </font>
    <font>
      <sz val="9"/>
      <color rgb="FFFF0000"/>
      <name val="Bahnschrift"/>
      <family val="2"/>
    </font>
    <font>
      <b/>
      <sz val="12"/>
      <color rgb="FFFF0000"/>
      <name val="Bahnschrift"/>
      <family val="2"/>
    </font>
    <font>
      <i/>
      <sz val="10"/>
      <color theme="1"/>
      <name val="Bahnschrift"/>
      <family val="2"/>
    </font>
    <font>
      <b/>
      <sz val="10"/>
      <color theme="0"/>
      <name val="Bahnschrift"/>
      <family val="2"/>
    </font>
    <font>
      <sz val="12"/>
      <color rgb="FFFF0000"/>
      <name val="Bahnschrift"/>
      <family val="2"/>
    </font>
    <font>
      <b/>
      <sz val="10"/>
      <name val="Bahnschrift"/>
      <family val="2"/>
    </font>
    <font>
      <sz val="13"/>
      <color theme="1"/>
      <name val="Calibri"/>
      <family val="2"/>
      <scheme val="minor"/>
    </font>
    <font>
      <b/>
      <sz val="13"/>
      <color theme="1"/>
      <name val="Calibri"/>
      <family val="2"/>
      <scheme val="minor"/>
    </font>
    <font>
      <b/>
      <sz val="11"/>
      <color indexed="81"/>
      <name val="Tahoma"/>
      <family val="2"/>
    </font>
    <font>
      <sz val="11"/>
      <color indexed="81"/>
      <name val="Tahoma"/>
      <family val="2"/>
    </font>
    <font>
      <sz val="13"/>
      <color rgb="FFFF0000"/>
      <name val="Calibri"/>
      <family val="2"/>
      <scheme val="minor"/>
    </font>
    <font>
      <sz val="13"/>
      <color theme="0"/>
      <name val="Calibri"/>
      <family val="2"/>
      <scheme val="minor"/>
    </font>
    <font>
      <b/>
      <sz val="9"/>
      <color indexed="81"/>
      <name val="Calibri"/>
      <family val="2"/>
    </font>
    <font>
      <sz val="11"/>
      <color rgb="FF002060"/>
      <name val="Bahnschrift"/>
      <family val="2"/>
    </font>
    <font>
      <sz val="10"/>
      <color rgb="FF002060"/>
      <name val="Bahnschrift"/>
      <family val="2"/>
    </font>
    <font>
      <u/>
      <sz val="9"/>
      <color indexed="81"/>
      <name val="Tahoma"/>
      <family val="2"/>
    </font>
    <font>
      <sz val="8"/>
      <color indexed="81"/>
      <name val="Tahoma"/>
      <family val="2"/>
    </font>
    <font>
      <b/>
      <sz val="10"/>
      <color rgb="FFFF0000"/>
      <name val="Calibri"/>
      <family val="2"/>
      <scheme val="minor"/>
    </font>
    <font>
      <b/>
      <sz val="10"/>
      <color indexed="81"/>
      <name val="Tahoma"/>
      <family val="2"/>
    </font>
    <font>
      <b/>
      <sz val="8"/>
      <color indexed="81"/>
      <name val="Arial"/>
      <family val="2"/>
    </font>
    <font>
      <sz val="9"/>
      <color indexed="81"/>
      <name val="Arial"/>
      <family val="2"/>
    </font>
    <font>
      <sz val="10"/>
      <color indexed="81"/>
      <name val="Arial"/>
      <family val="2"/>
    </font>
    <font>
      <sz val="18"/>
      <color rgb="FFFF0000"/>
      <name val="Bahnschrift"/>
      <family val="2"/>
    </font>
    <font>
      <b/>
      <sz val="13"/>
      <color theme="0" tint="-4.9989318521683403E-2"/>
      <name val="Calibri"/>
      <family val="2"/>
      <scheme val="minor"/>
    </font>
    <font>
      <sz val="13"/>
      <color theme="0" tint="-4.9989318521683403E-2"/>
      <name val="Calibri"/>
      <family val="2"/>
      <scheme val="minor"/>
    </font>
    <font>
      <b/>
      <sz val="11"/>
      <color theme="0" tint="-4.9989318521683403E-2"/>
      <name val="Calibri"/>
      <family val="2"/>
      <scheme val="minor"/>
    </font>
    <font>
      <b/>
      <sz val="11"/>
      <color rgb="FF002060"/>
      <name val="Calibri"/>
      <family val="2"/>
      <scheme val="minor"/>
    </font>
    <font>
      <b/>
      <sz val="13"/>
      <color rgb="FF7030A0"/>
      <name val="Calibri"/>
      <family val="2"/>
      <scheme val="minor"/>
    </font>
    <font>
      <b/>
      <sz val="12"/>
      <color rgb="FFFFFF00"/>
      <name val="Bahnschrift"/>
      <family val="2"/>
    </font>
    <font>
      <b/>
      <sz val="11"/>
      <color rgb="FFFFFF00"/>
      <name val="Calibri"/>
      <family val="2"/>
      <scheme val="minor"/>
    </font>
    <font>
      <b/>
      <u/>
      <sz val="11"/>
      <color theme="1"/>
      <name val="Calibri"/>
      <family val="2"/>
      <scheme val="minor"/>
    </font>
    <font>
      <b/>
      <sz val="16"/>
      <color theme="1"/>
      <name val="Calibri"/>
      <family val="2"/>
      <scheme val="minor"/>
    </font>
    <font>
      <sz val="9"/>
      <color theme="0"/>
      <name val="Bahnschrift"/>
      <family val="2"/>
    </font>
    <font>
      <i/>
      <sz val="10"/>
      <color rgb="FF0070C0"/>
      <name val="Bahnschrift"/>
      <family val="2"/>
    </font>
    <font>
      <sz val="11"/>
      <color rgb="FF0070C0"/>
      <name val="Calibri"/>
      <family val="2"/>
      <scheme val="minor"/>
    </font>
    <font>
      <sz val="10"/>
      <color rgb="FF0070C0"/>
      <name val="Bahnschrift"/>
      <family val="2"/>
    </font>
    <font>
      <b/>
      <sz val="11"/>
      <color rgb="FF0070C0"/>
      <name val="Calibri"/>
      <family val="2"/>
      <scheme val="minor"/>
    </font>
    <font>
      <b/>
      <sz val="13"/>
      <color theme="0"/>
      <name val="Calibri"/>
      <family val="2"/>
      <scheme val="minor"/>
    </font>
  </fonts>
  <fills count="43">
    <fill>
      <patternFill patternType="none"/>
    </fill>
    <fill>
      <patternFill patternType="gray125"/>
    </fill>
    <fill>
      <patternFill patternType="solid">
        <fgColor theme="1"/>
        <bgColor indexed="64"/>
      </patternFill>
    </fill>
    <fill>
      <patternFill patternType="solid">
        <fgColor theme="0" tint="-0.249977111117893"/>
        <bgColor indexed="64"/>
      </patternFill>
    </fill>
    <fill>
      <patternFill patternType="solid">
        <fgColor rgb="FF002060"/>
        <bgColor indexed="64"/>
      </patternFill>
    </fill>
    <fill>
      <patternFill patternType="solid">
        <fgColor theme="8"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249977111117893"/>
        <bgColor indexed="64"/>
      </patternFill>
    </fill>
    <fill>
      <patternFill patternType="solid">
        <fgColor rgb="FFFFC000"/>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499984740745262"/>
        <bgColor indexed="64"/>
      </patternFill>
    </fill>
    <fill>
      <patternFill patternType="solid">
        <fgColor theme="6" tint="0.59999389629810485"/>
        <bgColor indexed="64"/>
      </patternFill>
    </fill>
    <fill>
      <patternFill patternType="solid">
        <fgColor theme="3" tint="-0.499984740745262"/>
        <bgColor indexed="64"/>
      </patternFill>
    </fill>
    <fill>
      <patternFill patternType="solid">
        <fgColor rgb="FF00B050"/>
        <bgColor indexed="64"/>
      </patternFill>
    </fill>
    <fill>
      <patternFill patternType="solid">
        <fgColor rgb="FFFF0000"/>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rgb="FF00FF00"/>
        <bgColor indexed="64"/>
      </patternFill>
    </fill>
    <fill>
      <patternFill patternType="solid">
        <fgColor theme="5" tint="0.79998168889431442"/>
        <bgColor indexed="64"/>
      </patternFill>
    </fill>
    <fill>
      <patternFill patternType="solid">
        <fgColor rgb="FF7030A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8" tint="-0.249977111117893"/>
        <bgColor indexed="64"/>
      </patternFill>
    </fill>
    <fill>
      <patternFill patternType="solid">
        <fgColor theme="0" tint="-0.499984740745262"/>
        <bgColor indexed="64"/>
      </patternFill>
    </fill>
    <fill>
      <patternFill patternType="solid">
        <fgColor theme="9" tint="0.39997558519241921"/>
        <bgColor indexed="64"/>
      </patternFill>
    </fill>
  </fills>
  <borders count="43">
    <border>
      <left/>
      <right/>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43" fontId="10" fillId="0" borderId="0" applyFont="0" applyFill="0" applyBorder="0" applyAlignment="0" applyProtection="0"/>
    <xf numFmtId="9" fontId="10" fillId="0" borderId="0" applyFont="0" applyFill="0" applyBorder="0" applyAlignment="0" applyProtection="0"/>
  </cellStyleXfs>
  <cellXfs count="1429">
    <xf numFmtId="0" fontId="0" fillId="0" borderId="0" xfId="0"/>
    <xf numFmtId="0" fontId="4" fillId="2" borderId="0" xfId="0" applyFont="1" applyFill="1"/>
    <xf numFmtId="0" fontId="5" fillId="2" borderId="0" xfId="0" applyFont="1" applyFill="1"/>
    <xf numFmtId="0" fontId="6" fillId="3" borderId="0" xfId="0" applyFont="1" applyFill="1"/>
    <xf numFmtId="0" fontId="6" fillId="0" borderId="0" xfId="0" applyFont="1"/>
    <xf numFmtId="0" fontId="7" fillId="4" borderId="0" xfId="0" applyFont="1" applyFill="1"/>
    <xf numFmtId="0" fontId="2" fillId="0" borderId="0" xfId="0" applyFont="1"/>
    <xf numFmtId="0" fontId="9" fillId="0" borderId="0" xfId="0" applyFont="1"/>
    <xf numFmtId="0" fontId="1" fillId="0" borderId="0" xfId="0" applyFont="1"/>
    <xf numFmtId="0" fontId="6" fillId="0" borderId="0" xfId="0" applyFont="1" applyAlignment="1">
      <alignment horizontal="right"/>
    </xf>
    <xf numFmtId="0" fontId="0" fillId="6" borderId="0" xfId="0" applyFill="1"/>
    <xf numFmtId="0" fontId="0" fillId="7" borderId="0" xfId="0" applyFill="1"/>
    <xf numFmtId="49" fontId="18" fillId="6" borderId="0" xfId="0" applyNumberFormat="1" applyFont="1" applyFill="1" applyAlignment="1">
      <alignment horizontal="right" vertical="top"/>
    </xf>
    <xf numFmtId="0" fontId="19" fillId="6" borderId="0" xfId="0" applyFont="1" applyFill="1"/>
    <xf numFmtId="0" fontId="19" fillId="6" borderId="1" xfId="0" applyFont="1" applyFill="1" applyBorder="1"/>
    <xf numFmtId="0" fontId="6" fillId="7" borderId="0" xfId="0" applyFont="1" applyFill="1"/>
    <xf numFmtId="0" fontId="19" fillId="7" borderId="0" xfId="0" applyFont="1" applyFill="1"/>
    <xf numFmtId="0" fontId="19" fillId="0" borderId="0" xfId="0" applyFont="1"/>
    <xf numFmtId="0" fontId="21" fillId="7" borderId="0" xfId="0" applyFont="1" applyFill="1" applyAlignment="1">
      <alignment horizontal="center"/>
    </xf>
    <xf numFmtId="164" fontId="6" fillId="7" borderId="0" xfId="1" applyNumberFormat="1" applyFont="1" applyFill="1" applyBorder="1"/>
    <xf numFmtId="0" fontId="31" fillId="0" borderId="0" xfId="0" applyFont="1"/>
    <xf numFmtId="0" fontId="33" fillId="0" borderId="0" xfId="0" applyFont="1"/>
    <xf numFmtId="0" fontId="34" fillId="0" borderId="0" xfId="0" applyFont="1"/>
    <xf numFmtId="0" fontId="6" fillId="8" borderId="0" xfId="0" applyFont="1" applyFill="1"/>
    <xf numFmtId="164" fontId="34" fillId="0" borderId="0" xfId="0" applyNumberFormat="1" applyFont="1"/>
    <xf numFmtId="3" fontId="6" fillId="0" borderId="0" xfId="0" applyNumberFormat="1" applyFont="1"/>
    <xf numFmtId="164" fontId="6" fillId="0" borderId="0" xfId="0" applyNumberFormat="1" applyFont="1"/>
    <xf numFmtId="0" fontId="36" fillId="2" borderId="0" xfId="0" applyFont="1" applyFill="1"/>
    <xf numFmtId="0" fontId="0" fillId="12" borderId="0" xfId="0" applyFill="1"/>
    <xf numFmtId="0" fontId="3" fillId="2" borderId="0" xfId="0" applyFont="1" applyFill="1"/>
    <xf numFmtId="0" fontId="0" fillId="7" borderId="1" xfId="0" applyFill="1" applyBorder="1"/>
    <xf numFmtId="0" fontId="6" fillId="0" borderId="0" xfId="0" applyFont="1" applyAlignment="1">
      <alignment horizontal="left" indent="2"/>
    </xf>
    <xf numFmtId="0" fontId="37" fillId="6" borderId="1" xfId="0" applyFont="1" applyFill="1" applyBorder="1"/>
    <xf numFmtId="0" fontId="38" fillId="0" borderId="0" xfId="0" applyFont="1"/>
    <xf numFmtId="164" fontId="38" fillId="0" borderId="0" xfId="1" applyNumberFormat="1" applyFont="1"/>
    <xf numFmtId="0" fontId="40" fillId="7" borderId="0" xfId="0" applyFont="1" applyFill="1"/>
    <xf numFmtId="164" fontId="40" fillId="7" borderId="0" xfId="1" applyNumberFormat="1" applyFont="1" applyFill="1" applyBorder="1"/>
    <xf numFmtId="0" fontId="41" fillId="2" borderId="12" xfId="0" applyFont="1" applyFill="1" applyBorder="1"/>
    <xf numFmtId="0" fontId="42" fillId="2" borderId="4" xfId="0" applyFont="1" applyFill="1" applyBorder="1"/>
    <xf numFmtId="164" fontId="42" fillId="2" borderId="4" xfId="1" applyNumberFormat="1" applyFont="1" applyFill="1" applyBorder="1"/>
    <xf numFmtId="0" fontId="42" fillId="2" borderId="13" xfId="0" applyFont="1" applyFill="1" applyBorder="1"/>
    <xf numFmtId="0" fontId="42" fillId="2" borderId="0" xfId="0" applyFont="1" applyFill="1"/>
    <xf numFmtId="164" fontId="42" fillId="2" borderId="0" xfId="1" applyNumberFormat="1" applyFont="1" applyFill="1" applyBorder="1"/>
    <xf numFmtId="0" fontId="42" fillId="2" borderId="13" xfId="0" applyFont="1" applyFill="1" applyBorder="1" applyAlignment="1">
      <alignment horizontal="left" indent="2"/>
    </xf>
    <xf numFmtId="0" fontId="42" fillId="2" borderId="14" xfId="0" applyFont="1" applyFill="1" applyBorder="1"/>
    <xf numFmtId="0" fontId="42" fillId="2" borderId="2" xfId="0" applyFont="1" applyFill="1" applyBorder="1"/>
    <xf numFmtId="164" fontId="42" fillId="2" borderId="2" xfId="1" applyNumberFormat="1" applyFont="1" applyFill="1" applyBorder="1"/>
    <xf numFmtId="0" fontId="38" fillId="13" borderId="0" xfId="0" applyFont="1" applyFill="1"/>
    <xf numFmtId="0" fontId="42" fillId="2" borderId="14" xfId="0" applyFont="1" applyFill="1" applyBorder="1" applyAlignment="1">
      <alignment horizontal="left" indent="2"/>
    </xf>
    <xf numFmtId="0" fontId="37" fillId="0" borderId="0" xfId="0" applyFont="1"/>
    <xf numFmtId="0" fontId="38" fillId="0" borderId="0" xfId="0" applyFont="1" applyAlignment="1">
      <alignment horizontal="left" indent="2"/>
    </xf>
    <xf numFmtId="0" fontId="39" fillId="6" borderId="5" xfId="0" applyFont="1" applyFill="1" applyBorder="1"/>
    <xf numFmtId="164" fontId="0" fillId="0" borderId="0" xfId="1" applyNumberFormat="1" applyFont="1"/>
    <xf numFmtId="164" fontId="0" fillId="7" borderId="0" xfId="1" applyNumberFormat="1" applyFont="1" applyFill="1" applyBorder="1"/>
    <xf numFmtId="0" fontId="0" fillId="7" borderId="8" xfId="0" applyFill="1" applyBorder="1"/>
    <xf numFmtId="0" fontId="0" fillId="7" borderId="10" xfId="0" applyFill="1" applyBorder="1"/>
    <xf numFmtId="164" fontId="0" fillId="7" borderId="1" xfId="1" applyNumberFormat="1" applyFont="1" applyFill="1" applyBorder="1"/>
    <xf numFmtId="0" fontId="11" fillId="4" borderId="10" xfId="0" applyFont="1" applyFill="1" applyBorder="1"/>
    <xf numFmtId="0" fontId="12" fillId="11" borderId="5" xfId="0" applyFont="1" applyFill="1" applyBorder="1"/>
    <xf numFmtId="164" fontId="12" fillId="11" borderId="6" xfId="1" applyNumberFormat="1" applyFont="1" applyFill="1" applyBorder="1" applyAlignment="1">
      <alignment horizontal="center"/>
    </xf>
    <xf numFmtId="0" fontId="3" fillId="2" borderId="8" xfId="0" applyFont="1" applyFill="1" applyBorder="1"/>
    <xf numFmtId="14" fontId="4" fillId="2" borderId="0" xfId="0" quotePrefix="1" applyNumberFormat="1" applyFont="1" applyFill="1" applyAlignment="1">
      <alignment horizontal="right"/>
    </xf>
    <xf numFmtId="0" fontId="37" fillId="6" borderId="5" xfId="0" applyFont="1" applyFill="1" applyBorder="1" applyAlignment="1">
      <alignment horizontal="left"/>
    </xf>
    <xf numFmtId="0" fontId="37" fillId="6" borderId="6" xfId="0" applyFont="1" applyFill="1" applyBorder="1" applyAlignment="1">
      <alignment horizontal="left"/>
    </xf>
    <xf numFmtId="0" fontId="38" fillId="6" borderId="6" xfId="0" applyFont="1" applyFill="1" applyBorder="1"/>
    <xf numFmtId="0" fontId="38" fillId="6" borderId="7" xfId="0" applyFont="1" applyFill="1" applyBorder="1" applyAlignment="1">
      <alignment horizontal="left"/>
    </xf>
    <xf numFmtId="0" fontId="37" fillId="6" borderId="10" xfId="0" applyFont="1" applyFill="1" applyBorder="1"/>
    <xf numFmtId="0" fontId="37" fillId="6" borderId="11" xfId="0" applyFont="1" applyFill="1" applyBorder="1" applyAlignment="1">
      <alignment horizontal="left"/>
    </xf>
    <xf numFmtId="164" fontId="22" fillId="7" borderId="22" xfId="1" applyNumberFormat="1" applyFont="1" applyFill="1" applyBorder="1" applyAlignment="1">
      <alignment horizontal="center"/>
    </xf>
    <xf numFmtId="164" fontId="22" fillId="7" borderId="23" xfId="1" applyNumberFormat="1" applyFont="1" applyFill="1" applyBorder="1" applyAlignment="1">
      <alignment horizontal="center"/>
    </xf>
    <xf numFmtId="164" fontId="22" fillId="7" borderId="0" xfId="1" applyNumberFormat="1" applyFont="1" applyFill="1" applyBorder="1" applyAlignment="1">
      <alignment horizontal="center"/>
    </xf>
    <xf numFmtId="0" fontId="17" fillId="6" borderId="5" xfId="0" applyFont="1" applyFill="1" applyBorder="1"/>
    <xf numFmtId="0" fontId="17" fillId="6" borderId="6" xfId="0" applyFont="1" applyFill="1" applyBorder="1"/>
    <xf numFmtId="0" fontId="19" fillId="6" borderId="8" xfId="0" applyFont="1" applyFill="1" applyBorder="1" applyAlignment="1">
      <alignment horizontal="left"/>
    </xf>
    <xf numFmtId="0" fontId="19" fillId="6" borderId="8" xfId="0" applyFont="1" applyFill="1" applyBorder="1"/>
    <xf numFmtId="0" fontId="19" fillId="6" borderId="10" xfId="0" applyFont="1" applyFill="1" applyBorder="1"/>
    <xf numFmtId="0" fontId="44" fillId="6" borderId="28" xfId="0" applyFont="1" applyFill="1" applyBorder="1"/>
    <xf numFmtId="0" fontId="44" fillId="6" borderId="29" xfId="0" applyFont="1" applyFill="1" applyBorder="1"/>
    <xf numFmtId="0" fontId="45" fillId="6" borderId="30" xfId="0" applyFont="1" applyFill="1" applyBorder="1"/>
    <xf numFmtId="0" fontId="7" fillId="4" borderId="22" xfId="0" applyFont="1" applyFill="1" applyBorder="1"/>
    <xf numFmtId="0" fontId="7" fillId="4" borderId="23" xfId="0" applyFont="1" applyFill="1" applyBorder="1"/>
    <xf numFmtId="0" fontId="8" fillId="4" borderId="23" xfId="0" applyFont="1" applyFill="1" applyBorder="1" applyAlignment="1">
      <alignment horizontal="center"/>
    </xf>
    <xf numFmtId="0" fontId="19" fillId="6" borderId="1" xfId="0" applyFont="1" applyFill="1" applyBorder="1" applyAlignment="1">
      <alignment horizontal="center"/>
    </xf>
    <xf numFmtId="0" fontId="7" fillId="4" borderId="24" xfId="0" applyFont="1" applyFill="1" applyBorder="1"/>
    <xf numFmtId="0" fontId="46" fillId="7" borderId="0" xfId="0" applyFont="1" applyFill="1"/>
    <xf numFmtId="164" fontId="46" fillId="7" borderId="23" xfId="1" applyNumberFormat="1" applyFont="1" applyFill="1" applyBorder="1"/>
    <xf numFmtId="0" fontId="47" fillId="0" borderId="0" xfId="0" applyFont="1"/>
    <xf numFmtId="164" fontId="48" fillId="10" borderId="0" xfId="1" applyNumberFormat="1" applyFont="1" applyFill="1" applyBorder="1"/>
    <xf numFmtId="164" fontId="48" fillId="10" borderId="23" xfId="1" applyNumberFormat="1" applyFont="1" applyFill="1" applyBorder="1"/>
    <xf numFmtId="164" fontId="48" fillId="6" borderId="0" xfId="1" applyNumberFormat="1" applyFont="1" applyFill="1" applyBorder="1"/>
    <xf numFmtId="164" fontId="48" fillId="6" borderId="23" xfId="1" applyNumberFormat="1" applyFont="1" applyFill="1" applyBorder="1"/>
    <xf numFmtId="164" fontId="48" fillId="6" borderId="26" xfId="1" applyNumberFormat="1" applyFont="1" applyFill="1" applyBorder="1"/>
    <xf numFmtId="164" fontId="48" fillId="6" borderId="27" xfId="0" applyNumberFormat="1" applyFont="1" applyFill="1" applyBorder="1"/>
    <xf numFmtId="0" fontId="48" fillId="7" borderId="0" xfId="0" applyFont="1" applyFill="1"/>
    <xf numFmtId="49" fontId="48" fillId="7" borderId="0" xfId="0" applyNumberFormat="1" applyFont="1" applyFill="1" applyAlignment="1">
      <alignment horizontal="center"/>
    </xf>
    <xf numFmtId="164" fontId="49" fillId="7" borderId="0" xfId="1" applyNumberFormat="1" applyFont="1" applyFill="1" applyBorder="1"/>
    <xf numFmtId="0" fontId="46" fillId="0" borderId="23" xfId="0" applyFont="1" applyBorder="1"/>
    <xf numFmtId="164" fontId="49" fillId="7" borderId="23" xfId="1" applyNumberFormat="1" applyFont="1" applyFill="1" applyBorder="1"/>
    <xf numFmtId="0" fontId="49" fillId="7" borderId="0" xfId="0" applyFont="1" applyFill="1"/>
    <xf numFmtId="164" fontId="49" fillId="7" borderId="25" xfId="1" applyNumberFormat="1" applyFont="1" applyFill="1" applyBorder="1"/>
    <xf numFmtId="0" fontId="46" fillId="6" borderId="0" xfId="0" applyFont="1" applyFill="1"/>
    <xf numFmtId="164" fontId="50" fillId="6" borderId="0" xfId="1" applyNumberFormat="1" applyFont="1" applyFill="1" applyBorder="1"/>
    <xf numFmtId="164" fontId="50" fillId="6" borderId="23" xfId="1" applyNumberFormat="1" applyFont="1" applyFill="1" applyBorder="1"/>
    <xf numFmtId="164" fontId="50" fillId="7" borderId="0" xfId="1" applyNumberFormat="1" applyFont="1" applyFill="1" applyBorder="1"/>
    <xf numFmtId="164" fontId="50" fillId="7" borderId="23" xfId="1" applyNumberFormat="1" applyFont="1" applyFill="1" applyBorder="1"/>
    <xf numFmtId="0" fontId="50" fillId="7" borderId="0" xfId="0" applyFont="1" applyFill="1" applyAlignment="1">
      <alignment horizontal="center"/>
    </xf>
    <xf numFmtId="0" fontId="48" fillId="6" borderId="0" xfId="0" applyFont="1" applyFill="1"/>
    <xf numFmtId="49" fontId="51" fillId="7" borderId="0" xfId="0" quotePrefix="1" applyNumberFormat="1" applyFont="1" applyFill="1" applyAlignment="1">
      <alignment horizontal="right" vertical="top"/>
    </xf>
    <xf numFmtId="164" fontId="50" fillId="6" borderId="25" xfId="1" applyNumberFormat="1" applyFont="1" applyFill="1" applyBorder="1"/>
    <xf numFmtId="164" fontId="50" fillId="6" borderId="24" xfId="1" applyNumberFormat="1" applyFont="1" applyFill="1" applyBorder="1"/>
    <xf numFmtId="0" fontId="35" fillId="0" borderId="0" xfId="0" applyFont="1"/>
    <xf numFmtId="165" fontId="0" fillId="0" borderId="0" xfId="1" applyNumberFormat="1" applyFont="1"/>
    <xf numFmtId="0" fontId="8" fillId="4" borderId="0" xfId="0" applyFont="1" applyFill="1"/>
    <xf numFmtId="0" fontId="52" fillId="0" borderId="0" xfId="0" applyFont="1"/>
    <xf numFmtId="0" fontId="19" fillId="0" borderId="0" xfId="0" applyFont="1" applyAlignment="1">
      <alignment horizontal="right"/>
    </xf>
    <xf numFmtId="0" fontId="11" fillId="5" borderId="0" xfId="0" applyFont="1" applyFill="1"/>
    <xf numFmtId="0" fontId="3" fillId="5" borderId="0" xfId="0" applyFont="1" applyFill="1"/>
    <xf numFmtId="0" fontId="3" fillId="2" borderId="0" xfId="0" applyFont="1" applyFill="1" applyAlignment="1">
      <alignment horizontal="center"/>
    </xf>
    <xf numFmtId="165" fontId="0" fillId="0" borderId="0" xfId="0" applyNumberFormat="1"/>
    <xf numFmtId="166" fontId="0" fillId="0" borderId="0" xfId="1" applyNumberFormat="1" applyFont="1"/>
    <xf numFmtId="0" fontId="2" fillId="17" borderId="0" xfId="0" applyFont="1" applyFill="1"/>
    <xf numFmtId="166" fontId="2" fillId="6" borderId="0" xfId="1" applyNumberFormat="1" applyFont="1" applyFill="1"/>
    <xf numFmtId="166" fontId="2" fillId="17" borderId="0" xfId="0" applyNumberFormat="1" applyFont="1" applyFill="1"/>
    <xf numFmtId="0" fontId="0" fillId="17" borderId="0" xfId="0" applyFill="1"/>
    <xf numFmtId="165" fontId="2" fillId="17" borderId="0" xfId="0" applyNumberFormat="1" applyFont="1" applyFill="1"/>
    <xf numFmtId="166" fontId="0" fillId="6" borderId="0" xfId="1" applyNumberFormat="1" applyFont="1" applyFill="1"/>
    <xf numFmtId="0" fontId="13" fillId="0" borderId="0" xfId="0" applyFont="1"/>
    <xf numFmtId="165" fontId="2" fillId="0" borderId="0" xfId="0" applyNumberFormat="1" applyFont="1"/>
    <xf numFmtId="0" fontId="55" fillId="0" borderId="0" xfId="0" applyFont="1"/>
    <xf numFmtId="0" fontId="57" fillId="12" borderId="0" xfId="0" applyFont="1" applyFill="1"/>
    <xf numFmtId="0" fontId="6" fillId="12" borderId="0" xfId="0" applyFont="1" applyFill="1"/>
    <xf numFmtId="0" fontId="57" fillId="0" borderId="0" xfId="0" applyFont="1"/>
    <xf numFmtId="0" fontId="46" fillId="0" borderId="0" xfId="0" applyFont="1"/>
    <xf numFmtId="0" fontId="57" fillId="0" borderId="0" xfId="0" applyFont="1" applyAlignment="1">
      <alignment horizontal="right"/>
    </xf>
    <xf numFmtId="166" fontId="0" fillId="0" borderId="22" xfId="1" applyNumberFormat="1" applyFont="1" applyBorder="1"/>
    <xf numFmtId="166" fontId="0" fillId="0" borderId="24" xfId="1" applyNumberFormat="1" applyFont="1" applyBorder="1"/>
    <xf numFmtId="0" fontId="36" fillId="19" borderId="0" xfId="0" applyFont="1" applyFill="1"/>
    <xf numFmtId="0" fontId="60" fillId="19" borderId="0" xfId="0" applyFont="1" applyFill="1"/>
    <xf numFmtId="0" fontId="47" fillId="20" borderId="0" xfId="0" applyFont="1" applyFill="1"/>
    <xf numFmtId="0" fontId="46" fillId="20" borderId="0" xfId="0" applyFont="1" applyFill="1"/>
    <xf numFmtId="0" fontId="61" fillId="20" borderId="0" xfId="0" applyFont="1" applyFill="1"/>
    <xf numFmtId="0" fontId="62" fillId="19" borderId="0" xfId="0" applyFont="1" applyFill="1"/>
    <xf numFmtId="0" fontId="57" fillId="8" borderId="0" xfId="0" applyFont="1" applyFill="1"/>
    <xf numFmtId="0" fontId="6" fillId="7" borderId="5" xfId="0" applyFont="1" applyFill="1" applyBorder="1"/>
    <xf numFmtId="0" fontId="6" fillId="7" borderId="6" xfId="0" applyFont="1" applyFill="1" applyBorder="1"/>
    <xf numFmtId="0" fontId="6" fillId="7" borderId="7" xfId="0" applyFont="1" applyFill="1" applyBorder="1"/>
    <xf numFmtId="0" fontId="6" fillId="7" borderId="8" xfId="0" applyFont="1" applyFill="1" applyBorder="1"/>
    <xf numFmtId="0" fontId="6" fillId="7" borderId="9" xfId="0" applyFont="1" applyFill="1" applyBorder="1"/>
    <xf numFmtId="0" fontId="19" fillId="7" borderId="8" xfId="0" applyFont="1" applyFill="1" applyBorder="1"/>
    <xf numFmtId="164" fontId="6" fillId="7" borderId="9" xfId="1" applyNumberFormat="1" applyFont="1" applyFill="1" applyBorder="1"/>
    <xf numFmtId="0" fontId="7" fillId="19" borderId="5" xfId="0" applyFont="1" applyFill="1" applyBorder="1"/>
    <xf numFmtId="0" fontId="7" fillId="19" borderId="6" xfId="0" applyFont="1" applyFill="1" applyBorder="1"/>
    <xf numFmtId="0" fontId="7" fillId="19" borderId="7" xfId="0" applyFont="1" applyFill="1" applyBorder="1" applyAlignment="1">
      <alignment horizontal="right"/>
    </xf>
    <xf numFmtId="0" fontId="6" fillId="24" borderId="28" xfId="0" applyFont="1" applyFill="1" applyBorder="1"/>
    <xf numFmtId="0" fontId="6" fillId="24" borderId="29" xfId="0" applyFont="1" applyFill="1" applyBorder="1"/>
    <xf numFmtId="0" fontId="21" fillId="24" borderId="29" xfId="0" applyFont="1" applyFill="1" applyBorder="1" applyAlignment="1">
      <alignment horizontal="center"/>
    </xf>
    <xf numFmtId="164" fontId="6" fillId="24" borderId="29" xfId="1" applyNumberFormat="1" applyFont="1" applyFill="1" applyBorder="1"/>
    <xf numFmtId="164" fontId="6" fillId="24" borderId="30" xfId="1" applyNumberFormat="1" applyFont="1" applyFill="1" applyBorder="1"/>
    <xf numFmtId="0" fontId="6" fillId="24" borderId="0" xfId="0" applyFont="1" applyFill="1"/>
    <xf numFmtId="0" fontId="21" fillId="24" borderId="0" xfId="0" applyFont="1" applyFill="1" applyAlignment="1">
      <alignment horizontal="center"/>
    </xf>
    <xf numFmtId="0" fontId="19" fillId="24" borderId="8" xfId="0" applyFont="1" applyFill="1" applyBorder="1"/>
    <xf numFmtId="0" fontId="19" fillId="24" borderId="0" xfId="0" applyFont="1" applyFill="1"/>
    <xf numFmtId="164" fontId="21" fillId="24" borderId="0" xfId="1" applyNumberFormat="1" applyFont="1" applyFill="1" applyBorder="1" applyAlignment="1">
      <alignment horizontal="center"/>
    </xf>
    <xf numFmtId="0" fontId="19" fillId="24" borderId="0" xfId="0" applyFont="1" applyFill="1" applyAlignment="1">
      <alignment horizontal="center"/>
    </xf>
    <xf numFmtId="0" fontId="19" fillId="24" borderId="9" xfId="0" applyFont="1" applyFill="1" applyBorder="1" applyAlignment="1">
      <alignment horizontal="center"/>
    </xf>
    <xf numFmtId="0" fontId="6" fillId="24" borderId="5" xfId="0" applyFont="1" applyFill="1" applyBorder="1"/>
    <xf numFmtId="0" fontId="6" fillId="24" borderId="6" xfId="0" applyFont="1" applyFill="1" applyBorder="1"/>
    <xf numFmtId="0" fontId="19" fillId="24" borderId="6" xfId="0" quotePrefix="1" applyFont="1" applyFill="1" applyBorder="1" applyAlignment="1">
      <alignment horizontal="center"/>
    </xf>
    <xf numFmtId="0" fontId="19" fillId="24" borderId="7" xfId="0" quotePrefix="1" applyFont="1" applyFill="1" applyBorder="1" applyAlignment="1">
      <alignment horizontal="center"/>
    </xf>
    <xf numFmtId="0" fontId="6" fillId="7" borderId="8" xfId="0" applyFont="1" applyFill="1" applyBorder="1" applyAlignment="1">
      <alignment horizontal="left"/>
    </xf>
    <xf numFmtId="0" fontId="6" fillId="7" borderId="0" xfId="0" applyFont="1" applyFill="1" applyAlignment="1">
      <alignment horizontal="left"/>
    </xf>
    <xf numFmtId="0" fontId="6" fillId="7" borderId="9" xfId="0" applyFont="1" applyFill="1" applyBorder="1" applyAlignment="1">
      <alignment horizontal="left"/>
    </xf>
    <xf numFmtId="0" fontId="6" fillId="25" borderId="0" xfId="0" applyFont="1" applyFill="1"/>
    <xf numFmtId="0" fontId="19" fillId="9" borderId="0" xfId="0" applyFont="1" applyFill="1"/>
    <xf numFmtId="0" fontId="6" fillId="9" borderId="0" xfId="0" applyFont="1" applyFill="1"/>
    <xf numFmtId="0" fontId="6" fillId="12" borderId="6" xfId="0" applyFont="1" applyFill="1" applyBorder="1"/>
    <xf numFmtId="0" fontId="6" fillId="12" borderId="7" xfId="0" applyFont="1" applyFill="1" applyBorder="1"/>
    <xf numFmtId="0" fontId="8" fillId="4" borderId="0" xfId="0" applyFont="1" applyFill="1" applyAlignment="1">
      <alignment horizontal="right"/>
    </xf>
    <xf numFmtId="3" fontId="0" fillId="0" borderId="0" xfId="0" applyNumberFormat="1"/>
    <xf numFmtId="0" fontId="0" fillId="16" borderId="0" xfId="0" applyFill="1"/>
    <xf numFmtId="0" fontId="2" fillId="16" borderId="0" xfId="0" applyFont="1" applyFill="1"/>
    <xf numFmtId="0" fontId="66" fillId="0" borderId="0" xfId="0" applyFont="1"/>
    <xf numFmtId="0" fontId="39" fillId="6" borderId="6" xfId="0" applyFont="1" applyFill="1" applyBorder="1"/>
    <xf numFmtId="164" fontId="39" fillId="6" borderId="6" xfId="1" applyNumberFormat="1" applyFont="1" applyFill="1" applyBorder="1"/>
    <xf numFmtId="0" fontId="39" fillId="6" borderId="7" xfId="0" applyFont="1" applyFill="1" applyBorder="1"/>
    <xf numFmtId="0" fontId="58" fillId="12" borderId="0" xfId="0" applyFont="1" applyFill="1"/>
    <xf numFmtId="0" fontId="67" fillId="0" borderId="5" xfId="0" applyFont="1" applyBorder="1"/>
    <xf numFmtId="0" fontId="35" fillId="0" borderId="6" xfId="0" applyFont="1" applyBorder="1"/>
    <xf numFmtId="0" fontId="35" fillId="0" borderId="7" xfId="0" applyFont="1" applyBorder="1"/>
    <xf numFmtId="0" fontId="67" fillId="0" borderId="10" xfId="0" applyFont="1" applyBorder="1"/>
    <xf numFmtId="0" fontId="35" fillId="0" borderId="1" xfId="0" applyFont="1" applyBorder="1"/>
    <xf numFmtId="0" fontId="35" fillId="0" borderId="11" xfId="0" applyFont="1" applyBorder="1"/>
    <xf numFmtId="0" fontId="0" fillId="9" borderId="0" xfId="0" applyFill="1"/>
    <xf numFmtId="3" fontId="34" fillId="0" borderId="0" xfId="0" applyNumberFormat="1" applyFont="1"/>
    <xf numFmtId="43" fontId="34" fillId="0" borderId="0" xfId="0" applyNumberFormat="1" applyFont="1"/>
    <xf numFmtId="10" fontId="11" fillId="4" borderId="24" xfId="2" applyNumberFormat="1" applyFont="1" applyFill="1" applyBorder="1"/>
    <xf numFmtId="3" fontId="46" fillId="7" borderId="0" xfId="0" applyNumberFormat="1" applyFont="1" applyFill="1"/>
    <xf numFmtId="43" fontId="47" fillId="0" borderId="0" xfId="0" applyNumberFormat="1" applyFont="1"/>
    <xf numFmtId="0" fontId="6" fillId="28" borderId="0" xfId="0" applyFont="1" applyFill="1" applyAlignment="1">
      <alignment horizontal="right"/>
    </xf>
    <xf numFmtId="0" fontId="6" fillId="30" borderId="0" xfId="0" applyFont="1" applyFill="1"/>
    <xf numFmtId="9" fontId="11" fillId="23" borderId="22" xfId="2" applyFont="1" applyFill="1" applyBorder="1" applyAlignment="1">
      <alignment horizontal="center"/>
    </xf>
    <xf numFmtId="0" fontId="2" fillId="8" borderId="0" xfId="0" applyFont="1" applyFill="1"/>
    <xf numFmtId="0" fontId="0" fillId="30" borderId="0" xfId="0" applyFill="1"/>
    <xf numFmtId="0" fontId="0" fillId="29" borderId="0" xfId="0" applyFill="1"/>
    <xf numFmtId="0" fontId="0" fillId="8" borderId="0" xfId="0" applyFill="1"/>
    <xf numFmtId="0" fontId="6" fillId="30" borderId="8" xfId="0" applyFont="1" applyFill="1" applyBorder="1"/>
    <xf numFmtId="0" fontId="21" fillId="30" borderId="0" xfId="0" applyFont="1" applyFill="1" applyAlignment="1">
      <alignment horizontal="center"/>
    </xf>
    <xf numFmtId="164" fontId="6" fillId="30" borderId="0" xfId="1" applyNumberFormat="1" applyFont="1" applyFill="1" applyBorder="1"/>
    <xf numFmtId="164" fontId="6" fillId="30" borderId="9" xfId="1" applyNumberFormat="1" applyFont="1" applyFill="1" applyBorder="1"/>
    <xf numFmtId="0" fontId="6" fillId="30" borderId="5" xfId="0" applyFont="1" applyFill="1" applyBorder="1" applyAlignment="1">
      <alignment horizontal="left"/>
    </xf>
    <xf numFmtId="0" fontId="6" fillId="30" borderId="6" xfId="0" applyFont="1" applyFill="1" applyBorder="1" applyAlignment="1">
      <alignment horizontal="left"/>
    </xf>
    <xf numFmtId="0" fontId="6" fillId="30" borderId="7" xfId="0" applyFont="1" applyFill="1" applyBorder="1" applyAlignment="1">
      <alignment horizontal="left"/>
    </xf>
    <xf numFmtId="0" fontId="6" fillId="30" borderId="8" xfId="0" applyFont="1" applyFill="1" applyBorder="1" applyAlignment="1">
      <alignment horizontal="left"/>
    </xf>
    <xf numFmtId="0" fontId="6" fillId="30" borderId="0" xfId="0" applyFont="1" applyFill="1" applyAlignment="1">
      <alignment horizontal="left"/>
    </xf>
    <xf numFmtId="0" fontId="6" fillId="30" borderId="9" xfId="0" applyFont="1" applyFill="1" applyBorder="1" applyAlignment="1">
      <alignment horizontal="left"/>
    </xf>
    <xf numFmtId="0" fontId="6" fillId="30" borderId="10" xfId="0" applyFont="1" applyFill="1" applyBorder="1" applyAlignment="1">
      <alignment horizontal="left"/>
    </xf>
    <xf numFmtId="0" fontId="6" fillId="30" borderId="1" xfId="0" applyFont="1" applyFill="1" applyBorder="1" applyAlignment="1">
      <alignment horizontal="left"/>
    </xf>
    <xf numFmtId="0" fontId="6" fillId="30" borderId="11" xfId="0" applyFont="1" applyFill="1" applyBorder="1" applyAlignment="1">
      <alignment horizontal="left"/>
    </xf>
    <xf numFmtId="0" fontId="2" fillId="30" borderId="0" xfId="0" applyFont="1" applyFill="1"/>
    <xf numFmtId="164" fontId="49" fillId="30" borderId="0" xfId="1" applyNumberFormat="1" applyFont="1" applyFill="1" applyBorder="1"/>
    <xf numFmtId="0" fontId="35" fillId="0" borderId="22" xfId="0" applyFont="1" applyBorder="1"/>
    <xf numFmtId="0" fontId="35" fillId="0" borderId="24" xfId="0" applyFont="1" applyBorder="1"/>
    <xf numFmtId="166" fontId="0" fillId="30" borderId="0" xfId="1" applyNumberFormat="1" applyFont="1" applyFill="1"/>
    <xf numFmtId="0" fontId="64" fillId="2" borderId="0" xfId="0" applyFont="1" applyFill="1"/>
    <xf numFmtId="0" fontId="7" fillId="2" borderId="0" xfId="0" applyFont="1" applyFill="1"/>
    <xf numFmtId="0" fontId="31" fillId="30" borderId="0" xfId="0" applyFont="1" applyFill="1"/>
    <xf numFmtId="0" fontId="2" fillId="9" borderId="0" xfId="0" applyFont="1" applyFill="1"/>
    <xf numFmtId="3" fontId="0" fillId="29" borderId="0" xfId="0" applyNumberFormat="1" applyFill="1"/>
    <xf numFmtId="9" fontId="0" fillId="29" borderId="0" xfId="0" applyNumberFormat="1" applyFill="1"/>
    <xf numFmtId="3" fontId="2" fillId="13" borderId="0" xfId="0" applyNumberFormat="1" applyFont="1" applyFill="1"/>
    <xf numFmtId="0" fontId="0" fillId="0" borderId="5" xfId="0" applyBorder="1"/>
    <xf numFmtId="0" fontId="0" fillId="0" borderId="6" xfId="0" applyBorder="1"/>
    <xf numFmtId="3" fontId="0" fillId="29" borderId="6" xfId="0" applyNumberFormat="1" applyFill="1" applyBorder="1"/>
    <xf numFmtId="3" fontId="0" fillId="29" borderId="7" xfId="0" applyNumberFormat="1" applyFill="1" applyBorder="1"/>
    <xf numFmtId="0" fontId="0" fillId="0" borderId="8" xfId="0" applyBorder="1"/>
    <xf numFmtId="3" fontId="0" fillId="29" borderId="9" xfId="0" applyNumberFormat="1" applyFill="1" applyBorder="1"/>
    <xf numFmtId="0" fontId="0" fillId="0" borderId="10" xfId="0" applyBorder="1"/>
    <xf numFmtId="0" fontId="0" fillId="0" borderId="1" xfId="0" applyBorder="1"/>
    <xf numFmtId="3" fontId="0" fillId="29" borderId="1" xfId="0" applyNumberFormat="1" applyFill="1" applyBorder="1"/>
    <xf numFmtId="3" fontId="0" fillId="29" borderId="11" xfId="0" applyNumberFormat="1" applyFill="1" applyBorder="1"/>
    <xf numFmtId="0" fontId="0" fillId="10" borderId="5" xfId="0" applyFill="1" applyBorder="1"/>
    <xf numFmtId="0" fontId="0" fillId="10" borderId="6" xfId="0" applyFill="1" applyBorder="1"/>
    <xf numFmtId="3" fontId="0" fillId="10" borderId="6" xfId="0" applyNumberFormat="1" applyFill="1" applyBorder="1"/>
    <xf numFmtId="3" fontId="0" fillId="10" borderId="7" xfId="0" applyNumberFormat="1" applyFill="1" applyBorder="1"/>
    <xf numFmtId="0" fontId="0" fillId="10" borderId="8" xfId="0" applyFill="1" applyBorder="1"/>
    <xf numFmtId="0" fontId="0" fillId="10" borderId="0" xfId="0" applyFill="1"/>
    <xf numFmtId="3" fontId="0" fillId="10" borderId="0" xfId="0" applyNumberFormat="1" applyFill="1"/>
    <xf numFmtId="3" fontId="0" fillId="10" borderId="9" xfId="0" applyNumberFormat="1" applyFill="1" applyBorder="1"/>
    <xf numFmtId="0" fontId="0" fillId="10" borderId="10" xfId="0" applyFill="1" applyBorder="1"/>
    <xf numFmtId="0" fontId="0" fillId="10" borderId="1" xfId="0" applyFill="1" applyBorder="1"/>
    <xf numFmtId="3" fontId="0" fillId="10" borderId="1" xfId="0" applyNumberFormat="1" applyFill="1" applyBorder="1"/>
    <xf numFmtId="3" fontId="0" fillId="10" borderId="11" xfId="0" applyNumberFormat="1" applyFill="1" applyBorder="1"/>
    <xf numFmtId="3" fontId="0" fillId="30" borderId="0" xfId="0" applyNumberFormat="1" applyFill="1"/>
    <xf numFmtId="0" fontId="27" fillId="0" borderId="0" xfId="0" quotePrefix="1" applyFont="1" applyAlignment="1">
      <alignment horizontal="center"/>
    </xf>
    <xf numFmtId="164" fontId="38" fillId="31" borderId="0" xfId="1" applyNumberFormat="1" applyFont="1" applyFill="1" applyBorder="1"/>
    <xf numFmtId="0" fontId="38" fillId="31" borderId="6" xfId="0" applyFont="1" applyFill="1" applyBorder="1"/>
    <xf numFmtId="164" fontId="38" fillId="31" borderId="6" xfId="1" applyNumberFormat="1" applyFont="1" applyFill="1" applyBorder="1"/>
    <xf numFmtId="0" fontId="38" fillId="31" borderId="7" xfId="0" applyFont="1" applyFill="1" applyBorder="1"/>
    <xf numFmtId="0" fontId="38" fillId="31" borderId="8" xfId="0" applyFont="1" applyFill="1" applyBorder="1" applyAlignment="1">
      <alignment horizontal="left" indent="1"/>
    </xf>
    <xf numFmtId="0" fontId="38" fillId="31" borderId="9" xfId="0" applyFont="1" applyFill="1" applyBorder="1"/>
    <xf numFmtId="0" fontId="38" fillId="31" borderId="10" xfId="0" applyFont="1" applyFill="1" applyBorder="1" applyAlignment="1">
      <alignment horizontal="left" indent="1"/>
    </xf>
    <xf numFmtId="0" fontId="38" fillId="31" borderId="1" xfId="0" applyFont="1" applyFill="1" applyBorder="1"/>
    <xf numFmtId="164" fontId="38" fillId="31" borderId="1" xfId="1" applyNumberFormat="1" applyFont="1" applyFill="1" applyBorder="1"/>
    <xf numFmtId="0" fontId="38" fillId="31" borderId="11" xfId="0" applyFont="1" applyFill="1" applyBorder="1"/>
    <xf numFmtId="0" fontId="72" fillId="32" borderId="0" xfId="0" applyFont="1" applyFill="1"/>
    <xf numFmtId="0" fontId="7" fillId="32" borderId="0" xfId="0" applyFont="1" applyFill="1"/>
    <xf numFmtId="0" fontId="8" fillId="4" borderId="0" xfId="0" applyFont="1" applyFill="1" applyAlignment="1">
      <alignment horizontal="left"/>
    </xf>
    <xf numFmtId="0" fontId="6" fillId="12" borderId="8" xfId="0" applyFont="1" applyFill="1" applyBorder="1"/>
    <xf numFmtId="0" fontId="46" fillId="7" borderId="0" xfId="0" applyFont="1" applyFill="1" applyAlignment="1">
      <alignment horizontal="right"/>
    </xf>
    <xf numFmtId="0" fontId="17" fillId="6" borderId="1" xfId="0" applyFont="1" applyFill="1" applyBorder="1" applyAlignment="1">
      <alignment horizontal="center"/>
    </xf>
    <xf numFmtId="0" fontId="47" fillId="8" borderId="0" xfId="0" applyFont="1" applyFill="1"/>
    <xf numFmtId="0" fontId="46" fillId="8" borderId="0" xfId="0" applyFont="1" applyFill="1"/>
    <xf numFmtId="0" fontId="55" fillId="8" borderId="0" xfId="0" applyFont="1" applyFill="1"/>
    <xf numFmtId="0" fontId="57" fillId="30" borderId="5" xfId="0" applyFont="1" applyFill="1" applyBorder="1"/>
    <xf numFmtId="0" fontId="19" fillId="30" borderId="6" xfId="0" applyFont="1" applyFill="1" applyBorder="1"/>
    <xf numFmtId="0" fontId="57" fillId="30" borderId="6" xfId="0" applyFont="1" applyFill="1" applyBorder="1"/>
    <xf numFmtId="0" fontId="57" fillId="0" borderId="6" xfId="0" applyFont="1" applyBorder="1"/>
    <xf numFmtId="0" fontId="57" fillId="0" borderId="7" xfId="0" applyFont="1" applyBorder="1"/>
    <xf numFmtId="0" fontId="57" fillId="0" borderId="8" xfId="0" applyFont="1" applyBorder="1"/>
    <xf numFmtId="0" fontId="57" fillId="0" borderId="9" xfId="0" applyFont="1" applyBorder="1"/>
    <xf numFmtId="0" fontId="57" fillId="10" borderId="8" xfId="0" applyFont="1" applyFill="1" applyBorder="1"/>
    <xf numFmtId="0" fontId="57" fillId="10" borderId="0" xfId="0" applyFont="1" applyFill="1"/>
    <xf numFmtId="0" fontId="57" fillId="29" borderId="0" xfId="0" applyFont="1" applyFill="1"/>
    <xf numFmtId="10" fontId="57" fillId="29" borderId="0" xfId="2" applyNumberFormat="1" applyFont="1" applyFill="1" applyBorder="1"/>
    <xf numFmtId="167" fontId="57" fillId="29" borderId="0" xfId="1" applyNumberFormat="1" applyFont="1" applyFill="1" applyBorder="1"/>
    <xf numFmtId="167" fontId="57" fillId="10" borderId="0" xfId="1" applyNumberFormat="1" applyFont="1" applyFill="1" applyBorder="1"/>
    <xf numFmtId="0" fontId="57" fillId="13" borderId="0" xfId="0" applyFont="1" applyFill="1"/>
    <xf numFmtId="0" fontId="47" fillId="0" borderId="8" xfId="0" applyFont="1" applyBorder="1"/>
    <xf numFmtId="0" fontId="62" fillId="21" borderId="8" xfId="0" applyFont="1" applyFill="1" applyBorder="1"/>
    <xf numFmtId="0" fontId="62" fillId="21" borderId="0" xfId="0" applyFont="1" applyFill="1"/>
    <xf numFmtId="0" fontId="57" fillId="13" borderId="8" xfId="0" applyFont="1" applyFill="1" applyBorder="1"/>
    <xf numFmtId="0" fontId="62" fillId="23" borderId="0" xfId="0" applyFont="1" applyFill="1" applyAlignment="1">
      <alignment horizontal="right"/>
    </xf>
    <xf numFmtId="10" fontId="57" fillId="10" borderId="0" xfId="2" applyNumberFormat="1" applyFont="1" applyFill="1" applyBorder="1"/>
    <xf numFmtId="167" fontId="62" fillId="22" borderId="0" xfId="1" applyNumberFormat="1" applyFont="1" applyFill="1" applyBorder="1"/>
    <xf numFmtId="167" fontId="57" fillId="15" borderId="0" xfId="1" applyNumberFormat="1" applyFont="1" applyFill="1" applyBorder="1"/>
    <xf numFmtId="0" fontId="62" fillId="23" borderId="0" xfId="0" applyFont="1" applyFill="1"/>
    <xf numFmtId="0" fontId="6" fillId="0" borderId="8" xfId="0" applyFont="1" applyBorder="1"/>
    <xf numFmtId="0" fontId="58" fillId="10" borderId="10" xfId="0" applyFont="1" applyFill="1" applyBorder="1"/>
    <xf numFmtId="0" fontId="57" fillId="10" borderId="1" xfId="0" applyFont="1" applyFill="1" applyBorder="1"/>
    <xf numFmtId="0" fontId="57" fillId="0" borderId="1" xfId="0" applyFont="1" applyBorder="1"/>
    <xf numFmtId="0" fontId="57" fillId="0" borderId="11" xfId="0" applyFont="1" applyBorder="1"/>
    <xf numFmtId="0" fontId="57" fillId="35" borderId="8" xfId="0" applyFont="1" applyFill="1" applyBorder="1"/>
    <xf numFmtId="0" fontId="57" fillId="35" borderId="0" xfId="0" applyFont="1" applyFill="1"/>
    <xf numFmtId="0" fontId="58" fillId="35" borderId="8" xfId="0" applyFont="1" applyFill="1" applyBorder="1"/>
    <xf numFmtId="0" fontId="63" fillId="35" borderId="0" xfId="0" applyFont="1" applyFill="1"/>
    <xf numFmtId="167" fontId="57" fillId="29" borderId="31" xfId="1" applyNumberFormat="1" applyFont="1" applyFill="1" applyBorder="1"/>
    <xf numFmtId="0" fontId="57" fillId="26" borderId="8" xfId="0" applyFont="1" applyFill="1" applyBorder="1"/>
    <xf numFmtId="0" fontId="57" fillId="26" borderId="0" xfId="0" applyFont="1" applyFill="1"/>
    <xf numFmtId="0" fontId="0" fillId="6" borderId="0" xfId="0" applyFill="1" applyAlignment="1">
      <alignment horizontal="center"/>
    </xf>
    <xf numFmtId="0" fontId="0" fillId="6" borderId="2" xfId="0" applyFill="1" applyBorder="1"/>
    <xf numFmtId="0" fontId="0" fillId="30" borderId="8" xfId="0" applyFill="1" applyBorder="1"/>
    <xf numFmtId="0" fontId="6" fillId="34" borderId="0" xfId="0" applyFont="1" applyFill="1"/>
    <xf numFmtId="0" fontId="8" fillId="2" borderId="0" xfId="0" applyFont="1" applyFill="1"/>
    <xf numFmtId="0" fontId="0" fillId="36" borderId="0" xfId="0" applyFill="1"/>
    <xf numFmtId="0" fontId="6" fillId="20" borderId="0" xfId="0" applyFont="1" applyFill="1"/>
    <xf numFmtId="0" fontId="19" fillId="27" borderId="5" xfId="0" applyFont="1" applyFill="1" applyBorder="1"/>
    <xf numFmtId="0" fontId="0" fillId="27" borderId="6" xfId="0" applyFill="1" applyBorder="1"/>
    <xf numFmtId="0" fontId="0" fillId="27" borderId="7" xfId="0" applyFill="1" applyBorder="1"/>
    <xf numFmtId="0" fontId="19" fillId="27" borderId="10" xfId="0" applyFont="1" applyFill="1" applyBorder="1"/>
    <xf numFmtId="0" fontId="0" fillId="27" borderId="1" xfId="0" applyFill="1" applyBorder="1"/>
    <xf numFmtId="3" fontId="2" fillId="27" borderId="1" xfId="0" applyNumberFormat="1" applyFont="1" applyFill="1" applyBorder="1"/>
    <xf numFmtId="3" fontId="2" fillId="27" borderId="11" xfId="0" applyNumberFormat="1" applyFont="1" applyFill="1" applyBorder="1"/>
    <xf numFmtId="0" fontId="19" fillId="30" borderId="5" xfId="0" applyFont="1" applyFill="1" applyBorder="1"/>
    <xf numFmtId="0" fontId="0" fillId="30" borderId="6" xfId="0" applyFill="1" applyBorder="1"/>
    <xf numFmtId="0" fontId="2" fillId="30" borderId="6" xfId="0" applyFont="1" applyFill="1" applyBorder="1" applyAlignment="1">
      <alignment horizontal="center"/>
    </xf>
    <xf numFmtId="0" fontId="2" fillId="30" borderId="7" xfId="0" applyFont="1" applyFill="1" applyBorder="1" applyAlignment="1">
      <alignment horizontal="center"/>
    </xf>
    <xf numFmtId="0" fontId="0" fillId="30" borderId="9" xfId="0" applyFill="1" applyBorder="1"/>
    <xf numFmtId="3" fontId="0" fillId="30" borderId="9" xfId="0" applyNumberFormat="1" applyFill="1" applyBorder="1"/>
    <xf numFmtId="3" fontId="2" fillId="30" borderId="0" xfId="0" applyNumberFormat="1" applyFont="1" applyFill="1"/>
    <xf numFmtId="3" fontId="2" fillId="30" borderId="9" xfId="0" applyNumberFormat="1" applyFont="1" applyFill="1" applyBorder="1"/>
    <xf numFmtId="0" fontId="2" fillId="30" borderId="1" xfId="0" applyFont="1" applyFill="1" applyBorder="1"/>
    <xf numFmtId="3" fontId="2" fillId="30" borderId="1" xfId="0" applyNumberFormat="1" applyFont="1" applyFill="1" applyBorder="1"/>
    <xf numFmtId="3" fontId="2" fillId="30" borderId="11" xfId="0" applyNumberFormat="1" applyFont="1" applyFill="1" applyBorder="1"/>
    <xf numFmtId="0" fontId="19" fillId="30" borderId="8" xfId="0" applyFont="1" applyFill="1" applyBorder="1"/>
    <xf numFmtId="0" fontId="19" fillId="30" borderId="10" xfId="0" applyFont="1" applyFill="1" applyBorder="1"/>
    <xf numFmtId="0" fontId="0" fillId="30" borderId="1" xfId="0" applyFill="1" applyBorder="1"/>
    <xf numFmtId="0" fontId="2" fillId="12" borderId="0" xfId="0" applyFont="1" applyFill="1"/>
    <xf numFmtId="3" fontId="2" fillId="12" borderId="0" xfId="0" applyNumberFormat="1" applyFont="1" applyFill="1"/>
    <xf numFmtId="3" fontId="2" fillId="12" borderId="9" xfId="0" applyNumberFormat="1" applyFont="1" applyFill="1" applyBorder="1"/>
    <xf numFmtId="0" fontId="0" fillId="30" borderId="0" xfId="0" applyFill="1" applyAlignment="1">
      <alignment horizontal="right"/>
    </xf>
    <xf numFmtId="0" fontId="0" fillId="30" borderId="9" xfId="0" applyFill="1" applyBorder="1" applyAlignment="1">
      <alignment horizontal="right"/>
    </xf>
    <xf numFmtId="168" fontId="31" fillId="0" borderId="0" xfId="0" applyNumberFormat="1" applyFont="1"/>
    <xf numFmtId="0" fontId="0" fillId="30" borderId="6" xfId="0" applyFill="1" applyBorder="1" applyAlignment="1">
      <alignment horizontal="left"/>
    </xf>
    <xf numFmtId="0" fontId="0" fillId="0" borderId="7" xfId="0" applyBorder="1"/>
    <xf numFmtId="0" fontId="0" fillId="30" borderId="0" xfId="0" applyFill="1" applyAlignment="1">
      <alignment horizontal="left"/>
    </xf>
    <xf numFmtId="0" fontId="0" fillId="0" borderId="9" xfId="0" applyBorder="1"/>
    <xf numFmtId="14" fontId="0" fillId="30" borderId="0" xfId="0" applyNumberFormat="1" applyFill="1"/>
    <xf numFmtId="14" fontId="0" fillId="30" borderId="0" xfId="0" applyNumberFormat="1" applyFill="1" applyAlignment="1">
      <alignment horizontal="left"/>
    </xf>
    <xf numFmtId="0" fontId="0" fillId="0" borderId="11" xfId="0" applyBorder="1"/>
    <xf numFmtId="14" fontId="0" fillId="33" borderId="0" xfId="0" applyNumberFormat="1" applyFill="1" applyAlignment="1">
      <alignment horizontal="center"/>
    </xf>
    <xf numFmtId="0" fontId="0" fillId="33" borderId="0" xfId="0" applyFill="1" applyAlignment="1">
      <alignment horizontal="center"/>
    </xf>
    <xf numFmtId="14" fontId="0" fillId="33" borderId="1" xfId="0" applyNumberFormat="1" applyFill="1" applyBorder="1" applyAlignment="1">
      <alignment horizontal="center"/>
    </xf>
    <xf numFmtId="0" fontId="35" fillId="27" borderId="0" xfId="0" applyFont="1" applyFill="1"/>
    <xf numFmtId="0" fontId="35" fillId="27" borderId="9" xfId="0" applyFont="1" applyFill="1" applyBorder="1"/>
    <xf numFmtId="0" fontId="0" fillId="0" borderId="28" xfId="0" applyBorder="1"/>
    <xf numFmtId="0" fontId="0" fillId="0" borderId="29" xfId="0" applyBorder="1"/>
    <xf numFmtId="0" fontId="35" fillId="0" borderId="29" xfId="0" applyFont="1" applyBorder="1"/>
    <xf numFmtId="0" fontId="0" fillId="0" borderId="30" xfId="0" applyBorder="1"/>
    <xf numFmtId="0" fontId="74" fillId="0" borderId="8" xfId="0" applyFont="1" applyBorder="1"/>
    <xf numFmtId="0" fontId="0" fillId="31" borderId="6" xfId="0" applyFill="1" applyBorder="1"/>
    <xf numFmtId="0" fontId="0" fillId="31" borderId="7" xfId="0" applyFill="1" applyBorder="1"/>
    <xf numFmtId="0" fontId="0" fillId="31" borderId="0" xfId="0" applyFill="1"/>
    <xf numFmtId="0" fontId="0" fillId="31" borderId="9" xfId="0" applyFill="1" applyBorder="1"/>
    <xf numFmtId="0" fontId="0" fillId="31" borderId="1" xfId="0" applyFill="1" applyBorder="1"/>
    <xf numFmtId="0" fontId="0" fillId="31" borderId="11" xfId="0" applyFill="1" applyBorder="1"/>
    <xf numFmtId="0" fontId="0" fillId="12" borderId="5" xfId="0" applyFill="1" applyBorder="1"/>
    <xf numFmtId="0" fontId="0" fillId="12" borderId="6" xfId="0" applyFill="1" applyBorder="1"/>
    <xf numFmtId="0" fontId="35" fillId="12" borderId="6" xfId="0" applyFont="1" applyFill="1" applyBorder="1"/>
    <xf numFmtId="0" fontId="0" fillId="12" borderId="7" xfId="0" applyFill="1" applyBorder="1"/>
    <xf numFmtId="0" fontId="0" fillId="12" borderId="10" xfId="0" applyFill="1" applyBorder="1"/>
    <xf numFmtId="0" fontId="0" fillId="12" borderId="1" xfId="0" applyFill="1" applyBorder="1"/>
    <xf numFmtId="0" fontId="0" fillId="12" borderId="11" xfId="0" applyFill="1" applyBorder="1"/>
    <xf numFmtId="164" fontId="12" fillId="11" borderId="7" xfId="1" applyNumberFormat="1" applyFont="1" applyFill="1" applyBorder="1" applyAlignment="1">
      <alignment horizontal="center"/>
    </xf>
    <xf numFmtId="0" fontId="2" fillId="17" borderId="5" xfId="0" applyFont="1" applyFill="1" applyBorder="1"/>
    <xf numFmtId="164" fontId="0" fillId="17" borderId="6" xfId="1" applyNumberFormat="1" applyFont="1" applyFill="1" applyBorder="1"/>
    <xf numFmtId="0" fontId="2" fillId="17" borderId="6" xfId="0" applyFont="1" applyFill="1" applyBorder="1"/>
    <xf numFmtId="0" fontId="0" fillId="17" borderId="8" xfId="0" applyFill="1" applyBorder="1"/>
    <xf numFmtId="164" fontId="0" fillId="17" borderId="0" xfId="1" applyNumberFormat="1" applyFont="1" applyFill="1" applyBorder="1"/>
    <xf numFmtId="0" fontId="2" fillId="17" borderId="8" xfId="0" applyFont="1" applyFill="1" applyBorder="1"/>
    <xf numFmtId="0" fontId="2" fillId="17" borderId="20" xfId="0" applyFont="1" applyFill="1" applyBorder="1"/>
    <xf numFmtId="164" fontId="2" fillId="17" borderId="3" xfId="1" applyNumberFormat="1" applyFont="1" applyFill="1" applyBorder="1"/>
    <xf numFmtId="0" fontId="2" fillId="17" borderId="3" xfId="0" applyFont="1" applyFill="1" applyBorder="1"/>
    <xf numFmtId="0" fontId="2" fillId="17" borderId="19" xfId="0" applyFont="1" applyFill="1" applyBorder="1"/>
    <xf numFmtId="164" fontId="2" fillId="36" borderId="23" xfId="1" applyNumberFormat="1" applyFont="1" applyFill="1" applyBorder="1"/>
    <xf numFmtId="0" fontId="3" fillId="14" borderId="32" xfId="0" applyFont="1" applyFill="1" applyBorder="1"/>
    <xf numFmtId="0" fontId="3" fillId="14" borderId="8" xfId="0" applyFont="1" applyFill="1" applyBorder="1"/>
    <xf numFmtId="0" fontId="6" fillId="16" borderId="0" xfId="0" applyFont="1" applyFill="1"/>
    <xf numFmtId="0" fontId="48" fillId="7" borderId="8" xfId="0" applyFont="1" applyFill="1" applyBorder="1"/>
    <xf numFmtId="0" fontId="49" fillId="7" borderId="8" xfId="0" applyFont="1" applyFill="1" applyBorder="1"/>
    <xf numFmtId="0" fontId="46" fillId="7" borderId="8" xfId="0" applyFont="1" applyFill="1" applyBorder="1"/>
    <xf numFmtId="0" fontId="50" fillId="6" borderId="8" xfId="0" applyFont="1" applyFill="1" applyBorder="1"/>
    <xf numFmtId="0" fontId="46" fillId="6" borderId="8" xfId="0" applyFont="1" applyFill="1" applyBorder="1"/>
    <xf numFmtId="0" fontId="48" fillId="6" borderId="8" xfId="0" applyFont="1" applyFill="1" applyBorder="1"/>
    <xf numFmtId="0" fontId="48" fillId="6" borderId="10" xfId="0" applyFont="1" applyFill="1" applyBorder="1"/>
    <xf numFmtId="0" fontId="46" fillId="6" borderId="1" xfId="0" applyFont="1" applyFill="1" applyBorder="1"/>
    <xf numFmtId="164" fontId="50" fillId="6" borderId="1" xfId="1" applyNumberFormat="1" applyFont="1" applyFill="1" applyBorder="1"/>
    <xf numFmtId="0" fontId="48" fillId="10" borderId="8" xfId="0" applyFont="1" applyFill="1" applyBorder="1"/>
    <xf numFmtId="0" fontId="48" fillId="10" borderId="0" xfId="0" applyFont="1" applyFill="1"/>
    <xf numFmtId="0" fontId="48" fillId="6" borderId="1" xfId="0" applyFont="1" applyFill="1" applyBorder="1"/>
    <xf numFmtId="164" fontId="48" fillId="6" borderId="1" xfId="0" applyNumberFormat="1" applyFont="1" applyFill="1" applyBorder="1"/>
    <xf numFmtId="0" fontId="76" fillId="4" borderId="23" xfId="0" applyFont="1" applyFill="1" applyBorder="1" applyAlignment="1">
      <alignment horizontal="center"/>
    </xf>
    <xf numFmtId="0" fontId="46" fillId="20" borderId="0" xfId="0" applyFont="1" applyFill="1" applyAlignment="1">
      <alignment horizontal="left" indent="2"/>
    </xf>
    <xf numFmtId="0" fontId="0" fillId="20" borderId="0" xfId="0" applyFill="1"/>
    <xf numFmtId="0" fontId="57" fillId="20" borderId="0" xfId="0" applyFont="1" applyFill="1" applyAlignment="1">
      <alignment horizontal="right"/>
    </xf>
    <xf numFmtId="0" fontId="57" fillId="20" borderId="0" xfId="0" applyFont="1" applyFill="1"/>
    <xf numFmtId="0" fontId="58" fillId="20" borderId="0" xfId="0" applyFont="1" applyFill="1" applyAlignment="1">
      <alignment horizontal="right"/>
    </xf>
    <xf numFmtId="0" fontId="58" fillId="20" borderId="0" xfId="0" applyFont="1" applyFill="1"/>
    <xf numFmtId="0" fontId="48" fillId="20" borderId="0" xfId="0" applyFont="1" applyFill="1"/>
    <xf numFmtId="0" fontId="57" fillId="16" borderId="0" xfId="0" applyFont="1" applyFill="1"/>
    <xf numFmtId="0" fontId="47" fillId="16" borderId="0" xfId="0" applyFont="1" applyFill="1"/>
    <xf numFmtId="0" fontId="46" fillId="16" borderId="0" xfId="0" applyFont="1" applyFill="1"/>
    <xf numFmtId="0" fontId="46" fillId="16" borderId="0" xfId="0" applyFont="1" applyFill="1" applyAlignment="1">
      <alignment horizontal="left" indent="2"/>
    </xf>
    <xf numFmtId="0" fontId="61" fillId="16" borderId="0" xfId="0" applyFont="1" applyFill="1"/>
    <xf numFmtId="0" fontId="47" fillId="16" borderId="0" xfId="0" applyFont="1" applyFill="1" applyAlignment="1">
      <alignment horizontal="left" indent="1"/>
    </xf>
    <xf numFmtId="0" fontId="58" fillId="16" borderId="0" xfId="0" applyFont="1" applyFill="1"/>
    <xf numFmtId="0" fontId="55" fillId="16" borderId="0" xfId="0" applyFont="1" applyFill="1"/>
    <xf numFmtId="0" fontId="57" fillId="30" borderId="8" xfId="0" applyFont="1" applyFill="1" applyBorder="1"/>
    <xf numFmtId="10" fontId="57" fillId="30" borderId="0" xfId="2" applyNumberFormat="1" applyFont="1" applyFill="1" applyBorder="1"/>
    <xf numFmtId="0" fontId="57" fillId="30" borderId="0" xfId="0" applyFont="1" applyFill="1"/>
    <xf numFmtId="167" fontId="57" fillId="30" borderId="9" xfId="1" applyNumberFormat="1" applyFont="1" applyFill="1" applyBorder="1"/>
    <xf numFmtId="167" fontId="57" fillId="30" borderId="0" xfId="1" applyNumberFormat="1" applyFont="1" applyFill="1" applyBorder="1"/>
    <xf numFmtId="167" fontId="57" fillId="30" borderId="6" xfId="1" applyNumberFormat="1" applyFont="1" applyFill="1" applyBorder="1"/>
    <xf numFmtId="167" fontId="57" fillId="30" borderId="1" xfId="1" applyNumberFormat="1" applyFont="1" applyFill="1" applyBorder="1"/>
    <xf numFmtId="10" fontId="57" fillId="30" borderId="6" xfId="2" applyNumberFormat="1" applyFont="1" applyFill="1" applyBorder="1"/>
    <xf numFmtId="167" fontId="57" fillId="30" borderId="7" xfId="1" applyNumberFormat="1" applyFont="1" applyFill="1" applyBorder="1"/>
    <xf numFmtId="0" fontId="57" fillId="30" borderId="10" xfId="0" applyFont="1" applyFill="1" applyBorder="1"/>
    <xf numFmtId="10" fontId="57" fillId="30" borderId="1" xfId="2" applyNumberFormat="1" applyFont="1" applyFill="1" applyBorder="1"/>
    <xf numFmtId="0" fontId="57" fillId="30" borderId="1" xfId="0" applyFont="1" applyFill="1" applyBorder="1"/>
    <xf numFmtId="167" fontId="57" fillId="30" borderId="11" xfId="1" applyNumberFormat="1" applyFont="1" applyFill="1" applyBorder="1"/>
    <xf numFmtId="0" fontId="57" fillId="30" borderId="28" xfId="0" applyFont="1" applyFill="1" applyBorder="1"/>
    <xf numFmtId="10" fontId="57" fillId="30" borderId="29" xfId="2" applyNumberFormat="1" applyFont="1" applyFill="1" applyBorder="1"/>
    <xf numFmtId="0" fontId="57" fillId="30" borderId="29" xfId="0" applyFont="1" applyFill="1" applyBorder="1"/>
    <xf numFmtId="167" fontId="57" fillId="30" borderId="29" xfId="1" applyNumberFormat="1" applyFont="1" applyFill="1" applyBorder="1"/>
    <xf numFmtId="167" fontId="57" fillId="30" borderId="30" xfId="1" applyNumberFormat="1" applyFont="1" applyFill="1" applyBorder="1"/>
    <xf numFmtId="0" fontId="0" fillId="0" borderId="0" xfId="0" applyAlignment="1">
      <alignment horizontal="center"/>
    </xf>
    <xf numFmtId="164" fontId="32" fillId="30" borderId="9" xfId="1" applyNumberFormat="1" applyFont="1" applyFill="1" applyBorder="1" applyAlignment="1">
      <alignment horizontal="left" vertical="center"/>
    </xf>
    <xf numFmtId="0" fontId="31" fillId="0" borderId="5" xfId="0" applyFont="1" applyBorder="1"/>
    <xf numFmtId="0" fontId="33" fillId="0" borderId="6" xfId="0" applyFont="1" applyBorder="1"/>
    <xf numFmtId="0" fontId="34" fillId="0" borderId="6" xfId="0" applyFont="1" applyBorder="1"/>
    <xf numFmtId="0" fontId="31" fillId="29" borderId="7" xfId="0" applyFont="1" applyFill="1" applyBorder="1" applyAlignment="1">
      <alignment horizontal="center"/>
    </xf>
    <xf numFmtId="0" fontId="31" fillId="0" borderId="8" xfId="0" applyFont="1" applyBorder="1"/>
    <xf numFmtId="0" fontId="34" fillId="6" borderId="0" xfId="0" applyFont="1" applyFill="1"/>
    <xf numFmtId="164" fontId="32" fillId="29" borderId="9" xfId="1" applyNumberFormat="1" applyFont="1" applyFill="1" applyBorder="1" applyAlignment="1">
      <alignment horizontal="left" vertical="center"/>
    </xf>
    <xf numFmtId="0" fontId="31" fillId="6" borderId="0" xfId="0" applyFont="1" applyFill="1"/>
    <xf numFmtId="0" fontId="31" fillId="0" borderId="10" xfId="0" applyFont="1" applyBorder="1"/>
    <xf numFmtId="0" fontId="31" fillId="6" borderId="1" xfId="0" applyFont="1" applyFill="1" applyBorder="1"/>
    <xf numFmtId="0" fontId="34" fillId="6" borderId="1" xfId="0" applyFont="1" applyFill="1" applyBorder="1"/>
    <xf numFmtId="164" fontId="32" fillId="29" borderId="11" xfId="1" applyNumberFormat="1" applyFont="1" applyFill="1" applyBorder="1" applyAlignment="1">
      <alignment horizontal="left" vertical="center"/>
    </xf>
    <xf numFmtId="0" fontId="70" fillId="0" borderId="0" xfId="0" applyFont="1"/>
    <xf numFmtId="0" fontId="80" fillId="8" borderId="8" xfId="0" applyFont="1" applyFill="1" applyBorder="1"/>
    <xf numFmtId="49" fontId="80" fillId="8" borderId="8" xfId="0" applyNumberFormat="1" applyFont="1" applyFill="1" applyBorder="1" applyAlignment="1">
      <alignment horizontal="left" vertical="top"/>
    </xf>
    <xf numFmtId="49" fontId="80" fillId="8" borderId="0" xfId="0" applyNumberFormat="1" applyFont="1" applyFill="1" applyAlignment="1">
      <alignment horizontal="left" vertical="center"/>
    </xf>
    <xf numFmtId="164" fontId="80" fillId="8" borderId="0" xfId="1" applyNumberFormat="1" applyFont="1" applyFill="1" applyBorder="1" applyAlignment="1">
      <alignment horizontal="left" vertical="center"/>
    </xf>
    <xf numFmtId="164" fontId="80" fillId="8" borderId="9" xfId="1" applyNumberFormat="1" applyFont="1" applyFill="1" applyBorder="1" applyAlignment="1">
      <alignment horizontal="left" vertical="center"/>
    </xf>
    <xf numFmtId="0" fontId="6" fillId="34" borderId="6" xfId="0" applyFont="1" applyFill="1" applyBorder="1"/>
    <xf numFmtId="0" fontId="31" fillId="8" borderId="8" xfId="0" applyFont="1" applyFill="1" applyBorder="1"/>
    <xf numFmtId="0" fontId="31" fillId="8" borderId="0" xfId="0" applyFont="1" applyFill="1"/>
    <xf numFmtId="0" fontId="34" fillId="8" borderId="0" xfId="0" applyFont="1" applyFill="1"/>
    <xf numFmtId="164" fontId="32" fillId="8" borderId="9" xfId="1" applyNumberFormat="1" applyFont="1" applyFill="1" applyBorder="1" applyAlignment="1">
      <alignment horizontal="left" vertical="center"/>
    </xf>
    <xf numFmtId="0" fontId="2" fillId="0" borderId="5" xfId="0" applyFont="1" applyBorder="1"/>
    <xf numFmtId="3" fontId="0" fillId="9" borderId="0" xfId="0" applyNumberFormat="1" applyFill="1"/>
    <xf numFmtId="0" fontId="6" fillId="30" borderId="9" xfId="0" applyFont="1" applyFill="1" applyBorder="1"/>
    <xf numFmtId="0" fontId="38" fillId="31" borderId="0" xfId="0" applyFont="1" applyFill="1"/>
    <xf numFmtId="0" fontId="38" fillId="8" borderId="5" xfId="0" applyFont="1" applyFill="1" applyBorder="1" applyAlignment="1">
      <alignment horizontal="left" indent="2"/>
    </xf>
    <xf numFmtId="0" fontId="38" fillId="8" borderId="6" xfId="0" applyFont="1" applyFill="1" applyBorder="1"/>
    <xf numFmtId="164" fontId="38" fillId="8" borderId="6" xfId="1" applyNumberFormat="1" applyFont="1" applyFill="1" applyBorder="1"/>
    <xf numFmtId="0" fontId="38" fillId="8" borderId="7" xfId="0" applyFont="1" applyFill="1" applyBorder="1"/>
    <xf numFmtId="0" fontId="38" fillId="8" borderId="8" xfId="0" applyFont="1" applyFill="1" applyBorder="1" applyAlignment="1">
      <alignment horizontal="left" indent="2"/>
    </xf>
    <xf numFmtId="0" fontId="38" fillId="8" borderId="0" xfId="0" applyFont="1" applyFill="1"/>
    <xf numFmtId="164" fontId="38" fillId="8" borderId="0" xfId="1" applyNumberFormat="1" applyFont="1" applyFill="1" applyBorder="1"/>
    <xf numFmtId="0" fontId="38" fillId="8" borderId="9" xfId="0" applyFont="1" applyFill="1" applyBorder="1"/>
    <xf numFmtId="0" fontId="38" fillId="8" borderId="10" xfId="0" applyFont="1" applyFill="1" applyBorder="1" applyAlignment="1">
      <alignment horizontal="left" indent="2"/>
    </xf>
    <xf numFmtId="0" fontId="38" fillId="8" borderId="1" xfId="0" applyFont="1" applyFill="1" applyBorder="1"/>
    <xf numFmtId="164" fontId="38" fillId="8" borderId="1" xfId="1" applyNumberFormat="1" applyFont="1" applyFill="1" applyBorder="1"/>
    <xf numFmtId="0" fontId="38" fillId="8" borderId="11" xfId="0" applyFont="1" applyFill="1" applyBorder="1"/>
    <xf numFmtId="0" fontId="37" fillId="8" borderId="28" xfId="0" applyFont="1" applyFill="1" applyBorder="1" applyAlignment="1">
      <alignment horizontal="left" indent="2"/>
    </xf>
    <xf numFmtId="0" fontId="38" fillId="8" borderId="29" xfId="0" applyFont="1" applyFill="1" applyBorder="1"/>
    <xf numFmtId="164" fontId="38" fillId="8" borderId="29" xfId="1" applyNumberFormat="1" applyFont="1" applyFill="1" applyBorder="1"/>
    <xf numFmtId="0" fontId="38" fillId="8" borderId="30" xfId="0" applyFont="1" applyFill="1" applyBorder="1"/>
    <xf numFmtId="164" fontId="11" fillId="2" borderId="23" xfId="1" applyNumberFormat="1" applyFont="1" applyFill="1" applyBorder="1"/>
    <xf numFmtId="0" fontId="38" fillId="31" borderId="5" xfId="0" applyFont="1" applyFill="1" applyBorder="1" applyAlignment="1">
      <alignment horizontal="left" indent="1"/>
    </xf>
    <xf numFmtId="0" fontId="43" fillId="8" borderId="5" xfId="0" applyFont="1" applyFill="1" applyBorder="1"/>
    <xf numFmtId="49" fontId="32" fillId="8" borderId="8" xfId="0" applyNumberFormat="1" applyFont="1" applyFill="1" applyBorder="1" applyAlignment="1">
      <alignment horizontal="left" vertical="top"/>
    </xf>
    <xf numFmtId="164" fontId="32" fillId="8" borderId="0" xfId="1" applyNumberFormat="1" applyFont="1" applyFill="1" applyBorder="1" applyAlignment="1">
      <alignment horizontal="left" vertical="center"/>
    </xf>
    <xf numFmtId="0" fontId="31" fillId="0" borderId="28" xfId="0" applyFont="1" applyBorder="1"/>
    <xf numFmtId="0" fontId="31" fillId="0" borderId="29" xfId="0" applyFont="1" applyBorder="1"/>
    <xf numFmtId="0" fontId="34" fillId="0" borderId="29" xfId="0" applyFont="1" applyBorder="1"/>
    <xf numFmtId="164" fontId="31" fillId="0" borderId="30" xfId="0" applyNumberFormat="1" applyFont="1" applyBorder="1"/>
    <xf numFmtId="0" fontId="89" fillId="0" borderId="0" xfId="0" applyFont="1"/>
    <xf numFmtId="0" fontId="90" fillId="0" borderId="0" xfId="0" applyFont="1"/>
    <xf numFmtId="3" fontId="0" fillId="0" borderId="6" xfId="0" applyNumberFormat="1" applyBorder="1"/>
    <xf numFmtId="3" fontId="0" fillId="0" borderId="7" xfId="0" applyNumberFormat="1" applyBorder="1"/>
    <xf numFmtId="0" fontId="2" fillId="30" borderId="29" xfId="0" applyFont="1" applyFill="1" applyBorder="1"/>
    <xf numFmtId="0" fontId="0" fillId="30" borderId="29" xfId="0" applyFill="1" applyBorder="1"/>
    <xf numFmtId="0" fontId="0" fillId="30" borderId="30" xfId="0" applyFill="1" applyBorder="1"/>
    <xf numFmtId="0" fontId="0" fillId="8" borderId="28" xfId="0" applyFill="1" applyBorder="1"/>
    <xf numFmtId="0" fontId="0" fillId="8" borderId="29" xfId="0" applyFill="1" applyBorder="1"/>
    <xf numFmtId="3" fontId="0" fillId="8" borderId="29" xfId="0" applyNumberFormat="1" applyFill="1" applyBorder="1"/>
    <xf numFmtId="3" fontId="0" fillId="8" borderId="30" xfId="0" applyNumberFormat="1" applyFill="1" applyBorder="1"/>
    <xf numFmtId="0" fontId="74" fillId="0" borderId="0" xfId="0" applyFont="1"/>
    <xf numFmtId="0" fontId="2" fillId="0" borderId="6" xfId="0" applyFont="1" applyBorder="1"/>
    <xf numFmtId="0" fontId="6" fillId="30" borderId="1" xfId="0" applyFont="1" applyFill="1" applyBorder="1"/>
    <xf numFmtId="0" fontId="2" fillId="0" borderId="6" xfId="0" applyFont="1" applyBorder="1" applyAlignment="1">
      <alignment horizontal="center"/>
    </xf>
    <xf numFmtId="0" fontId="2" fillId="0" borderId="7" xfId="0" applyFont="1" applyBorder="1" applyAlignment="1">
      <alignment horizontal="center"/>
    </xf>
    <xf numFmtId="9" fontId="0" fillId="0" borderId="0" xfId="2" applyFont="1" applyBorder="1"/>
    <xf numFmtId="0" fontId="2" fillId="35" borderId="0" xfId="0" applyFont="1" applyFill="1"/>
    <xf numFmtId="0" fontId="0" fillId="35" borderId="0" xfId="0" applyFill="1"/>
    <xf numFmtId="3" fontId="0" fillId="35" borderId="0" xfId="0" applyNumberFormat="1" applyFill="1"/>
    <xf numFmtId="0" fontId="2" fillId="31" borderId="0" xfId="0" applyFont="1" applyFill="1"/>
    <xf numFmtId="3" fontId="0" fillId="31" borderId="1" xfId="0" applyNumberFormat="1" applyFill="1" applyBorder="1"/>
    <xf numFmtId="3" fontId="0" fillId="31" borderId="0" xfId="0" applyNumberFormat="1" applyFill="1"/>
    <xf numFmtId="0" fontId="0" fillId="31" borderId="5" xfId="0" applyFill="1" applyBorder="1"/>
    <xf numFmtId="0" fontId="0" fillId="31" borderId="8" xfId="0" applyFill="1" applyBorder="1"/>
    <xf numFmtId="0" fontId="0" fillId="31" borderId="10" xfId="0" applyFill="1" applyBorder="1"/>
    <xf numFmtId="0" fontId="38" fillId="8" borderId="28" xfId="0" applyFont="1" applyFill="1" applyBorder="1"/>
    <xf numFmtId="0" fontId="38" fillId="8" borderId="29" xfId="0" applyFont="1" applyFill="1" applyBorder="1" applyAlignment="1">
      <alignment horizontal="center"/>
    </xf>
    <xf numFmtId="0" fontId="38" fillId="8" borderId="30" xfId="0" applyFont="1" applyFill="1" applyBorder="1" applyAlignment="1">
      <alignment horizontal="center"/>
    </xf>
    <xf numFmtId="0" fontId="2" fillId="30" borderId="5" xfId="0" applyFont="1" applyFill="1" applyBorder="1"/>
    <xf numFmtId="164" fontId="0" fillId="7" borderId="11" xfId="1" applyNumberFormat="1" applyFont="1" applyFill="1" applyBorder="1"/>
    <xf numFmtId="0" fontId="2" fillId="36" borderId="8" xfId="0" applyFont="1" applyFill="1" applyBorder="1"/>
    <xf numFmtId="0" fontId="0" fillId="0" borderId="1" xfId="0" applyBorder="1" applyAlignment="1">
      <alignment horizontal="center"/>
    </xf>
    <xf numFmtId="0" fontId="12" fillId="8" borderId="5" xfId="0" applyFont="1" applyFill="1" applyBorder="1"/>
    <xf numFmtId="9" fontId="12" fillId="8" borderId="22" xfId="2" applyFont="1" applyFill="1" applyBorder="1" applyAlignment="1">
      <alignment horizontal="center"/>
    </xf>
    <xf numFmtId="164" fontId="2" fillId="35" borderId="22" xfId="1" applyNumberFormat="1" applyFont="1" applyFill="1" applyBorder="1"/>
    <xf numFmtId="164" fontId="2" fillId="35" borderId="24" xfId="1" applyNumberFormat="1" applyFont="1" applyFill="1" applyBorder="1"/>
    <xf numFmtId="0" fontId="6" fillId="0" borderId="6" xfId="0" applyFont="1" applyBorder="1"/>
    <xf numFmtId="0" fontId="6" fillId="0" borderId="7" xfId="0" applyFont="1" applyBorder="1"/>
    <xf numFmtId="0" fontId="6" fillId="0" borderId="10" xfId="0" applyFont="1" applyBorder="1"/>
    <xf numFmtId="0" fontId="6" fillId="30" borderId="11" xfId="0" applyFont="1" applyFill="1" applyBorder="1"/>
    <xf numFmtId="0" fontId="19" fillId="30" borderId="28" xfId="0" applyFont="1" applyFill="1" applyBorder="1"/>
    <xf numFmtId="0" fontId="8" fillId="4" borderId="5" xfId="0" applyFont="1" applyFill="1" applyBorder="1"/>
    <xf numFmtId="0" fontId="19" fillId="0" borderId="8" xfId="0" applyFont="1" applyBorder="1"/>
    <xf numFmtId="0" fontId="19" fillId="0" borderId="9" xfId="0" applyFont="1" applyBorder="1"/>
    <xf numFmtId="0" fontId="8" fillId="4" borderId="8" xfId="0" applyFont="1" applyFill="1" applyBorder="1"/>
    <xf numFmtId="0" fontId="6" fillId="30" borderId="8" xfId="0" applyFont="1" applyFill="1" applyBorder="1" applyAlignment="1">
      <alignment horizontal="left" indent="2"/>
    </xf>
    <xf numFmtId="0" fontId="6" fillId="30" borderId="10" xfId="0" applyFont="1" applyFill="1" applyBorder="1" applyAlignment="1">
      <alignment horizontal="left" indent="2"/>
    </xf>
    <xf numFmtId="0" fontId="6" fillId="30" borderId="29" xfId="0" applyFont="1" applyFill="1" applyBorder="1"/>
    <xf numFmtId="0" fontId="6" fillId="30" borderId="30" xfId="0" applyFont="1" applyFill="1" applyBorder="1"/>
    <xf numFmtId="0" fontId="24" fillId="0" borderId="0" xfId="0" applyFont="1"/>
    <xf numFmtId="3" fontId="19" fillId="0" borderId="0" xfId="0" applyNumberFormat="1" applyFont="1"/>
    <xf numFmtId="0" fontId="0" fillId="0" borderId="0" xfId="0" applyAlignment="1">
      <alignment horizontal="right"/>
    </xf>
    <xf numFmtId="49" fontId="32" fillId="0" borderId="8" xfId="0" applyNumberFormat="1" applyFont="1" applyBorder="1" applyAlignment="1">
      <alignment horizontal="left" vertical="top"/>
    </xf>
    <xf numFmtId="49" fontId="32" fillId="0" borderId="0" xfId="0" applyNumberFormat="1" applyFont="1" applyAlignment="1">
      <alignment horizontal="left" vertical="center"/>
    </xf>
    <xf numFmtId="164" fontId="32" fillId="0" borderId="0" xfId="1" applyNumberFormat="1" applyFont="1" applyFill="1" applyBorder="1" applyAlignment="1">
      <alignment horizontal="left" vertical="center"/>
    </xf>
    <xf numFmtId="164" fontId="32" fillId="0" borderId="9" xfId="1" applyNumberFormat="1" applyFont="1" applyFill="1" applyBorder="1" applyAlignment="1">
      <alignment horizontal="left" vertical="center"/>
    </xf>
    <xf numFmtId="49" fontId="65" fillId="0" borderId="8" xfId="0" applyNumberFormat="1" applyFont="1" applyBorder="1" applyAlignment="1">
      <alignment horizontal="left" vertical="top"/>
    </xf>
    <xf numFmtId="49" fontId="65" fillId="0" borderId="0" xfId="0" applyNumberFormat="1" applyFont="1" applyAlignment="1">
      <alignment horizontal="left" vertical="center"/>
    </xf>
    <xf numFmtId="164" fontId="65" fillId="0" borderId="0" xfId="1" applyNumberFormat="1" applyFont="1" applyFill="1" applyBorder="1" applyAlignment="1">
      <alignment horizontal="left" vertical="center"/>
    </xf>
    <xf numFmtId="164" fontId="65" fillId="0" borderId="9" xfId="1" applyNumberFormat="1" applyFont="1" applyFill="1" applyBorder="1" applyAlignment="1">
      <alignment horizontal="left" vertical="center"/>
    </xf>
    <xf numFmtId="49" fontId="32" fillId="0" borderId="8" xfId="0" quotePrefix="1" applyNumberFormat="1" applyFont="1" applyBorder="1" applyAlignment="1">
      <alignment horizontal="left" vertical="top"/>
    </xf>
    <xf numFmtId="49" fontId="32" fillId="0" borderId="10" xfId="0" applyNumberFormat="1" applyFont="1" applyBorder="1" applyAlignment="1">
      <alignment horizontal="left" vertical="top"/>
    </xf>
    <xf numFmtId="49" fontId="32" fillId="0" borderId="1" xfId="0" applyNumberFormat="1" applyFont="1" applyBorder="1" applyAlignment="1">
      <alignment horizontal="left" vertical="center"/>
    </xf>
    <xf numFmtId="164" fontId="32" fillId="0" borderId="1" xfId="1" applyNumberFormat="1" applyFont="1" applyFill="1" applyBorder="1" applyAlignment="1">
      <alignment horizontal="left" vertical="center"/>
    </xf>
    <xf numFmtId="164" fontId="32" fillId="0" borderId="11" xfId="1" applyNumberFormat="1" applyFont="1" applyFill="1" applyBorder="1" applyAlignment="1">
      <alignment horizontal="left" vertical="center"/>
    </xf>
    <xf numFmtId="0" fontId="31" fillId="34" borderId="0" xfId="0" applyFont="1" applyFill="1"/>
    <xf numFmtId="0" fontId="31" fillId="34" borderId="5" xfId="0" applyFont="1" applyFill="1" applyBorder="1"/>
    <xf numFmtId="0" fontId="31" fillId="34" borderId="6" xfId="0" applyFont="1" applyFill="1" applyBorder="1"/>
    <xf numFmtId="164" fontId="31" fillId="34" borderId="6" xfId="1" quotePrefix="1" applyNumberFormat="1" applyFont="1" applyFill="1" applyBorder="1" applyAlignment="1">
      <alignment horizontal="center"/>
    </xf>
    <xf numFmtId="164" fontId="31" fillId="34" borderId="7" xfId="1" quotePrefix="1" applyNumberFormat="1" applyFont="1" applyFill="1" applyBorder="1" applyAlignment="1">
      <alignment horizontal="center"/>
    </xf>
    <xf numFmtId="0" fontId="31" fillId="34" borderId="8" xfId="0" applyFont="1" applyFill="1" applyBorder="1"/>
    <xf numFmtId="164" fontId="31" fillId="34" borderId="0" xfId="1" applyNumberFormat="1" applyFont="1" applyFill="1" applyBorder="1" applyAlignment="1">
      <alignment horizontal="center"/>
    </xf>
    <xf numFmtId="0" fontId="31" fillId="34" borderId="0" xfId="0" applyFont="1" applyFill="1" applyAlignment="1">
      <alignment horizontal="center"/>
    </xf>
    <xf numFmtId="0" fontId="31" fillId="34" borderId="9" xfId="0" applyFont="1" applyFill="1" applyBorder="1" applyAlignment="1">
      <alignment horizontal="center"/>
    </xf>
    <xf numFmtId="0" fontId="31" fillId="13" borderId="5" xfId="0" applyFont="1" applyFill="1" applyBorder="1"/>
    <xf numFmtId="49" fontId="31" fillId="13" borderId="5" xfId="0" applyNumberFormat="1" applyFont="1" applyFill="1" applyBorder="1" applyAlignment="1">
      <alignment horizontal="left" vertical="top"/>
    </xf>
    <xf numFmtId="49" fontId="31" fillId="13" borderId="6" xfId="0" applyNumberFormat="1" applyFont="1" applyFill="1" applyBorder="1" applyAlignment="1">
      <alignment horizontal="left" vertical="center"/>
    </xf>
    <xf numFmtId="164" fontId="31" fillId="13" borderId="6" xfId="1" applyNumberFormat="1" applyFont="1" applyFill="1" applyBorder="1" applyAlignment="1">
      <alignment horizontal="left" vertical="center"/>
    </xf>
    <xf numFmtId="164" fontId="31" fillId="13" borderId="7" xfId="1" applyNumberFormat="1" applyFont="1" applyFill="1" applyBorder="1" applyAlignment="1">
      <alignment horizontal="left" vertical="center"/>
    </xf>
    <xf numFmtId="0" fontId="31" fillId="13" borderId="8" xfId="0" applyFont="1" applyFill="1" applyBorder="1"/>
    <xf numFmtId="49" fontId="31" fillId="13" borderId="8" xfId="0" applyNumberFormat="1" applyFont="1" applyFill="1" applyBorder="1" applyAlignment="1">
      <alignment horizontal="left" vertical="top"/>
    </xf>
    <xf numFmtId="49" fontId="31" fillId="13" borderId="0" xfId="0" applyNumberFormat="1" applyFont="1" applyFill="1" applyAlignment="1">
      <alignment horizontal="left" vertical="center"/>
    </xf>
    <xf numFmtId="164" fontId="31" fillId="13" borderId="0" xfId="1" applyNumberFormat="1" applyFont="1" applyFill="1" applyBorder="1" applyAlignment="1">
      <alignment horizontal="left" vertical="center"/>
    </xf>
    <xf numFmtId="164" fontId="31" fillId="13" borderId="9" xfId="1" applyNumberFormat="1" applyFont="1" applyFill="1" applyBorder="1" applyAlignment="1">
      <alignment horizontal="left" vertical="center"/>
    </xf>
    <xf numFmtId="0" fontId="31" fillId="13" borderId="10" xfId="0" applyFont="1" applyFill="1" applyBorder="1"/>
    <xf numFmtId="49" fontId="31" fillId="13" borderId="10" xfId="0" applyNumberFormat="1" applyFont="1" applyFill="1" applyBorder="1" applyAlignment="1">
      <alignment horizontal="left" vertical="top"/>
    </xf>
    <xf numFmtId="49" fontId="31" fillId="13" borderId="1" xfId="0" applyNumberFormat="1" applyFont="1" applyFill="1" applyBorder="1" applyAlignment="1">
      <alignment horizontal="left" vertical="center"/>
    </xf>
    <xf numFmtId="164" fontId="31" fillId="13" borderId="1" xfId="1" applyNumberFormat="1" applyFont="1" applyFill="1" applyBorder="1" applyAlignment="1">
      <alignment horizontal="left" vertical="center"/>
    </xf>
    <xf numFmtId="164" fontId="31" fillId="13" borderId="11" xfId="1" applyNumberFormat="1" applyFont="1" applyFill="1" applyBorder="1" applyAlignment="1">
      <alignment horizontal="left" vertical="center"/>
    </xf>
    <xf numFmtId="0" fontId="31" fillId="13" borderId="28" xfId="0" applyFont="1" applyFill="1" applyBorder="1"/>
    <xf numFmtId="0" fontId="31" fillId="13" borderId="29" xfId="0" applyFont="1" applyFill="1" applyBorder="1"/>
    <xf numFmtId="0" fontId="34" fillId="13" borderId="29" xfId="0" applyFont="1" applyFill="1" applyBorder="1"/>
    <xf numFmtId="164" fontId="31" fillId="13" borderId="30" xfId="0" applyNumberFormat="1" applyFont="1" applyFill="1" applyBorder="1"/>
    <xf numFmtId="0" fontId="88" fillId="0" borderId="0" xfId="0" applyFont="1"/>
    <xf numFmtId="3" fontId="0" fillId="36" borderId="0" xfId="0" applyNumberFormat="1" applyFill="1"/>
    <xf numFmtId="0" fontId="0" fillId="13" borderId="0" xfId="0" applyFill="1"/>
    <xf numFmtId="164" fontId="2" fillId="17" borderId="7" xfId="1" applyNumberFormat="1" applyFont="1" applyFill="1" applyBorder="1"/>
    <xf numFmtId="164" fontId="0" fillId="17" borderId="9" xfId="1" applyNumberFormat="1" applyFont="1" applyFill="1" applyBorder="1"/>
    <xf numFmtId="164" fontId="2" fillId="17" borderId="33" xfId="1" applyNumberFormat="1" applyFont="1" applyFill="1" applyBorder="1"/>
    <xf numFmtId="164" fontId="2" fillId="30" borderId="9" xfId="1" applyNumberFormat="1" applyFont="1" applyFill="1" applyBorder="1"/>
    <xf numFmtId="164" fontId="2" fillId="7" borderId="9" xfId="1" applyNumberFormat="1" applyFont="1" applyFill="1" applyBorder="1"/>
    <xf numFmtId="10" fontId="2" fillId="8" borderId="9" xfId="2" applyNumberFormat="1" applyFont="1" applyFill="1" applyBorder="1"/>
    <xf numFmtId="164" fontId="2" fillId="30" borderId="7" xfId="1" applyNumberFormat="1" applyFont="1" applyFill="1" applyBorder="1"/>
    <xf numFmtId="0" fontId="2" fillId="13" borderId="10" xfId="0" applyFont="1" applyFill="1" applyBorder="1"/>
    <xf numFmtId="0" fontId="2" fillId="13" borderId="5" xfId="0" applyFont="1" applyFill="1" applyBorder="1"/>
    <xf numFmtId="164" fontId="0" fillId="13" borderId="22" xfId="1" applyNumberFormat="1" applyFont="1" applyFill="1" applyBorder="1"/>
    <xf numFmtId="0" fontId="0" fillId="7" borderId="21" xfId="0" applyFill="1" applyBorder="1"/>
    <xf numFmtId="164" fontId="0" fillId="7" borderId="2" xfId="1" applyNumberFormat="1" applyFont="1" applyFill="1" applyBorder="1"/>
    <xf numFmtId="164" fontId="0" fillId="7" borderId="34" xfId="1" applyNumberFormat="1" applyFont="1" applyFill="1" applyBorder="1"/>
    <xf numFmtId="164" fontId="11" fillId="13" borderId="27" xfId="1" applyNumberFormat="1" applyFont="1" applyFill="1" applyBorder="1"/>
    <xf numFmtId="164" fontId="11" fillId="13" borderId="24" xfId="1" applyNumberFormat="1" applyFont="1" applyFill="1" applyBorder="1"/>
    <xf numFmtId="0" fontId="12" fillId="11" borderId="31" xfId="0" applyFont="1" applyFill="1" applyBorder="1"/>
    <xf numFmtId="0" fontId="2" fillId="8" borderId="8" xfId="0" applyFont="1" applyFill="1" applyBorder="1"/>
    <xf numFmtId="0" fontId="2" fillId="8" borderId="10" xfId="0" applyFont="1" applyFill="1" applyBorder="1"/>
    <xf numFmtId="10" fontId="2" fillId="8" borderId="11" xfId="2" applyNumberFormat="1" applyFont="1" applyFill="1" applyBorder="1"/>
    <xf numFmtId="0" fontId="92" fillId="0" borderId="0" xfId="0" applyFont="1"/>
    <xf numFmtId="0" fontId="6" fillId="10" borderId="5" xfId="0" applyFont="1" applyFill="1" applyBorder="1"/>
    <xf numFmtId="0" fontId="6" fillId="10" borderId="6" xfId="0" applyFont="1" applyFill="1" applyBorder="1"/>
    <xf numFmtId="0" fontId="6" fillId="10" borderId="8" xfId="0" applyFont="1" applyFill="1" applyBorder="1"/>
    <xf numFmtId="0" fontId="6" fillId="10" borderId="10" xfId="0" applyFont="1" applyFill="1" applyBorder="1"/>
    <xf numFmtId="0" fontId="6" fillId="10" borderId="1" xfId="0" applyFont="1" applyFill="1" applyBorder="1"/>
    <xf numFmtId="3" fontId="88" fillId="0" borderId="0" xfId="0" applyNumberFormat="1" applyFont="1"/>
    <xf numFmtId="3" fontId="35" fillId="0" borderId="0" xfId="0" applyNumberFormat="1" applyFont="1"/>
    <xf numFmtId="164" fontId="24" fillId="7" borderId="0" xfId="1" applyNumberFormat="1" applyFont="1" applyFill="1" applyBorder="1"/>
    <xf numFmtId="164" fontId="22" fillId="7" borderId="0" xfId="1" applyNumberFormat="1" applyFont="1" applyFill="1" applyBorder="1"/>
    <xf numFmtId="0" fontId="24" fillId="7" borderId="8" xfId="0" applyFont="1" applyFill="1" applyBorder="1"/>
    <xf numFmtId="0" fontId="101" fillId="9" borderId="28" xfId="0" applyFont="1" applyFill="1" applyBorder="1"/>
    <xf numFmtId="0" fontId="37" fillId="9" borderId="29" xfId="0" applyFont="1" applyFill="1" applyBorder="1"/>
    <xf numFmtId="0" fontId="37" fillId="9" borderId="30" xfId="0" applyFont="1" applyFill="1" applyBorder="1"/>
    <xf numFmtId="0" fontId="22" fillId="10" borderId="22" xfId="0" applyFont="1" applyFill="1" applyBorder="1" applyAlignment="1">
      <alignment horizontal="center"/>
    </xf>
    <xf numFmtId="0" fontId="6" fillId="10" borderId="23" xfId="0" applyFont="1" applyFill="1" applyBorder="1"/>
    <xf numFmtId="0" fontId="19" fillId="10" borderId="23" xfId="0" applyFont="1" applyFill="1" applyBorder="1"/>
    <xf numFmtId="0" fontId="6" fillId="10" borderId="24" xfId="0" applyFont="1" applyFill="1" applyBorder="1"/>
    <xf numFmtId="0" fontId="0" fillId="10" borderId="23" xfId="0" applyFill="1" applyBorder="1"/>
    <xf numFmtId="0" fontId="71" fillId="10" borderId="23" xfId="0" applyFont="1" applyFill="1" applyBorder="1"/>
    <xf numFmtId="0" fontId="71" fillId="10" borderId="24" xfId="0" applyFont="1" applyFill="1" applyBorder="1"/>
    <xf numFmtId="0" fontId="21" fillId="34" borderId="5" xfId="0" applyFont="1" applyFill="1" applyBorder="1"/>
    <xf numFmtId="164" fontId="6" fillId="34" borderId="6" xfId="1" applyNumberFormat="1" applyFont="1" applyFill="1" applyBorder="1"/>
    <xf numFmtId="0" fontId="6" fillId="34" borderId="7" xfId="0" applyFont="1" applyFill="1" applyBorder="1"/>
    <xf numFmtId="0" fontId="6" fillId="34" borderId="8" xfId="0" applyFont="1" applyFill="1" applyBorder="1"/>
    <xf numFmtId="164" fontId="6" fillId="34" borderId="0" xfId="1" applyNumberFormat="1" applyFont="1" applyFill="1" applyBorder="1"/>
    <xf numFmtId="0" fontId="6" fillId="34" borderId="9" xfId="0" applyFont="1" applyFill="1" applyBorder="1"/>
    <xf numFmtId="0" fontId="22" fillId="34" borderId="2" xfId="0" quotePrefix="1" applyFont="1" applyFill="1" applyBorder="1" applyAlignment="1">
      <alignment horizontal="center"/>
    </xf>
    <xf numFmtId="0" fontId="24" fillId="34" borderId="34" xfId="0" quotePrefix="1" applyFont="1" applyFill="1" applyBorder="1" applyAlignment="1">
      <alignment horizontal="center"/>
    </xf>
    <xf numFmtId="164" fontId="22" fillId="34" borderId="0" xfId="1" applyNumberFormat="1" applyFont="1" applyFill="1" applyBorder="1" applyAlignment="1">
      <alignment horizontal="center"/>
    </xf>
    <xf numFmtId="164" fontId="24" fillId="34" borderId="9" xfId="1" applyNumberFormat="1" applyFont="1" applyFill="1" applyBorder="1" applyAlignment="1">
      <alignment horizontal="center"/>
    </xf>
    <xf numFmtId="3" fontId="6" fillId="34" borderId="0" xfId="0" applyNumberFormat="1" applyFont="1" applyFill="1"/>
    <xf numFmtId="3" fontId="6" fillId="34" borderId="9" xfId="0" applyNumberFormat="1" applyFont="1" applyFill="1" applyBorder="1"/>
    <xf numFmtId="164" fontId="6" fillId="34" borderId="9" xfId="1" applyNumberFormat="1" applyFont="1" applyFill="1" applyBorder="1"/>
    <xf numFmtId="0" fontId="24" fillId="34" borderId="8" xfId="0" applyFont="1" applyFill="1" applyBorder="1"/>
    <xf numFmtId="0" fontId="24" fillId="34" borderId="0" xfId="0" applyFont="1" applyFill="1"/>
    <xf numFmtId="0" fontId="22" fillId="34" borderId="0" xfId="0" applyFont="1" applyFill="1" applyAlignment="1">
      <alignment horizontal="center"/>
    </xf>
    <xf numFmtId="164" fontId="24" fillId="34" borderId="0" xfId="1" applyNumberFormat="1" applyFont="1" applyFill="1" applyBorder="1"/>
    <xf numFmtId="164" fontId="24" fillId="34" borderId="9" xfId="1" applyNumberFormat="1" applyFont="1" applyFill="1" applyBorder="1"/>
    <xf numFmtId="164" fontId="6" fillId="34" borderId="0" xfId="0" applyNumberFormat="1" applyFont="1" applyFill="1"/>
    <xf numFmtId="164" fontId="6" fillId="34" borderId="9" xfId="0" applyNumberFormat="1" applyFont="1" applyFill="1" applyBorder="1"/>
    <xf numFmtId="0" fontId="71" fillId="34" borderId="0" xfId="0" applyFont="1" applyFill="1"/>
    <xf numFmtId="164" fontId="71" fillId="34" borderId="0" xfId="0" applyNumberFormat="1" applyFont="1" applyFill="1"/>
    <xf numFmtId="164" fontId="71" fillId="34" borderId="9" xfId="0" applyNumberFormat="1" applyFont="1" applyFill="1" applyBorder="1"/>
    <xf numFmtId="0" fontId="71" fillId="34" borderId="1" xfId="0" applyFont="1" applyFill="1" applyBorder="1"/>
    <xf numFmtId="164" fontId="71" fillId="34" borderId="1" xfId="0" applyNumberFormat="1" applyFont="1" applyFill="1" applyBorder="1"/>
    <xf numFmtId="164" fontId="71" fillId="34" borderId="11" xfId="0" applyNumberFormat="1" applyFont="1" applyFill="1" applyBorder="1"/>
    <xf numFmtId="0" fontId="19" fillId="34" borderId="8" xfId="0" applyFont="1" applyFill="1" applyBorder="1"/>
    <xf numFmtId="0" fontId="19" fillId="34" borderId="0" xfId="0" applyFont="1" applyFill="1"/>
    <xf numFmtId="3" fontId="19" fillId="34" borderId="0" xfId="0" applyNumberFormat="1" applyFont="1" applyFill="1"/>
    <xf numFmtId="0" fontId="19" fillId="34" borderId="5" xfId="0" applyFont="1" applyFill="1" applyBorder="1"/>
    <xf numFmtId="164" fontId="6" fillId="34" borderId="6" xfId="0" applyNumberFormat="1" applyFont="1" applyFill="1" applyBorder="1"/>
    <xf numFmtId="0" fontId="19" fillId="34" borderId="10" xfId="0" applyFont="1" applyFill="1" applyBorder="1"/>
    <xf numFmtId="164" fontId="6" fillId="34" borderId="1" xfId="0" applyNumberFormat="1" applyFont="1" applyFill="1" applyBorder="1"/>
    <xf numFmtId="164" fontId="6" fillId="34" borderId="11" xfId="0" applyNumberFormat="1" applyFont="1" applyFill="1" applyBorder="1"/>
    <xf numFmtId="0" fontId="0" fillId="10" borderId="22" xfId="0" applyFill="1" applyBorder="1"/>
    <xf numFmtId="0" fontId="9" fillId="10" borderId="23" xfId="0" quotePrefix="1" applyFont="1" applyFill="1" applyBorder="1" applyAlignment="1">
      <alignment horizontal="right"/>
    </xf>
    <xf numFmtId="0" fontId="2" fillId="10" borderId="23" xfId="0" applyFont="1" applyFill="1" applyBorder="1"/>
    <xf numFmtId="0" fontId="0" fillId="10" borderId="24" xfId="0" applyFill="1" applyBorder="1"/>
    <xf numFmtId="0" fontId="19" fillId="17" borderId="0" xfId="0" applyFont="1" applyFill="1"/>
    <xf numFmtId="0" fontId="0" fillId="34" borderId="0" xfId="0" applyFill="1"/>
    <xf numFmtId="164" fontId="22" fillId="34" borderId="0" xfId="1" applyNumberFormat="1" applyFont="1" applyFill="1" applyBorder="1"/>
    <xf numFmtId="164" fontId="24" fillId="34" borderId="2" xfId="1" applyNumberFormat="1" applyFont="1" applyFill="1" applyBorder="1"/>
    <xf numFmtId="0" fontId="19" fillId="17" borderId="8" xfId="0" applyFont="1" applyFill="1" applyBorder="1"/>
    <xf numFmtId="0" fontId="22" fillId="34" borderId="6" xfId="0" applyFont="1" applyFill="1" applyBorder="1" applyAlignment="1">
      <alignment horizontal="center"/>
    </xf>
    <xf numFmtId="0" fontId="19" fillId="34" borderId="0" xfId="0" applyFont="1" applyFill="1" applyAlignment="1">
      <alignment horizontal="center"/>
    </xf>
    <xf numFmtId="49" fontId="20" fillId="34" borderId="0" xfId="0" applyNumberFormat="1" applyFont="1" applyFill="1" applyAlignment="1">
      <alignment horizontal="center"/>
    </xf>
    <xf numFmtId="0" fontId="23" fillId="34" borderId="0" xfId="0" applyFont="1" applyFill="1"/>
    <xf numFmtId="0" fontId="2" fillId="34" borderId="0" xfId="0" applyFont="1" applyFill="1"/>
    <xf numFmtId="0" fontId="22" fillId="34" borderId="0" xfId="0" applyFont="1" applyFill="1"/>
    <xf numFmtId="0" fontId="21" fillId="34" borderId="0" xfId="0" applyFont="1" applyFill="1" applyAlignment="1">
      <alignment horizontal="center"/>
    </xf>
    <xf numFmtId="0" fontId="21" fillId="34" borderId="0" xfId="0" applyFont="1" applyFill="1"/>
    <xf numFmtId="0" fontId="24" fillId="34" borderId="0" xfId="0" applyFont="1" applyFill="1" applyAlignment="1">
      <alignment horizontal="center"/>
    </xf>
    <xf numFmtId="49" fontId="28" fillId="34" borderId="0" xfId="0" quotePrefix="1" applyNumberFormat="1" applyFont="1" applyFill="1" applyAlignment="1">
      <alignment horizontal="right" vertical="top"/>
    </xf>
    <xf numFmtId="0" fontId="6" fillId="34" borderId="0" xfId="0" applyFont="1" applyFill="1" applyAlignment="1">
      <alignment horizontal="center"/>
    </xf>
    <xf numFmtId="164" fontId="24" fillId="34" borderId="1" xfId="1" applyNumberFormat="1" applyFont="1" applyFill="1" applyBorder="1"/>
    <xf numFmtId="0" fontId="9" fillId="10" borderId="24" xfId="0" quotePrefix="1" applyFont="1" applyFill="1" applyBorder="1" applyAlignment="1">
      <alignment horizontal="right"/>
    </xf>
    <xf numFmtId="0" fontId="29" fillId="10" borderId="23" xfId="0" applyFont="1" applyFill="1" applyBorder="1" applyAlignment="1">
      <alignment horizontal="center"/>
    </xf>
    <xf numFmtId="0" fontId="26" fillId="10" borderId="23" xfId="0" applyFont="1" applyFill="1" applyBorder="1" applyAlignment="1">
      <alignment horizontal="center"/>
    </xf>
    <xf numFmtId="0" fontId="25" fillId="10" borderId="23" xfId="0" applyFont="1" applyFill="1" applyBorder="1" applyAlignment="1">
      <alignment horizontal="center"/>
    </xf>
    <xf numFmtId="0" fontId="89" fillId="10" borderId="23" xfId="0" applyFont="1" applyFill="1" applyBorder="1" applyAlignment="1">
      <alignment horizontal="center"/>
    </xf>
    <xf numFmtId="0" fontId="13" fillId="10" borderId="23" xfId="0" applyFont="1" applyFill="1" applyBorder="1" applyAlignment="1">
      <alignment horizontal="right"/>
    </xf>
    <xf numFmtId="0" fontId="100" fillId="10" borderId="5" xfId="0" applyFont="1" applyFill="1" applyBorder="1"/>
    <xf numFmtId="0" fontId="100" fillId="10" borderId="6" xfId="0" applyFont="1" applyFill="1" applyBorder="1"/>
    <xf numFmtId="14" fontId="100" fillId="10" borderId="7" xfId="0" applyNumberFormat="1" applyFont="1" applyFill="1" applyBorder="1" applyAlignment="1">
      <alignment horizontal="right"/>
    </xf>
    <xf numFmtId="0" fontId="39" fillId="10" borderId="8" xfId="0" applyFont="1" applyFill="1" applyBorder="1"/>
    <xf numFmtId="49" fontId="39" fillId="10" borderId="0" xfId="0" applyNumberFormat="1" applyFont="1" applyFill="1" applyAlignment="1">
      <alignment horizontal="right" vertical="top"/>
    </xf>
    <xf numFmtId="0" fontId="39" fillId="10" borderId="0" xfId="0" applyFont="1" applyFill="1"/>
    <xf numFmtId="0" fontId="40" fillId="10" borderId="0" xfId="0" applyFont="1" applyFill="1"/>
    <xf numFmtId="0" fontId="39" fillId="10" borderId="9" xfId="0" applyFont="1" applyFill="1" applyBorder="1" applyAlignment="1">
      <alignment horizontal="right"/>
    </xf>
    <xf numFmtId="0" fontId="22" fillId="10" borderId="10" xfId="0" applyFont="1" applyFill="1" applyBorder="1"/>
    <xf numFmtId="0" fontId="22" fillId="10" borderId="1" xfId="0" applyFont="1" applyFill="1" applyBorder="1"/>
    <xf numFmtId="0" fontId="22" fillId="10" borderId="11" xfId="0" applyFont="1" applyFill="1" applyBorder="1"/>
    <xf numFmtId="0" fontId="22" fillId="7" borderId="8" xfId="0" applyFont="1" applyFill="1" applyBorder="1"/>
    <xf numFmtId="0" fontId="22" fillId="6" borderId="0" xfId="0" applyFont="1" applyFill="1"/>
    <xf numFmtId="0" fontId="92" fillId="34" borderId="5" xfId="0" applyFont="1" applyFill="1" applyBorder="1" applyAlignment="1">
      <alignment horizontal="right"/>
    </xf>
    <xf numFmtId="0" fontId="22" fillId="34" borderId="6" xfId="0" applyFont="1" applyFill="1" applyBorder="1"/>
    <xf numFmtId="0" fontId="24" fillId="34" borderId="6" xfId="0" applyFont="1" applyFill="1" applyBorder="1"/>
    <xf numFmtId="0" fontId="22" fillId="34" borderId="6" xfId="0" quotePrefix="1" applyFont="1" applyFill="1" applyBorder="1" applyAlignment="1">
      <alignment horizontal="center"/>
    </xf>
    <xf numFmtId="0" fontId="22" fillId="34" borderId="7" xfId="0" quotePrefix="1" applyFont="1" applyFill="1" applyBorder="1" applyAlignment="1">
      <alignment horizontal="center"/>
    </xf>
    <xf numFmtId="0" fontId="92" fillId="34" borderId="8" xfId="0" applyFont="1" applyFill="1" applyBorder="1" applyAlignment="1">
      <alignment horizontal="right"/>
    </xf>
    <xf numFmtId="0" fontId="22" fillId="34" borderId="9" xfId="0" applyFont="1" applyFill="1" applyBorder="1" applyAlignment="1">
      <alignment horizontal="center"/>
    </xf>
    <xf numFmtId="0" fontId="95" fillId="34" borderId="0" xfId="0" applyFont="1" applyFill="1"/>
    <xf numFmtId="164" fontId="22" fillId="34" borderId="9" xfId="1" applyNumberFormat="1" applyFont="1" applyFill="1" applyBorder="1"/>
    <xf numFmtId="0" fontId="90" fillId="34" borderId="0" xfId="0" applyFont="1" applyFill="1"/>
    <xf numFmtId="49" fontId="69" fillId="34" borderId="0" xfId="0" applyNumberFormat="1" applyFont="1" applyFill="1" applyAlignment="1">
      <alignment horizontal="right"/>
    </xf>
    <xf numFmtId="0" fontId="13" fillId="10" borderId="22" xfId="0" applyFont="1" applyFill="1" applyBorder="1" applyAlignment="1">
      <alignment horizontal="center"/>
    </xf>
    <xf numFmtId="0" fontId="13" fillId="10" borderId="23" xfId="0" applyFont="1" applyFill="1" applyBorder="1" applyAlignment="1">
      <alignment horizontal="center"/>
    </xf>
    <xf numFmtId="0" fontId="13" fillId="10" borderId="24" xfId="0" applyFont="1" applyFill="1" applyBorder="1" applyAlignment="1">
      <alignment horizontal="center"/>
    </xf>
    <xf numFmtId="0" fontId="6" fillId="38" borderId="6" xfId="0" applyFont="1" applyFill="1" applyBorder="1"/>
    <xf numFmtId="0" fontId="6" fillId="38" borderId="6" xfId="0" applyFont="1" applyFill="1" applyBorder="1" applyAlignment="1">
      <alignment horizontal="center"/>
    </xf>
    <xf numFmtId="0" fontId="6" fillId="38" borderId="7" xfId="0" applyFont="1" applyFill="1" applyBorder="1" applyAlignment="1">
      <alignment horizontal="center"/>
    </xf>
    <xf numFmtId="0" fontId="6" fillId="38" borderId="8" xfId="0" applyFont="1" applyFill="1" applyBorder="1"/>
    <xf numFmtId="3" fontId="6" fillId="38" borderId="0" xfId="0" applyNumberFormat="1" applyFont="1" applyFill="1"/>
    <xf numFmtId="0" fontId="0" fillId="38" borderId="0" xfId="0" applyFill="1"/>
    <xf numFmtId="0" fontId="19" fillId="38" borderId="8" xfId="0" applyFont="1" applyFill="1" applyBorder="1"/>
    <xf numFmtId="0" fontId="6" fillId="38" borderId="0" xfId="0" applyFont="1" applyFill="1"/>
    <xf numFmtId="0" fontId="6" fillId="38" borderId="10" xfId="0" applyFont="1" applyFill="1" applyBorder="1"/>
    <xf numFmtId="0" fontId="6" fillId="38" borderId="1" xfId="0" applyFont="1" applyFill="1" applyBorder="1"/>
    <xf numFmtId="0" fontId="19" fillId="38" borderId="1" xfId="0" applyFont="1" applyFill="1" applyBorder="1"/>
    <xf numFmtId="3" fontId="19" fillId="38" borderId="11" xfId="0" applyNumberFormat="1" applyFont="1" applyFill="1" applyBorder="1"/>
    <xf numFmtId="0" fontId="0" fillId="38" borderId="10" xfId="0" applyFill="1" applyBorder="1"/>
    <xf numFmtId="9" fontId="6" fillId="38" borderId="0" xfId="0" applyNumberFormat="1" applyFont="1" applyFill="1"/>
    <xf numFmtId="0" fontId="100" fillId="38" borderId="31" xfId="0" applyFont="1" applyFill="1" applyBorder="1"/>
    <xf numFmtId="0" fontId="100" fillId="38" borderId="29" xfId="0" applyFont="1" applyFill="1" applyBorder="1"/>
    <xf numFmtId="14" fontId="100" fillId="38" borderId="30" xfId="0" applyNumberFormat="1" applyFont="1" applyFill="1" applyBorder="1" applyAlignment="1">
      <alignment horizontal="right"/>
    </xf>
    <xf numFmtId="0" fontId="27" fillId="6" borderId="23" xfId="0" applyFont="1" applyFill="1" applyBorder="1" applyAlignment="1">
      <alignment horizontal="right"/>
    </xf>
    <xf numFmtId="0" fontId="6" fillId="6" borderId="23" xfId="0" applyFont="1" applyFill="1" applyBorder="1"/>
    <xf numFmtId="0" fontId="6" fillId="6" borderId="22" xfId="0" applyFont="1" applyFill="1" applyBorder="1"/>
    <xf numFmtId="0" fontId="19" fillId="6" borderId="24" xfId="0" applyFont="1" applyFill="1" applyBorder="1"/>
    <xf numFmtId="0" fontId="97" fillId="6" borderId="6" xfId="0" applyFont="1" applyFill="1" applyBorder="1"/>
    <xf numFmtId="14" fontId="97" fillId="6" borderId="7" xfId="0" applyNumberFormat="1" applyFont="1" applyFill="1" applyBorder="1"/>
    <xf numFmtId="0" fontId="98" fillId="6" borderId="8" xfId="0" applyFont="1" applyFill="1" applyBorder="1"/>
    <xf numFmtId="0" fontId="22" fillId="6" borderId="9" xfId="0" applyFont="1" applyFill="1" applyBorder="1" applyAlignment="1">
      <alignment horizontal="right"/>
    </xf>
    <xf numFmtId="0" fontId="22" fillId="6" borderId="10" xfId="0" applyFont="1" applyFill="1" applyBorder="1"/>
    <xf numFmtId="0" fontId="22" fillId="6" borderId="1" xfId="0" applyFont="1" applyFill="1" applyBorder="1"/>
    <xf numFmtId="0" fontId="22" fillId="6" borderId="11" xfId="0" applyFont="1" applyFill="1" applyBorder="1"/>
    <xf numFmtId="0" fontId="6" fillId="6" borderId="5" xfId="0" applyFont="1" applyFill="1" applyBorder="1"/>
    <xf numFmtId="0" fontId="19" fillId="6" borderId="6" xfId="0" applyFont="1" applyFill="1" applyBorder="1" applyAlignment="1">
      <alignment horizontal="center" wrapText="1"/>
    </xf>
    <xf numFmtId="0" fontId="19" fillId="6" borderId="35" xfId="0" applyFont="1" applyFill="1" applyBorder="1" applyAlignment="1">
      <alignment horizontal="center" wrapText="1"/>
    </xf>
    <xf numFmtId="0" fontId="19" fillId="6" borderId="7" xfId="0" applyFont="1" applyFill="1" applyBorder="1" applyAlignment="1">
      <alignment horizontal="center" wrapText="1"/>
    </xf>
    <xf numFmtId="0" fontId="6" fillId="6" borderId="10" xfId="0" applyFont="1" applyFill="1" applyBorder="1"/>
    <xf numFmtId="0" fontId="19" fillId="6" borderId="1" xfId="0" applyFont="1" applyFill="1" applyBorder="1" applyAlignment="1">
      <alignment horizontal="center" wrapText="1"/>
    </xf>
    <xf numFmtId="0" fontId="19" fillId="6" borderId="11" xfId="0" applyFont="1" applyFill="1" applyBorder="1" applyAlignment="1">
      <alignment horizontal="center" wrapText="1"/>
    </xf>
    <xf numFmtId="164" fontId="24" fillId="7" borderId="9" xfId="0" applyNumberFormat="1" applyFont="1" applyFill="1" applyBorder="1"/>
    <xf numFmtId="164" fontId="22" fillId="7" borderId="9" xfId="0" applyNumberFormat="1" applyFont="1" applyFill="1" applyBorder="1"/>
    <xf numFmtId="0" fontId="19" fillId="6" borderId="28" xfId="0" applyFont="1" applyFill="1" applyBorder="1"/>
    <xf numFmtId="164" fontId="19" fillId="6" borderId="29" xfId="1" applyNumberFormat="1" applyFont="1" applyFill="1" applyBorder="1"/>
    <xf numFmtId="164" fontId="19" fillId="6" borderId="28" xfId="1" applyNumberFormat="1" applyFont="1" applyFill="1" applyBorder="1"/>
    <xf numFmtId="164" fontId="19" fillId="6" borderId="30" xfId="1" applyNumberFormat="1" applyFont="1" applyFill="1" applyBorder="1"/>
    <xf numFmtId="0" fontId="19" fillId="6" borderId="35" xfId="0" applyFont="1" applyFill="1" applyBorder="1" applyAlignment="1">
      <alignment horizontal="center"/>
    </xf>
    <xf numFmtId="0" fontId="40" fillId="34" borderId="6" xfId="0" applyFont="1" applyFill="1" applyBorder="1"/>
    <xf numFmtId="164" fontId="40" fillId="34" borderId="6" xfId="1" applyNumberFormat="1" applyFont="1" applyFill="1" applyBorder="1"/>
    <xf numFmtId="0" fontId="40" fillId="34" borderId="7" xfId="0" applyFont="1" applyFill="1" applyBorder="1"/>
    <xf numFmtId="0" fontId="40" fillId="34" borderId="8" xfId="0" applyFont="1" applyFill="1" applyBorder="1"/>
    <xf numFmtId="0" fontId="40" fillId="34" borderId="0" xfId="0" applyFont="1" applyFill="1"/>
    <xf numFmtId="164" fontId="40" fillId="34" borderId="0" xfId="1" applyNumberFormat="1" applyFont="1" applyFill="1" applyBorder="1"/>
    <xf numFmtId="0" fontId="40" fillId="34" borderId="9" xfId="0" applyFont="1" applyFill="1" applyBorder="1"/>
    <xf numFmtId="0" fontId="39" fillId="34" borderId="8" xfId="0" applyFont="1" applyFill="1" applyBorder="1"/>
    <xf numFmtId="0" fontId="38" fillId="34" borderId="8" xfId="0" applyFont="1" applyFill="1" applyBorder="1"/>
    <xf numFmtId="0" fontId="40" fillId="34" borderId="8" xfId="0" applyFont="1" applyFill="1" applyBorder="1" applyAlignment="1">
      <alignment horizontal="left" indent="1"/>
    </xf>
    <xf numFmtId="0" fontId="40" fillId="34" borderId="0" xfId="0" applyFont="1" applyFill="1" applyAlignment="1">
      <alignment horizontal="left" indent="1"/>
    </xf>
    <xf numFmtId="0" fontId="40" fillId="34" borderId="10" xfId="0" applyFont="1" applyFill="1" applyBorder="1"/>
    <xf numFmtId="0" fontId="40" fillId="34" borderId="1" xfId="0" applyFont="1" applyFill="1" applyBorder="1"/>
    <xf numFmtId="164" fontId="40" fillId="34" borderId="1" xfId="1" applyNumberFormat="1" applyFont="1" applyFill="1" applyBorder="1"/>
    <xf numFmtId="0" fontId="40" fillId="34" borderId="11" xfId="0" applyFont="1" applyFill="1" applyBorder="1"/>
    <xf numFmtId="0" fontId="22" fillId="38" borderId="28" xfId="0" applyFont="1" applyFill="1" applyBorder="1"/>
    <xf numFmtId="0" fontId="22" fillId="38" borderId="29" xfId="0" applyFont="1" applyFill="1" applyBorder="1"/>
    <xf numFmtId="0" fontId="22" fillId="38" borderId="30" xfId="0" applyFont="1" applyFill="1" applyBorder="1"/>
    <xf numFmtId="0" fontId="9" fillId="9" borderId="12" xfId="0" applyFont="1" applyFill="1" applyBorder="1"/>
    <xf numFmtId="0" fontId="6" fillId="9" borderId="4" xfId="0" applyFont="1" applyFill="1" applyBorder="1"/>
    <xf numFmtId="0" fontId="1" fillId="9" borderId="14" xfId="0" applyFont="1" applyFill="1" applyBorder="1"/>
    <xf numFmtId="0" fontId="6" fillId="9" borderId="2" xfId="0" applyFont="1" applyFill="1" applyBorder="1"/>
    <xf numFmtId="0" fontId="9" fillId="9" borderId="12" xfId="0" applyFont="1" applyFill="1" applyBorder="1" applyAlignment="1">
      <alignment horizontal="left"/>
    </xf>
    <xf numFmtId="0" fontId="9" fillId="9" borderId="13" xfId="0" applyFont="1" applyFill="1" applyBorder="1"/>
    <xf numFmtId="0" fontId="9" fillId="9" borderId="14" xfId="0" applyFont="1" applyFill="1" applyBorder="1"/>
    <xf numFmtId="0" fontId="19" fillId="9" borderId="2" xfId="0" applyFont="1" applyFill="1" applyBorder="1"/>
    <xf numFmtId="0" fontId="19" fillId="9" borderId="4" xfId="0" applyFont="1" applyFill="1" applyBorder="1"/>
    <xf numFmtId="0" fontId="0" fillId="0" borderId="0" xfId="0" applyAlignment="1">
      <alignment horizontal="left"/>
    </xf>
    <xf numFmtId="0" fontId="9" fillId="9" borderId="19" xfId="0" applyFont="1" applyFill="1" applyBorder="1" applyAlignment="1">
      <alignment horizontal="left"/>
    </xf>
    <xf numFmtId="0" fontId="6" fillId="9" borderId="3" xfId="0" applyFont="1" applyFill="1" applyBorder="1"/>
    <xf numFmtId="0" fontId="6" fillId="9" borderId="18" xfId="0" applyFont="1" applyFill="1" applyBorder="1"/>
    <xf numFmtId="0" fontId="0" fillId="9" borderId="4" xfId="0" applyFill="1" applyBorder="1"/>
    <xf numFmtId="0" fontId="0" fillId="9" borderId="15" xfId="0" applyFill="1" applyBorder="1"/>
    <xf numFmtId="0" fontId="27" fillId="9" borderId="13" xfId="0" applyFont="1" applyFill="1" applyBorder="1"/>
    <xf numFmtId="0" fontId="19" fillId="9" borderId="0" xfId="0" applyFont="1" applyFill="1" applyAlignment="1">
      <alignment horizontal="right"/>
    </xf>
    <xf numFmtId="0" fontId="2" fillId="9" borderId="16" xfId="0" applyFont="1" applyFill="1" applyBorder="1"/>
    <xf numFmtId="0" fontId="6" fillId="9" borderId="0" xfId="0" applyFont="1" applyFill="1" applyAlignment="1">
      <alignment horizontal="right"/>
    </xf>
    <xf numFmtId="0" fontId="0" fillId="9" borderId="16" xfId="0" applyFill="1" applyBorder="1"/>
    <xf numFmtId="0" fontId="6" fillId="9" borderId="2" xfId="0" applyFont="1" applyFill="1" applyBorder="1" applyAlignment="1">
      <alignment horizontal="right"/>
    </xf>
    <xf numFmtId="0" fontId="2" fillId="9" borderId="2" xfId="0" applyFont="1" applyFill="1" applyBorder="1"/>
    <xf numFmtId="0" fontId="0" fillId="9" borderId="2" xfId="0" applyFill="1" applyBorder="1"/>
    <xf numFmtId="0" fontId="0" fillId="9" borderId="17" xfId="0" applyFill="1" applyBorder="1"/>
    <xf numFmtId="0" fontId="6" fillId="9" borderId="19" xfId="0" applyFont="1" applyFill="1" applyBorder="1"/>
    <xf numFmtId="0" fontId="0" fillId="9" borderId="33" xfId="0" applyFill="1" applyBorder="1"/>
    <xf numFmtId="0" fontId="19" fillId="9" borderId="20" xfId="0" applyFont="1" applyFill="1" applyBorder="1"/>
    <xf numFmtId="0" fontId="0" fillId="9" borderId="3" xfId="0" applyFill="1" applyBorder="1"/>
    <xf numFmtId="0" fontId="0" fillId="9" borderId="18" xfId="0" applyFill="1" applyBorder="1"/>
    <xf numFmtId="0" fontId="6" fillId="9" borderId="4" xfId="0" quotePrefix="1" applyFont="1" applyFill="1" applyBorder="1"/>
    <xf numFmtId="0" fontId="9" fillId="9" borderId="13" xfId="0" quotePrefix="1" applyFont="1" applyFill="1" applyBorder="1" applyAlignment="1">
      <alignment horizontal="right"/>
    </xf>
    <xf numFmtId="0" fontId="93" fillId="9" borderId="13" xfId="0" quotePrefix="1" applyFont="1" applyFill="1" applyBorder="1" applyAlignment="1">
      <alignment horizontal="right"/>
    </xf>
    <xf numFmtId="0" fontId="88" fillId="9" borderId="0" xfId="0" applyFont="1" applyFill="1"/>
    <xf numFmtId="0" fontId="35" fillId="9" borderId="0" xfId="0" applyFont="1" applyFill="1"/>
    <xf numFmtId="0" fontId="35" fillId="9" borderId="16" xfId="0" applyFont="1" applyFill="1" applyBorder="1"/>
    <xf numFmtId="0" fontId="93" fillId="9" borderId="14" xfId="0" quotePrefix="1" applyFont="1" applyFill="1" applyBorder="1" applyAlignment="1">
      <alignment horizontal="right"/>
    </xf>
    <xf numFmtId="0" fontId="88" fillId="9" borderId="2" xfId="0" applyFont="1" applyFill="1" applyBorder="1"/>
    <xf numFmtId="0" fontId="35" fillId="9" borderId="2" xfId="0" applyFont="1" applyFill="1" applyBorder="1"/>
    <xf numFmtId="0" fontId="35" fillId="9" borderId="17" xfId="0" applyFont="1" applyFill="1" applyBorder="1"/>
    <xf numFmtId="0" fontId="9" fillId="9" borderId="12" xfId="0" quotePrefix="1" applyFont="1" applyFill="1" applyBorder="1" applyAlignment="1">
      <alignment horizontal="left"/>
    </xf>
    <xf numFmtId="0" fontId="6" fillId="0" borderId="0" xfId="0" applyFont="1" applyAlignment="1">
      <alignment horizontal="left"/>
    </xf>
    <xf numFmtId="0" fontId="9" fillId="9" borderId="13" xfId="0" quotePrefix="1" applyFont="1" applyFill="1" applyBorder="1" applyAlignment="1">
      <alignment horizontal="left"/>
    </xf>
    <xf numFmtId="0" fontId="27" fillId="9" borderId="13" xfId="0" quotePrefix="1" applyFont="1" applyFill="1" applyBorder="1" applyAlignment="1">
      <alignment horizontal="right"/>
    </xf>
    <xf numFmtId="0" fontId="74" fillId="9" borderId="0" xfId="0" applyFont="1" applyFill="1"/>
    <xf numFmtId="0" fontId="19" fillId="9" borderId="12" xfId="0" applyFont="1" applyFill="1" applyBorder="1"/>
    <xf numFmtId="0" fontId="2" fillId="9" borderId="4" xfId="0" applyFont="1" applyFill="1" applyBorder="1"/>
    <xf numFmtId="0" fontId="2" fillId="9" borderId="15" xfId="0" applyFont="1" applyFill="1" applyBorder="1"/>
    <xf numFmtId="0" fontId="19" fillId="9" borderId="14" xfId="0" applyFont="1" applyFill="1" applyBorder="1"/>
    <xf numFmtId="0" fontId="2" fillId="9" borderId="17" xfId="0" applyFont="1" applyFill="1" applyBorder="1"/>
    <xf numFmtId="0" fontId="9" fillId="9" borderId="14" xfId="0" quotePrefix="1" applyFont="1" applyFill="1" applyBorder="1" applyAlignment="1">
      <alignment horizontal="right"/>
    </xf>
    <xf numFmtId="0" fontId="9" fillId="9" borderId="2" xfId="0" quotePrefix="1" applyFont="1" applyFill="1" applyBorder="1" applyAlignment="1">
      <alignment horizontal="right"/>
    </xf>
    <xf numFmtId="0" fontId="9" fillId="9" borderId="17" xfId="0" quotePrefix="1" applyFont="1" applyFill="1" applyBorder="1" applyAlignment="1">
      <alignment horizontal="right"/>
    </xf>
    <xf numFmtId="0" fontId="102" fillId="18" borderId="29" xfId="0" applyFont="1" applyFill="1" applyBorder="1"/>
    <xf numFmtId="0" fontId="102" fillId="18" borderId="30" xfId="0" applyFont="1" applyFill="1" applyBorder="1"/>
    <xf numFmtId="0" fontId="92" fillId="9" borderId="3" xfId="0" applyFont="1" applyFill="1" applyBorder="1"/>
    <xf numFmtId="0" fontId="24" fillId="9" borderId="19" xfId="0" applyFont="1" applyFill="1" applyBorder="1"/>
    <xf numFmtId="0" fontId="24" fillId="9" borderId="3" xfId="0" applyFont="1" applyFill="1" applyBorder="1"/>
    <xf numFmtId="0" fontId="24" fillId="9" borderId="18" xfId="0" applyFont="1" applyFill="1" applyBorder="1"/>
    <xf numFmtId="0" fontId="6" fillId="25" borderId="6" xfId="0" applyFont="1" applyFill="1" applyBorder="1"/>
    <xf numFmtId="0" fontId="6" fillId="25" borderId="7" xfId="0" applyFont="1" applyFill="1" applyBorder="1"/>
    <xf numFmtId="0" fontId="6" fillId="25" borderId="9" xfId="0" applyFont="1" applyFill="1" applyBorder="1"/>
    <xf numFmtId="0" fontId="6" fillId="25" borderId="1" xfId="0" applyFont="1" applyFill="1" applyBorder="1"/>
    <xf numFmtId="0" fontId="6" fillId="25" borderId="11" xfId="0" applyFont="1" applyFill="1" applyBorder="1"/>
    <xf numFmtId="0" fontId="27" fillId="0" borderId="6" xfId="0" applyFont="1" applyBorder="1"/>
    <xf numFmtId="0" fontId="24" fillId="25" borderId="0" xfId="0" applyFont="1" applyFill="1"/>
    <xf numFmtId="0" fontId="92" fillId="25" borderId="0" xfId="0" applyFont="1" applyFill="1"/>
    <xf numFmtId="0" fontId="33" fillId="25" borderId="0" xfId="0" applyFont="1" applyFill="1"/>
    <xf numFmtId="0" fontId="31" fillId="25" borderId="0" xfId="0" applyFont="1" applyFill="1"/>
    <xf numFmtId="0" fontId="33" fillId="25" borderId="12" xfId="0" applyFont="1" applyFill="1" applyBorder="1"/>
    <xf numFmtId="0" fontId="31" fillId="25" borderId="4" xfId="0" applyFont="1" applyFill="1" applyBorder="1"/>
    <xf numFmtId="0" fontId="33" fillId="25" borderId="13" xfId="0" applyFont="1" applyFill="1" applyBorder="1"/>
    <xf numFmtId="0" fontId="31" fillId="25" borderId="13" xfId="0" applyFont="1" applyFill="1" applyBorder="1"/>
    <xf numFmtId="0" fontId="31" fillId="25" borderId="14" xfId="0" applyFont="1" applyFill="1" applyBorder="1"/>
    <xf numFmtId="0" fontId="31" fillId="25" borderId="2" xfId="0" applyFont="1" applyFill="1" applyBorder="1"/>
    <xf numFmtId="0" fontId="31" fillId="31" borderId="0" xfId="0" applyFont="1" applyFill="1"/>
    <xf numFmtId="0" fontId="31" fillId="31" borderId="0" xfId="0" applyFont="1" applyFill="1" applyAlignment="1">
      <alignment horizontal="right"/>
    </xf>
    <xf numFmtId="0" fontId="31" fillId="31" borderId="2" xfId="0" applyFont="1" applyFill="1" applyBorder="1" applyAlignment="1">
      <alignment horizontal="right"/>
    </xf>
    <xf numFmtId="0" fontId="102" fillId="25" borderId="13" xfId="0" applyFont="1" applyFill="1" applyBorder="1"/>
    <xf numFmtId="0" fontId="31" fillId="0" borderId="0" xfId="0" applyFont="1" applyAlignment="1">
      <alignment horizontal="center"/>
    </xf>
    <xf numFmtId="0" fontId="105" fillId="0" borderId="0" xfId="0" applyFont="1"/>
    <xf numFmtId="165" fontId="31" fillId="0" borderId="0" xfId="1" applyNumberFormat="1" applyFont="1"/>
    <xf numFmtId="165" fontId="31" fillId="25" borderId="0" xfId="1" applyNumberFormat="1" applyFont="1" applyFill="1"/>
    <xf numFmtId="14" fontId="31" fillId="31" borderId="0" xfId="0" applyNumberFormat="1" applyFont="1" applyFill="1" applyAlignment="1">
      <alignment horizontal="center"/>
    </xf>
    <xf numFmtId="14" fontId="31" fillId="25" borderId="16" xfId="0" applyNumberFormat="1" applyFont="1" applyFill="1" applyBorder="1" applyAlignment="1">
      <alignment horizontal="center"/>
    </xf>
    <xf numFmtId="0" fontId="31" fillId="0" borderId="13" xfId="0" applyFont="1" applyBorder="1"/>
    <xf numFmtId="165" fontId="31" fillId="31" borderId="0" xfId="1" applyNumberFormat="1" applyFont="1" applyFill="1" applyBorder="1"/>
    <xf numFmtId="165" fontId="31" fillId="0" borderId="16" xfId="1" applyNumberFormat="1" applyFont="1" applyBorder="1"/>
    <xf numFmtId="165" fontId="31" fillId="25" borderId="0" xfId="1" applyNumberFormat="1" applyFont="1" applyFill="1" applyBorder="1"/>
    <xf numFmtId="165" fontId="31" fillId="25" borderId="16" xfId="1" applyNumberFormat="1" applyFont="1" applyFill="1" applyBorder="1"/>
    <xf numFmtId="0" fontId="33" fillId="25" borderId="14" xfId="0" applyFont="1" applyFill="1" applyBorder="1"/>
    <xf numFmtId="0" fontId="33" fillId="25" borderId="2" xfId="0" applyFont="1" applyFill="1" applyBorder="1"/>
    <xf numFmtId="165" fontId="31" fillId="25" borderId="2" xfId="1" applyNumberFormat="1" applyFont="1" applyFill="1" applyBorder="1"/>
    <xf numFmtId="165" fontId="31" fillId="25" borderId="17" xfId="1" applyNumberFormat="1" applyFont="1" applyFill="1" applyBorder="1"/>
    <xf numFmtId="0" fontId="33" fillId="39" borderId="12" xfId="0" applyFont="1" applyFill="1" applyBorder="1"/>
    <xf numFmtId="0" fontId="31" fillId="39" borderId="4" xfId="0" applyFont="1" applyFill="1" applyBorder="1"/>
    <xf numFmtId="14" fontId="31" fillId="39" borderId="4" xfId="0" applyNumberFormat="1" applyFont="1" applyFill="1" applyBorder="1"/>
    <xf numFmtId="0" fontId="102" fillId="39" borderId="13" xfId="0" applyFont="1" applyFill="1" applyBorder="1"/>
    <xf numFmtId="0" fontId="31" fillId="39" borderId="0" xfId="0" applyFont="1" applyFill="1"/>
    <xf numFmtId="0" fontId="31" fillId="39" borderId="16" xfId="0" applyFont="1" applyFill="1" applyBorder="1"/>
    <xf numFmtId="0" fontId="102" fillId="39" borderId="14" xfId="0" applyFont="1" applyFill="1" applyBorder="1"/>
    <xf numFmtId="0" fontId="31" fillId="39" borderId="2" xfId="0" applyFont="1" applyFill="1" applyBorder="1"/>
    <xf numFmtId="0" fontId="31" fillId="39" borderId="17" xfId="0" applyFont="1" applyFill="1" applyBorder="1"/>
    <xf numFmtId="165" fontId="19" fillId="13" borderId="19" xfId="0" applyNumberFormat="1" applyFont="1" applyFill="1" applyBorder="1"/>
    <xf numFmtId="0" fontId="31" fillId="7" borderId="8" xfId="0" applyFont="1" applyFill="1" applyBorder="1" applyAlignment="1">
      <alignment horizontal="left" indent="2"/>
    </xf>
    <xf numFmtId="0" fontId="31" fillId="7" borderId="0" xfId="0" applyFont="1" applyFill="1"/>
    <xf numFmtId="14" fontId="33" fillId="7" borderId="0" xfId="0" applyNumberFormat="1" applyFont="1" applyFill="1"/>
    <xf numFmtId="14" fontId="33" fillId="7" borderId="9" xfId="0" applyNumberFormat="1" applyFont="1" applyFill="1" applyBorder="1"/>
    <xf numFmtId="0" fontId="31" fillId="7" borderId="8" xfId="0" applyFont="1" applyFill="1" applyBorder="1"/>
    <xf numFmtId="165" fontId="31" fillId="7" borderId="9" xfId="1" applyNumberFormat="1" applyFont="1" applyFill="1" applyBorder="1"/>
    <xf numFmtId="3" fontId="31" fillId="7" borderId="0" xfId="0" applyNumberFormat="1" applyFont="1" applyFill="1"/>
    <xf numFmtId="0" fontId="33" fillId="6" borderId="5" xfId="0" applyFont="1" applyFill="1" applyBorder="1"/>
    <xf numFmtId="0" fontId="31" fillId="6" borderId="6" xfId="0" applyFont="1" applyFill="1" applyBorder="1"/>
    <xf numFmtId="0" fontId="31" fillId="6" borderId="7" xfId="0" applyFont="1" applyFill="1" applyBorder="1"/>
    <xf numFmtId="0" fontId="31" fillId="6" borderId="8" xfId="0" applyFont="1" applyFill="1" applyBorder="1"/>
    <xf numFmtId="0" fontId="31" fillId="6" borderId="9" xfId="0" applyFont="1" applyFill="1" applyBorder="1" applyAlignment="1">
      <alignment horizontal="center"/>
    </xf>
    <xf numFmtId="0" fontId="31" fillId="7" borderId="0" xfId="0" applyFont="1" applyFill="1" applyAlignment="1">
      <alignment horizontal="center"/>
    </xf>
    <xf numFmtId="0" fontId="31" fillId="7" borderId="9" xfId="0" applyFont="1" applyFill="1" applyBorder="1"/>
    <xf numFmtId="0" fontId="104" fillId="0" borderId="0" xfId="0" applyFont="1"/>
    <xf numFmtId="0" fontId="106" fillId="40" borderId="10" xfId="0" applyFont="1" applyFill="1" applyBorder="1"/>
    <xf numFmtId="0" fontId="106" fillId="40" borderId="1" xfId="0" applyFont="1" applyFill="1" applyBorder="1"/>
    <xf numFmtId="165" fontId="106" fillId="40" borderId="1" xfId="1" applyNumberFormat="1" applyFont="1" applyFill="1" applyBorder="1"/>
    <xf numFmtId="165" fontId="106" fillId="40" borderId="11" xfId="1" applyNumberFormat="1" applyFont="1" applyFill="1" applyBorder="1"/>
    <xf numFmtId="0" fontId="106" fillId="40" borderId="8" xfId="0" applyFont="1" applyFill="1" applyBorder="1"/>
    <xf numFmtId="0" fontId="106" fillId="40" borderId="0" xfId="0" applyFont="1" applyFill="1"/>
    <xf numFmtId="165" fontId="106" fillId="40" borderId="0" xfId="1" applyNumberFormat="1" applyFont="1" applyFill="1" applyBorder="1"/>
    <xf numFmtId="165" fontId="106" fillId="40" borderId="9" xfId="1" applyNumberFormat="1" applyFont="1" applyFill="1" applyBorder="1"/>
    <xf numFmtId="3" fontId="31" fillId="7" borderId="9" xfId="0" applyNumberFormat="1" applyFont="1" applyFill="1" applyBorder="1"/>
    <xf numFmtId="0" fontId="106" fillId="41" borderId="5" xfId="0" applyFont="1" applyFill="1" applyBorder="1"/>
    <xf numFmtId="0" fontId="70" fillId="41" borderId="6" xfId="0" applyFont="1" applyFill="1" applyBorder="1"/>
    <xf numFmtId="0" fontId="70" fillId="41" borderId="7" xfId="0" applyFont="1" applyFill="1" applyBorder="1"/>
    <xf numFmtId="0" fontId="70" fillId="41" borderId="8" xfId="0" applyFont="1" applyFill="1" applyBorder="1"/>
    <xf numFmtId="0" fontId="70" fillId="41" borderId="0" xfId="0" applyFont="1" applyFill="1"/>
    <xf numFmtId="0" fontId="70" fillId="41" borderId="0" xfId="0" applyFont="1" applyFill="1" applyAlignment="1">
      <alignment horizontal="center"/>
    </xf>
    <xf numFmtId="0" fontId="70" fillId="41" borderId="9" xfId="0" applyFont="1" applyFill="1" applyBorder="1" applyAlignment="1">
      <alignment horizontal="center"/>
    </xf>
    <xf numFmtId="0" fontId="8" fillId="32" borderId="29" xfId="0" applyFont="1" applyFill="1" applyBorder="1"/>
    <xf numFmtId="0" fontId="7" fillId="32" borderId="29" xfId="0" applyFont="1" applyFill="1" applyBorder="1"/>
    <xf numFmtId="0" fontId="7" fillId="32" borderId="30" xfId="0" applyFont="1" applyFill="1" applyBorder="1"/>
    <xf numFmtId="0" fontId="6" fillId="12" borderId="5" xfId="0" applyFont="1" applyFill="1" applyBorder="1"/>
    <xf numFmtId="0" fontId="19" fillId="12" borderId="6" xfId="0" applyFont="1" applyFill="1" applyBorder="1"/>
    <xf numFmtId="0" fontId="19" fillId="12" borderId="0" xfId="0" applyFont="1" applyFill="1"/>
    <xf numFmtId="0" fontId="6" fillId="12" borderId="9" xfId="0" applyFont="1" applyFill="1" applyBorder="1"/>
    <xf numFmtId="0" fontId="6" fillId="12" borderId="10" xfId="0" applyFont="1" applyFill="1" applyBorder="1"/>
    <xf numFmtId="0" fontId="19" fillId="12" borderId="1" xfId="0" applyFont="1" applyFill="1" applyBorder="1"/>
    <xf numFmtId="0" fontId="6" fillId="12" borderId="1" xfId="0" applyFont="1" applyFill="1" applyBorder="1"/>
    <xf numFmtId="0" fontId="6" fillId="12" borderId="11" xfId="0" applyFont="1" applyFill="1" applyBorder="1"/>
    <xf numFmtId="0" fontId="6" fillId="12" borderId="22" xfId="0" applyFont="1" applyFill="1" applyBorder="1" applyAlignment="1">
      <alignment horizontal="center"/>
    </xf>
    <xf numFmtId="0" fontId="6" fillId="12" borderId="23" xfId="0" applyFont="1" applyFill="1" applyBorder="1" applyAlignment="1">
      <alignment horizontal="center"/>
    </xf>
    <xf numFmtId="0" fontId="6" fillId="12" borderId="24" xfId="0" applyFont="1" applyFill="1" applyBorder="1" applyAlignment="1">
      <alignment horizontal="center"/>
    </xf>
    <xf numFmtId="0" fontId="6" fillId="10" borderId="0" xfId="0" applyFont="1" applyFill="1"/>
    <xf numFmtId="0" fontId="19" fillId="10" borderId="0" xfId="0" applyFont="1" applyFill="1"/>
    <xf numFmtId="0" fontId="6" fillId="10" borderId="0" xfId="0" applyFont="1" applyFill="1" applyAlignment="1">
      <alignment horizontal="right"/>
    </xf>
    <xf numFmtId="0" fontId="52" fillId="10" borderId="0" xfId="0" applyFont="1" applyFill="1"/>
    <xf numFmtId="17" fontId="6" fillId="10" borderId="0" xfId="0" applyNumberFormat="1" applyFont="1" applyFill="1"/>
    <xf numFmtId="3" fontId="6" fillId="10" borderId="0" xfId="0" applyNumberFormat="1" applyFont="1" applyFill="1"/>
    <xf numFmtId="49" fontId="99" fillId="6" borderId="0" xfId="0" applyNumberFormat="1" applyFont="1" applyFill="1" applyAlignment="1">
      <alignment horizontal="right" vertical="top"/>
    </xf>
    <xf numFmtId="0" fontId="24" fillId="6" borderId="0" xfId="0" applyFont="1" applyFill="1"/>
    <xf numFmtId="3" fontId="0" fillId="0" borderId="28" xfId="0" applyNumberFormat="1" applyBorder="1"/>
    <xf numFmtId="3" fontId="0" fillId="0" borderId="30" xfId="0" applyNumberFormat="1" applyBorder="1"/>
    <xf numFmtId="0" fontId="22" fillId="3" borderId="0" xfId="0" applyFont="1" applyFill="1"/>
    <xf numFmtId="0" fontId="2" fillId="3" borderId="0" xfId="0" applyFont="1" applyFill="1"/>
    <xf numFmtId="0" fontId="19" fillId="3" borderId="0" xfId="0" applyFont="1" applyFill="1"/>
    <xf numFmtId="0" fontId="21" fillId="3" borderId="0" xfId="0" applyFont="1" applyFill="1"/>
    <xf numFmtId="164" fontId="22" fillId="3" borderId="0" xfId="1" applyNumberFormat="1" applyFont="1" applyFill="1" applyBorder="1"/>
    <xf numFmtId="0" fontId="22" fillId="3" borderId="1" xfId="0" applyFont="1" applyFill="1" applyBorder="1"/>
    <xf numFmtId="0" fontId="2" fillId="3" borderId="1" xfId="0" applyFont="1" applyFill="1" applyBorder="1"/>
    <xf numFmtId="0" fontId="19" fillId="3" borderId="1" xfId="0" applyFont="1" applyFill="1" applyBorder="1"/>
    <xf numFmtId="0" fontId="21" fillId="3" borderId="1" xfId="0" applyFont="1" applyFill="1" applyBorder="1"/>
    <xf numFmtId="164" fontId="22" fillId="3" borderId="1" xfId="1" applyNumberFormat="1" applyFont="1" applyFill="1" applyBorder="1"/>
    <xf numFmtId="164" fontId="24" fillId="34" borderId="28" xfId="1" applyNumberFormat="1" applyFont="1" applyFill="1" applyBorder="1"/>
    <xf numFmtId="164" fontId="24" fillId="34" borderId="29" xfId="1" applyNumberFormat="1" applyFont="1" applyFill="1" applyBorder="1"/>
    <xf numFmtId="164" fontId="24" fillId="34" borderId="30" xfId="1" applyNumberFormat="1" applyFont="1" applyFill="1" applyBorder="1"/>
    <xf numFmtId="0" fontId="24" fillId="34" borderId="36" xfId="0" applyFont="1" applyFill="1" applyBorder="1" applyAlignment="1">
      <alignment horizontal="center"/>
    </xf>
    <xf numFmtId="0" fontId="24" fillId="34" borderId="37" xfId="0" applyFont="1" applyFill="1" applyBorder="1" applyAlignment="1">
      <alignment horizontal="center"/>
    </xf>
    <xf numFmtId="0" fontId="24" fillId="34" borderId="38" xfId="0" applyFont="1" applyFill="1" applyBorder="1" applyAlignment="1">
      <alignment horizontal="center"/>
    </xf>
    <xf numFmtId="0" fontId="22" fillId="3" borderId="8" xfId="0" applyFont="1" applyFill="1" applyBorder="1"/>
    <xf numFmtId="0" fontId="95" fillId="3" borderId="0" xfId="0" applyFont="1" applyFill="1"/>
    <xf numFmtId="0" fontId="22" fillId="3" borderId="0" xfId="0" applyFont="1" applyFill="1" applyAlignment="1">
      <alignment horizontal="center"/>
    </xf>
    <xf numFmtId="164" fontId="22" fillId="3" borderId="9" xfId="1" applyNumberFormat="1" applyFont="1" applyFill="1" applyBorder="1"/>
    <xf numFmtId="0" fontId="8" fillId="2" borderId="28" xfId="0" applyFont="1" applyFill="1" applyBorder="1"/>
    <xf numFmtId="0" fontId="7" fillId="2" borderId="29" xfId="0" applyFont="1" applyFill="1" applyBorder="1"/>
    <xf numFmtId="0" fontId="87" fillId="2" borderId="29" xfId="0" applyFont="1" applyFill="1" applyBorder="1"/>
    <xf numFmtId="0" fontId="8" fillId="2" borderId="29" xfId="0" applyFont="1" applyFill="1" applyBorder="1" applyAlignment="1">
      <alignment horizontal="center"/>
    </xf>
    <xf numFmtId="0" fontId="8" fillId="2" borderId="29" xfId="0" applyFont="1" applyFill="1" applyBorder="1"/>
    <xf numFmtId="164" fontId="8" fillId="2" borderId="29" xfId="1" applyNumberFormat="1" applyFont="1" applyFill="1" applyBorder="1"/>
    <xf numFmtId="164" fontId="8" fillId="2" borderId="30" xfId="1" applyNumberFormat="1" applyFont="1" applyFill="1" applyBorder="1"/>
    <xf numFmtId="164" fontId="24" fillId="34" borderId="10" xfId="1" applyNumberFormat="1" applyFont="1" applyFill="1" applyBorder="1"/>
    <xf numFmtId="164" fontId="24" fillId="34" borderId="11" xfId="1" applyNumberFormat="1" applyFont="1" applyFill="1" applyBorder="1"/>
    <xf numFmtId="0" fontId="24" fillId="34" borderId="5" xfId="0" applyFont="1" applyFill="1" applyBorder="1"/>
    <xf numFmtId="0" fontId="0" fillId="34" borderId="6" xfId="0" applyFill="1" applyBorder="1"/>
    <xf numFmtId="0" fontId="24" fillId="34" borderId="6" xfId="0" applyFont="1" applyFill="1" applyBorder="1" applyAlignment="1">
      <alignment horizontal="center"/>
    </xf>
    <xf numFmtId="164" fontId="24" fillId="34" borderId="6" xfId="1" applyNumberFormat="1" applyFont="1" applyFill="1" applyBorder="1"/>
    <xf numFmtId="164" fontId="24" fillId="34" borderId="7" xfId="1" applyNumberFormat="1" applyFont="1" applyFill="1" applyBorder="1"/>
    <xf numFmtId="0" fontId="24" fillId="34" borderId="10" xfId="0" applyFont="1" applyFill="1" applyBorder="1"/>
    <xf numFmtId="0" fontId="0" fillId="34" borderId="1" xfId="0" applyFill="1" applyBorder="1"/>
    <xf numFmtId="0" fontId="24" fillId="34" borderId="1" xfId="0" applyFont="1" applyFill="1" applyBorder="1"/>
    <xf numFmtId="0" fontId="24" fillId="34" borderId="1" xfId="0" applyFont="1" applyFill="1" applyBorder="1" applyAlignment="1">
      <alignment horizontal="center"/>
    </xf>
    <xf numFmtId="0" fontId="22" fillId="34" borderId="5" xfId="0" quotePrefix="1" applyFont="1" applyFill="1" applyBorder="1" applyAlignment="1">
      <alignment horizontal="center"/>
    </xf>
    <xf numFmtId="0" fontId="22" fillId="34" borderId="10" xfId="0" applyFont="1" applyFill="1" applyBorder="1" applyAlignment="1">
      <alignment horizontal="center"/>
    </xf>
    <xf numFmtId="0" fontId="22" fillId="34" borderId="11" xfId="0" applyFont="1" applyFill="1" applyBorder="1" applyAlignment="1">
      <alignment horizontal="center"/>
    </xf>
    <xf numFmtId="164" fontId="0" fillId="0" borderId="0" xfId="0" applyNumberFormat="1"/>
    <xf numFmtId="0" fontId="24" fillId="34" borderId="9" xfId="0" applyFont="1" applyFill="1" applyBorder="1"/>
    <xf numFmtId="0" fontId="0" fillId="37" borderId="0" xfId="0" applyFill="1"/>
    <xf numFmtId="0" fontId="9" fillId="9" borderId="13" xfId="0" applyFont="1" applyFill="1" applyBorder="1" applyAlignment="1">
      <alignment horizontal="left"/>
    </xf>
    <xf numFmtId="0" fontId="22" fillId="38" borderId="31" xfId="0" applyFont="1" applyFill="1" applyBorder="1"/>
    <xf numFmtId="0" fontId="6" fillId="9" borderId="0" xfId="0" quotePrefix="1" applyFont="1" applyFill="1"/>
    <xf numFmtId="0" fontId="2" fillId="13" borderId="0" xfId="0" applyFont="1" applyFill="1"/>
    <xf numFmtId="0" fontId="90" fillId="17" borderId="6" xfId="0" applyFont="1" applyFill="1" applyBorder="1"/>
    <xf numFmtId="0" fontId="38" fillId="17" borderId="0" xfId="0" applyFont="1" applyFill="1"/>
    <xf numFmtId="0" fontId="38" fillId="17" borderId="8" xfId="0" applyFont="1" applyFill="1" applyBorder="1"/>
    <xf numFmtId="49" fontId="107" fillId="17" borderId="0" xfId="0" applyNumberFormat="1" applyFont="1" applyFill="1" applyAlignment="1">
      <alignment horizontal="right" vertical="top"/>
    </xf>
    <xf numFmtId="0" fontId="96" fillId="0" borderId="0" xfId="0" applyFont="1"/>
    <xf numFmtId="0" fontId="109" fillId="0" borderId="0" xfId="0" applyFont="1"/>
    <xf numFmtId="165" fontId="109" fillId="0" borderId="0" xfId="1" applyNumberFormat="1" applyFont="1"/>
    <xf numFmtId="0" fontId="110" fillId="0" borderId="0" xfId="0" applyFont="1"/>
    <xf numFmtId="0" fontId="110" fillId="36" borderId="0" xfId="0" applyFont="1" applyFill="1"/>
    <xf numFmtId="165" fontId="110" fillId="36" borderId="0" xfId="1" applyNumberFormat="1" applyFont="1" applyFill="1"/>
    <xf numFmtId="0" fontId="113" fillId="6" borderId="0" xfId="0" applyFont="1" applyFill="1" applyAlignment="1">
      <alignment horizontal="center"/>
    </xf>
    <xf numFmtId="0" fontId="114" fillId="22" borderId="0" xfId="0" applyFont="1" applyFill="1"/>
    <xf numFmtId="0" fontId="110" fillId="8" borderId="5" xfId="0" applyFont="1" applyFill="1" applyBorder="1"/>
    <xf numFmtId="0" fontId="109" fillId="8" borderId="6" xfId="0" applyFont="1" applyFill="1" applyBorder="1"/>
    <xf numFmtId="0" fontId="109" fillId="8" borderId="7" xfId="0" applyFont="1" applyFill="1" applyBorder="1"/>
    <xf numFmtId="0" fontId="109" fillId="8" borderId="8" xfId="0" applyFont="1" applyFill="1" applyBorder="1"/>
    <xf numFmtId="0" fontId="109" fillId="8" borderId="0" xfId="0" applyFont="1" applyFill="1"/>
    <xf numFmtId="0" fontId="109" fillId="8" borderId="9" xfId="0" applyFont="1" applyFill="1" applyBorder="1"/>
    <xf numFmtId="0" fontId="109" fillId="8" borderId="10" xfId="0" applyFont="1" applyFill="1" applyBorder="1"/>
    <xf numFmtId="0" fontId="109" fillId="8" borderId="1" xfId="0" applyFont="1" applyFill="1" applyBorder="1"/>
    <xf numFmtId="0" fontId="109" fillId="8" borderId="11" xfId="0" applyFont="1" applyFill="1" applyBorder="1"/>
    <xf numFmtId="0" fontId="116" fillId="10" borderId="23" xfId="0" applyFont="1" applyFill="1" applyBorder="1" applyAlignment="1">
      <alignment horizontal="center"/>
    </xf>
    <xf numFmtId="0" fontId="117" fillId="10" borderId="23" xfId="0" applyFont="1" applyFill="1" applyBorder="1" applyAlignment="1">
      <alignment horizontal="center"/>
    </xf>
    <xf numFmtId="0" fontId="92" fillId="0" borderId="22" xfId="0" applyFont="1" applyBorder="1"/>
    <xf numFmtId="0" fontId="92" fillId="0" borderId="23" xfId="0" applyFont="1" applyBorder="1"/>
    <xf numFmtId="0" fontId="0" fillId="0" borderId="23" xfId="0" applyBorder="1"/>
    <xf numFmtId="0" fontId="2" fillId="0" borderId="23" xfId="0" applyFont="1" applyBorder="1"/>
    <xf numFmtId="0" fontId="35" fillId="0" borderId="23" xfId="0" applyFont="1" applyBorder="1"/>
    <xf numFmtId="0" fontId="6" fillId="0" borderId="23" xfId="0" applyFont="1" applyBorder="1"/>
    <xf numFmtId="0" fontId="110" fillId="8" borderId="8" xfId="0" applyFont="1" applyFill="1" applyBorder="1"/>
    <xf numFmtId="0" fontId="2" fillId="0" borderId="0" xfId="0" applyFont="1" applyAlignment="1">
      <alignment horizontal="center"/>
    </xf>
    <xf numFmtId="0" fontId="109" fillId="12" borderId="0" xfId="0" applyFont="1" applyFill="1"/>
    <xf numFmtId="0" fontId="109" fillId="12" borderId="9" xfId="0" applyFont="1" applyFill="1" applyBorder="1"/>
    <xf numFmtId="0" fontId="110" fillId="12" borderId="0" xfId="0" applyFont="1" applyFill="1"/>
    <xf numFmtId="0" fontId="110" fillId="12" borderId="9" xfId="0" applyFont="1" applyFill="1" applyBorder="1"/>
    <xf numFmtId="0" fontId="2" fillId="0" borderId="8" xfId="0" applyFont="1" applyBorder="1"/>
    <xf numFmtId="0" fontId="2" fillId="12" borderId="5" xfId="0" applyFont="1" applyFill="1" applyBorder="1"/>
    <xf numFmtId="0" fontId="2" fillId="12" borderId="8" xfId="0" applyFont="1" applyFill="1" applyBorder="1"/>
    <xf numFmtId="0" fontId="2" fillId="12" borderId="9" xfId="0" applyFont="1" applyFill="1" applyBorder="1"/>
    <xf numFmtId="0" fontId="0" fillId="12" borderId="8" xfId="0" applyFill="1" applyBorder="1"/>
    <xf numFmtId="0" fontId="109" fillId="12" borderId="1" xfId="0" applyFont="1" applyFill="1" applyBorder="1"/>
    <xf numFmtId="0" fontId="109" fillId="12" borderId="11" xfId="0" applyFont="1" applyFill="1" applyBorder="1"/>
    <xf numFmtId="0" fontId="2" fillId="0" borderId="7" xfId="0" applyFont="1" applyBorder="1"/>
    <xf numFmtId="0" fontId="0" fillId="27" borderId="0" xfId="0" applyFill="1"/>
    <xf numFmtId="0" fontId="0" fillId="12" borderId="9" xfId="0" applyFill="1" applyBorder="1"/>
    <xf numFmtId="0" fontId="2" fillId="27" borderId="0" xfId="0" applyFont="1" applyFill="1"/>
    <xf numFmtId="0" fontId="0" fillId="8" borderId="5" xfId="0" applyFill="1" applyBorder="1"/>
    <xf numFmtId="0" fontId="0" fillId="8" borderId="6" xfId="0" applyFill="1" applyBorder="1"/>
    <xf numFmtId="0" fontId="0" fillId="8" borderId="7" xfId="0" applyFill="1" applyBorder="1"/>
    <xf numFmtId="0" fontId="0" fillId="8" borderId="8" xfId="0" applyFill="1" applyBorder="1"/>
    <xf numFmtId="0" fontId="0" fillId="8" borderId="9" xfId="0" applyFill="1" applyBorder="1"/>
    <xf numFmtId="0" fontId="0" fillId="8" borderId="10" xfId="0" applyFill="1" applyBorder="1"/>
    <xf numFmtId="0" fontId="0" fillId="8" borderId="1" xfId="0" applyFill="1" applyBorder="1"/>
    <xf numFmtId="0" fontId="0" fillId="8" borderId="11" xfId="0" applyFill="1" applyBorder="1"/>
    <xf numFmtId="0" fontId="5" fillId="2" borderId="5" xfId="0" applyFont="1" applyFill="1" applyBorder="1"/>
    <xf numFmtId="0" fontId="4" fillId="2" borderId="6" xfId="0" applyFont="1" applyFill="1" applyBorder="1"/>
    <xf numFmtId="14" fontId="4" fillId="2" borderId="7" xfId="0" applyNumberFormat="1" applyFont="1" applyFill="1" applyBorder="1" applyAlignment="1">
      <alignment horizontal="right"/>
    </xf>
    <xf numFmtId="0" fontId="6" fillId="3" borderId="8" xfId="0" applyFont="1" applyFill="1" applyBorder="1"/>
    <xf numFmtId="0" fontId="6" fillId="3" borderId="9" xfId="0" applyFont="1" applyFill="1" applyBorder="1"/>
    <xf numFmtId="0" fontId="7" fillId="4" borderId="8" xfId="0" applyFont="1" applyFill="1" applyBorder="1"/>
    <xf numFmtId="0" fontId="7" fillId="4" borderId="9" xfId="0" applyFont="1" applyFill="1" applyBorder="1"/>
    <xf numFmtId="0" fontId="6" fillId="34" borderId="10" xfId="0" applyFont="1" applyFill="1" applyBorder="1"/>
    <xf numFmtId="0" fontId="6" fillId="34" borderId="1" xfId="0" applyFont="1" applyFill="1" applyBorder="1"/>
    <xf numFmtId="0" fontId="6" fillId="34" borderId="11" xfId="0" applyFont="1" applyFill="1" applyBorder="1"/>
    <xf numFmtId="0" fontId="31" fillId="30" borderId="8" xfId="0" applyFont="1" applyFill="1" applyBorder="1"/>
    <xf numFmtId="0" fontId="34" fillId="30" borderId="0" xfId="0" applyFont="1" applyFill="1"/>
    <xf numFmtId="164" fontId="31" fillId="30" borderId="0" xfId="0" applyNumberFormat="1" applyFont="1" applyFill="1"/>
    <xf numFmtId="0" fontId="66" fillId="30" borderId="28" xfId="0" applyFont="1" applyFill="1" applyBorder="1"/>
    <xf numFmtId="164" fontId="66" fillId="30" borderId="30" xfId="0" applyNumberFormat="1" applyFont="1" applyFill="1" applyBorder="1"/>
    <xf numFmtId="0" fontId="120" fillId="0" borderId="31" xfId="0" applyFont="1" applyBorder="1"/>
    <xf numFmtId="0" fontId="24" fillId="30" borderId="0" xfId="0" applyFont="1" applyFill="1"/>
    <xf numFmtId="0" fontId="0" fillId="30" borderId="7" xfId="0" applyFill="1" applyBorder="1"/>
    <xf numFmtId="0" fontId="37" fillId="17" borderId="5" xfId="0" applyFont="1" applyFill="1" applyBorder="1"/>
    <xf numFmtId="3" fontId="0" fillId="0" borderId="11" xfId="0" applyNumberFormat="1" applyBorder="1"/>
    <xf numFmtId="0" fontId="9" fillId="30" borderId="23" xfId="0" quotePrefix="1" applyFont="1" applyFill="1" applyBorder="1" applyAlignment="1">
      <alignment horizontal="right"/>
    </xf>
    <xf numFmtId="0" fontId="27" fillId="30" borderId="23" xfId="0" quotePrefix="1" applyFont="1" applyFill="1" applyBorder="1" applyAlignment="1">
      <alignment horizontal="right"/>
    </xf>
    <xf numFmtId="164" fontId="6" fillId="34" borderId="28" xfId="0" applyNumberFormat="1" applyFont="1" applyFill="1" applyBorder="1"/>
    <xf numFmtId="164" fontId="6" fillId="34" borderId="29" xfId="0" applyNumberFormat="1" applyFont="1" applyFill="1" applyBorder="1"/>
    <xf numFmtId="164" fontId="6" fillId="34" borderId="30" xfId="0" applyNumberFormat="1" applyFont="1" applyFill="1" applyBorder="1"/>
    <xf numFmtId="0" fontId="9" fillId="34" borderId="8" xfId="0" applyFont="1" applyFill="1" applyBorder="1" applyAlignment="1">
      <alignment horizontal="left" indent="1"/>
    </xf>
    <xf numFmtId="0" fontId="9" fillId="34" borderId="10" xfId="0" applyFont="1" applyFill="1" applyBorder="1" applyAlignment="1">
      <alignment horizontal="left" indent="1"/>
    </xf>
    <xf numFmtId="0" fontId="22" fillId="30" borderId="8" xfId="0" applyFont="1" applyFill="1" applyBorder="1"/>
    <xf numFmtId="0" fontId="41" fillId="2" borderId="28" xfId="0" applyFont="1" applyFill="1" applyBorder="1"/>
    <xf numFmtId="0" fontId="42" fillId="2" borderId="29" xfId="0" applyFont="1" applyFill="1" applyBorder="1"/>
    <xf numFmtId="164" fontId="41" fillId="2" borderId="29" xfId="0" applyNumberFormat="1" applyFont="1" applyFill="1" applyBorder="1"/>
    <xf numFmtId="164" fontId="41" fillId="2" borderId="30" xfId="0" applyNumberFormat="1" applyFont="1" applyFill="1" applyBorder="1"/>
    <xf numFmtId="0" fontId="2" fillId="35" borderId="5" xfId="0" applyFont="1" applyFill="1" applyBorder="1"/>
    <xf numFmtId="3" fontId="19" fillId="35" borderId="0" xfId="0" applyNumberFormat="1" applyFont="1" applyFill="1"/>
    <xf numFmtId="0" fontId="19" fillId="35" borderId="0" xfId="0" applyFont="1" applyFill="1"/>
    <xf numFmtId="0" fontId="19" fillId="35" borderId="9" xfId="0" applyFont="1" applyFill="1" applyBorder="1"/>
    <xf numFmtId="3" fontId="19" fillId="35" borderId="9" xfId="0" applyNumberFormat="1" applyFont="1" applyFill="1" applyBorder="1"/>
    <xf numFmtId="0" fontId="19" fillId="8" borderId="0" xfId="0" applyFont="1" applyFill="1"/>
    <xf numFmtId="9" fontId="19" fillId="8" borderId="0" xfId="0" applyNumberFormat="1" applyFont="1" applyFill="1" applyAlignment="1">
      <alignment horizontal="center"/>
    </xf>
    <xf numFmtId="3" fontId="19" fillId="8" borderId="0" xfId="0" applyNumberFormat="1" applyFont="1" applyFill="1"/>
    <xf numFmtId="0" fontId="19" fillId="8" borderId="9" xfId="0" applyFont="1" applyFill="1" applyBorder="1"/>
    <xf numFmtId="3" fontId="19" fillId="8" borderId="9" xfId="0" applyNumberFormat="1" applyFont="1" applyFill="1" applyBorder="1"/>
    <xf numFmtId="3" fontId="6" fillId="30" borderId="0" xfId="0" applyNumberFormat="1" applyFont="1" applyFill="1"/>
    <xf numFmtId="3" fontId="6" fillId="30" borderId="9" xfId="0" applyNumberFormat="1" applyFont="1" applyFill="1" applyBorder="1"/>
    <xf numFmtId="0" fontId="6" fillId="35" borderId="0" xfId="0" applyFont="1" applyFill="1"/>
    <xf numFmtId="3" fontId="6" fillId="35" borderId="0" xfId="0" applyNumberFormat="1" applyFont="1" applyFill="1"/>
    <xf numFmtId="0" fontId="6" fillId="35" borderId="9" xfId="0" applyFont="1" applyFill="1" applyBorder="1"/>
    <xf numFmtId="3" fontId="6" fillId="35" borderId="9" xfId="0" applyNumberFormat="1" applyFont="1" applyFill="1" applyBorder="1"/>
    <xf numFmtId="164" fontId="19" fillId="35" borderId="30" xfId="1" applyNumberFormat="1" applyFont="1" applyFill="1" applyBorder="1"/>
    <xf numFmtId="164" fontId="24" fillId="8" borderId="8" xfId="1" applyNumberFormat="1" applyFont="1" applyFill="1" applyBorder="1"/>
    <xf numFmtId="164" fontId="24" fillId="8" borderId="9" xfId="1" applyNumberFormat="1" applyFont="1" applyFill="1" applyBorder="1"/>
    <xf numFmtId="164" fontId="22" fillId="8" borderId="8" xfId="1" applyNumberFormat="1" applyFont="1" applyFill="1" applyBorder="1"/>
    <xf numFmtId="164" fontId="22" fillId="8" borderId="9" xfId="1" applyNumberFormat="1" applyFont="1" applyFill="1" applyBorder="1"/>
    <xf numFmtId="164" fontId="24" fillId="8" borderId="10" xfId="1" applyNumberFormat="1" applyFont="1" applyFill="1" applyBorder="1"/>
    <xf numFmtId="164" fontId="24" fillId="8" borderId="11" xfId="1" applyNumberFormat="1" applyFont="1" applyFill="1" applyBorder="1"/>
    <xf numFmtId="0" fontId="0" fillId="0" borderId="6" xfId="0" applyBorder="1" applyAlignment="1">
      <alignment horizontal="center"/>
    </xf>
    <xf numFmtId="0" fontId="0" fillId="0" borderId="7" xfId="0" applyBorder="1" applyAlignment="1">
      <alignment horizontal="center"/>
    </xf>
    <xf numFmtId="0" fontId="6" fillId="0" borderId="1" xfId="0" applyFont="1" applyBorder="1"/>
    <xf numFmtId="0" fontId="125" fillId="6" borderId="5" xfId="0" applyFont="1" applyFill="1" applyBorder="1"/>
    <xf numFmtId="0" fontId="125" fillId="6" borderId="6" xfId="0" applyFont="1" applyFill="1" applyBorder="1"/>
    <xf numFmtId="0" fontId="109" fillId="0" borderId="8" xfId="0" applyFont="1" applyBorder="1"/>
    <xf numFmtId="165" fontId="109" fillId="0" borderId="9" xfId="1" applyNumberFormat="1" applyFont="1" applyBorder="1"/>
    <xf numFmtId="0" fontId="109" fillId="35" borderId="8" xfId="0" applyFont="1" applyFill="1" applyBorder="1"/>
    <xf numFmtId="0" fontId="109" fillId="35" borderId="0" xfId="0" applyFont="1" applyFill="1"/>
    <xf numFmtId="165" fontId="109" fillId="35" borderId="9" xfId="1" applyNumberFormat="1" applyFont="1" applyFill="1" applyBorder="1"/>
    <xf numFmtId="0" fontId="109" fillId="0" borderId="10" xfId="0" applyFont="1" applyBorder="1"/>
    <xf numFmtId="0" fontId="109" fillId="0" borderId="1" xfId="0" applyFont="1" applyBorder="1"/>
    <xf numFmtId="165" fontId="109" fillId="0" borderId="11" xfId="1" applyNumberFormat="1" applyFont="1" applyBorder="1"/>
    <xf numFmtId="0" fontId="109" fillId="0" borderId="6" xfId="0" applyFont="1" applyBorder="1"/>
    <xf numFmtId="165" fontId="110" fillId="0" borderId="7" xfId="1" applyNumberFormat="1" applyFont="1" applyBorder="1" applyAlignment="1">
      <alignment horizontal="center"/>
    </xf>
    <xf numFmtId="0" fontId="110" fillId="36" borderId="8" xfId="0" applyFont="1" applyFill="1" applyBorder="1"/>
    <xf numFmtId="165" fontId="110" fillId="36" borderId="9" xfId="1" applyNumberFormat="1" applyFont="1" applyFill="1" applyBorder="1"/>
    <xf numFmtId="0" fontId="109" fillId="36" borderId="0" xfId="0" applyFont="1" applyFill="1"/>
    <xf numFmtId="0" fontId="109" fillId="11" borderId="8" xfId="0" applyFont="1" applyFill="1" applyBorder="1"/>
    <xf numFmtId="0" fontId="109" fillId="11" borderId="0" xfId="0" applyFont="1" applyFill="1"/>
    <xf numFmtId="165" fontId="109" fillId="11" borderId="9" xfId="1" applyNumberFormat="1" applyFont="1" applyFill="1" applyBorder="1"/>
    <xf numFmtId="0" fontId="110" fillId="36" borderId="10" xfId="0" applyFont="1" applyFill="1" applyBorder="1"/>
    <xf numFmtId="0" fontId="110" fillId="36" borderId="1" xfId="0" applyFont="1" applyFill="1" applyBorder="1"/>
    <xf numFmtId="0" fontId="110" fillId="0" borderId="5" xfId="0" applyFont="1" applyBorder="1"/>
    <xf numFmtId="165" fontId="110" fillId="0" borderId="9" xfId="1" applyNumberFormat="1" applyFont="1" applyBorder="1" applyAlignment="1">
      <alignment horizontal="center"/>
    </xf>
    <xf numFmtId="0" fontId="113" fillId="0" borderId="0" xfId="0" applyFont="1" applyAlignment="1">
      <alignment horizontal="center"/>
    </xf>
    <xf numFmtId="0" fontId="109" fillId="0" borderId="9" xfId="0" applyFont="1" applyBorder="1"/>
    <xf numFmtId="0" fontId="113" fillId="6" borderId="1" xfId="0" applyFont="1" applyFill="1" applyBorder="1" applyAlignment="1">
      <alignment horizontal="center"/>
    </xf>
    <xf numFmtId="0" fontId="2" fillId="8" borderId="31" xfId="0" applyFont="1" applyFill="1" applyBorder="1" applyAlignment="1">
      <alignment horizontal="center"/>
    </xf>
    <xf numFmtId="165" fontId="126" fillId="23" borderId="11" xfId="1" applyNumberFormat="1" applyFont="1" applyFill="1" applyBorder="1"/>
    <xf numFmtId="0" fontId="127" fillId="23" borderId="0" xfId="0" applyFont="1" applyFill="1" applyAlignment="1">
      <alignment horizontal="center"/>
    </xf>
    <xf numFmtId="0" fontId="35" fillId="12" borderId="0" xfId="0" applyFont="1" applyFill="1"/>
    <xf numFmtId="0" fontId="128" fillId="23" borderId="8" xfId="0" applyFont="1" applyFill="1" applyBorder="1"/>
    <xf numFmtId="0" fontId="129" fillId="12" borderId="8" xfId="0" applyFont="1" applyFill="1" applyBorder="1"/>
    <xf numFmtId="0" fontId="129" fillId="12" borderId="0" xfId="0" applyFont="1" applyFill="1"/>
    <xf numFmtId="0" fontId="129" fillId="12" borderId="1" xfId="0" applyFont="1" applyFill="1" applyBorder="1"/>
    <xf numFmtId="0" fontId="128" fillId="23" borderId="0" xfId="0" applyFont="1" applyFill="1"/>
    <xf numFmtId="0" fontId="130" fillId="0" borderId="8" xfId="0" applyFont="1" applyBorder="1"/>
    <xf numFmtId="0" fontId="96" fillId="0" borderId="28" xfId="0" applyFont="1" applyBorder="1"/>
    <xf numFmtId="165" fontId="0" fillId="0" borderId="30" xfId="1" applyNumberFormat="1" applyFont="1" applyBorder="1"/>
    <xf numFmtId="0" fontId="104" fillId="34" borderId="5" xfId="0" applyFont="1" applyFill="1" applyBorder="1"/>
    <xf numFmtId="0" fontId="104" fillId="34" borderId="8" xfId="0" applyFont="1" applyFill="1" applyBorder="1"/>
    <xf numFmtId="0" fontId="107" fillId="34" borderId="0" xfId="0" applyFont="1" applyFill="1"/>
    <xf numFmtId="0" fontId="107" fillId="34" borderId="1" xfId="0" applyFont="1" applyFill="1" applyBorder="1"/>
    <xf numFmtId="0" fontId="131" fillId="2" borderId="12" xfId="0" applyFont="1" applyFill="1" applyBorder="1"/>
    <xf numFmtId="0" fontId="37" fillId="35" borderId="5" xfId="0" applyFont="1" applyFill="1" applyBorder="1"/>
    <xf numFmtId="0" fontId="37" fillId="35" borderId="6" xfId="0" applyFont="1" applyFill="1" applyBorder="1"/>
    <xf numFmtId="0" fontId="39" fillId="35" borderId="6" xfId="0" applyFont="1" applyFill="1" applyBorder="1"/>
    <xf numFmtId="164" fontId="39" fillId="35" borderId="6" xfId="1" applyNumberFormat="1" applyFont="1" applyFill="1" applyBorder="1"/>
    <xf numFmtId="0" fontId="39" fillId="35" borderId="7" xfId="0" applyFont="1" applyFill="1" applyBorder="1"/>
    <xf numFmtId="0" fontId="39" fillId="35" borderId="10" xfId="0" applyFont="1" applyFill="1" applyBorder="1"/>
    <xf numFmtId="0" fontId="39" fillId="35" borderId="1" xfId="0" applyFont="1" applyFill="1" applyBorder="1"/>
    <xf numFmtId="164" fontId="39" fillId="35" borderId="1" xfId="1" applyNumberFormat="1" applyFont="1" applyFill="1" applyBorder="1"/>
    <xf numFmtId="0" fontId="39" fillId="35" borderId="11" xfId="0" applyFont="1" applyFill="1" applyBorder="1"/>
    <xf numFmtId="0" fontId="35" fillId="35" borderId="28" xfId="0" applyFont="1" applyFill="1" applyBorder="1"/>
    <xf numFmtId="164" fontId="2" fillId="35" borderId="30" xfId="1" applyNumberFormat="1" applyFont="1" applyFill="1" applyBorder="1"/>
    <xf numFmtId="164" fontId="2" fillId="13" borderId="30" xfId="1" applyNumberFormat="1" applyFont="1" applyFill="1" applyBorder="1"/>
    <xf numFmtId="10" fontId="2" fillId="8" borderId="31" xfId="2" applyNumberFormat="1" applyFont="1" applyFill="1" applyBorder="1"/>
    <xf numFmtId="9" fontId="132" fillId="23" borderId="22" xfId="2" applyFont="1" applyFill="1" applyBorder="1" applyAlignment="1">
      <alignment horizontal="center"/>
    </xf>
    <xf numFmtId="9" fontId="132" fillId="23" borderId="31" xfId="2" applyFont="1" applyFill="1" applyBorder="1" applyAlignment="1">
      <alignment horizontal="center"/>
    </xf>
    <xf numFmtId="164" fontId="132" fillId="23" borderId="22" xfId="1" applyNumberFormat="1" applyFont="1" applyFill="1" applyBorder="1"/>
    <xf numFmtId="164" fontId="132" fillId="23" borderId="24" xfId="1" applyNumberFormat="1" applyFont="1" applyFill="1" applyBorder="1"/>
    <xf numFmtId="0" fontId="2" fillId="30" borderId="8" xfId="0" applyFont="1" applyFill="1" applyBorder="1"/>
    <xf numFmtId="0" fontId="0" fillId="30" borderId="22" xfId="0" applyFill="1" applyBorder="1"/>
    <xf numFmtId="0" fontId="0" fillId="30" borderId="23" xfId="0" applyFill="1" applyBorder="1"/>
    <xf numFmtId="0" fontId="0" fillId="30" borderId="24" xfId="0" applyFill="1" applyBorder="1"/>
    <xf numFmtId="0" fontId="0" fillId="30" borderId="0" xfId="0" applyFill="1" applyAlignment="1">
      <alignment horizontal="left" indent="2"/>
    </xf>
    <xf numFmtId="0" fontId="74" fillId="30" borderId="0" xfId="0" applyFont="1" applyFill="1" applyAlignment="1">
      <alignment horizontal="left" indent="2"/>
    </xf>
    <xf numFmtId="0" fontId="6" fillId="9" borderId="5" xfId="0" applyFont="1" applyFill="1" applyBorder="1"/>
    <xf numFmtId="0" fontId="6" fillId="9" borderId="6" xfId="0" applyFont="1" applyFill="1" applyBorder="1"/>
    <xf numFmtId="0" fontId="6" fillId="9" borderId="7" xfId="0" applyFont="1" applyFill="1" applyBorder="1"/>
    <xf numFmtId="0" fontId="6" fillId="9" borderId="8" xfId="0" applyFont="1" applyFill="1" applyBorder="1"/>
    <xf numFmtId="0" fontId="6" fillId="9" borderId="9" xfId="0" applyFont="1" applyFill="1" applyBorder="1"/>
    <xf numFmtId="0" fontId="6" fillId="9" borderId="10" xfId="0" applyFont="1" applyFill="1" applyBorder="1"/>
    <xf numFmtId="0" fontId="6" fillId="9" borderId="1" xfId="0" applyFont="1" applyFill="1" applyBorder="1"/>
    <xf numFmtId="0" fontId="6" fillId="9" borderId="11" xfId="0" applyFont="1" applyFill="1" applyBorder="1"/>
    <xf numFmtId="0" fontId="19" fillId="9" borderId="8" xfId="0" applyFont="1" applyFill="1" applyBorder="1"/>
    <xf numFmtId="0" fontId="19" fillId="9" borderId="1" xfId="0" applyFont="1" applyFill="1" applyBorder="1"/>
    <xf numFmtId="0" fontId="19" fillId="9" borderId="5" xfId="0" applyFont="1" applyFill="1" applyBorder="1"/>
    <xf numFmtId="0" fontId="9" fillId="9" borderId="8" xfId="0" applyFont="1" applyFill="1" applyBorder="1" applyAlignment="1">
      <alignment horizontal="right"/>
    </xf>
    <xf numFmtId="0" fontId="9" fillId="9" borderId="10" xfId="0" applyFont="1" applyFill="1" applyBorder="1" applyAlignment="1">
      <alignment horizontal="right"/>
    </xf>
    <xf numFmtId="0" fontId="9" fillId="9" borderId="0" xfId="0" applyFont="1" applyFill="1" applyAlignment="1">
      <alignment horizontal="right"/>
    </xf>
    <xf numFmtId="0" fontId="9" fillId="9" borderId="39" xfId="0" applyFont="1" applyFill="1" applyBorder="1" applyAlignment="1">
      <alignment horizontal="right"/>
    </xf>
    <xf numFmtId="0" fontId="19" fillId="9" borderId="10" xfId="0" applyFont="1" applyFill="1" applyBorder="1"/>
    <xf numFmtId="0" fontId="27" fillId="9" borderId="1" xfId="0" applyFont="1" applyFill="1" applyBorder="1"/>
    <xf numFmtId="0" fontId="6" fillId="9" borderId="28" xfId="0" applyFont="1" applyFill="1" applyBorder="1"/>
    <xf numFmtId="0" fontId="6" fillId="9" borderId="29" xfId="0" applyFont="1" applyFill="1" applyBorder="1"/>
    <xf numFmtId="0" fontId="6" fillId="9" borderId="30" xfId="0" applyFont="1" applyFill="1" applyBorder="1"/>
    <xf numFmtId="0" fontId="6" fillId="0" borderId="5" xfId="0" applyFont="1" applyBorder="1"/>
    <xf numFmtId="0" fontId="9" fillId="0" borderId="7" xfId="0" applyFont="1" applyBorder="1" applyAlignment="1">
      <alignment horizontal="center"/>
    </xf>
    <xf numFmtId="0" fontId="9" fillId="0" borderId="9" xfId="0" applyFont="1" applyBorder="1" applyAlignment="1">
      <alignment horizontal="center"/>
    </xf>
    <xf numFmtId="0" fontId="9" fillId="0" borderId="11" xfId="0" applyFont="1" applyBorder="1" applyAlignment="1">
      <alignment horizontal="center"/>
    </xf>
    <xf numFmtId="0" fontId="2" fillId="12" borderId="31" xfId="0" applyFont="1" applyFill="1" applyBorder="1"/>
    <xf numFmtId="0" fontId="0" fillId="9" borderId="29" xfId="0" applyFill="1" applyBorder="1"/>
    <xf numFmtId="0" fontId="0" fillId="9" borderId="30" xfId="0" applyFill="1" applyBorder="1"/>
    <xf numFmtId="0" fontId="9" fillId="9" borderId="31" xfId="0" quotePrefix="1" applyFont="1" applyFill="1" applyBorder="1" applyAlignment="1">
      <alignment horizontal="left"/>
    </xf>
    <xf numFmtId="0" fontId="9" fillId="9" borderId="22" xfId="0" quotePrefix="1" applyFont="1" applyFill="1" applyBorder="1" applyAlignment="1">
      <alignment horizontal="left"/>
    </xf>
    <xf numFmtId="0" fontId="9" fillId="9" borderId="23" xfId="0" quotePrefix="1" applyFont="1" applyFill="1" applyBorder="1" applyAlignment="1">
      <alignment horizontal="left"/>
    </xf>
    <xf numFmtId="0" fontId="9" fillId="9" borderId="24" xfId="0" quotePrefix="1" applyFont="1" applyFill="1" applyBorder="1" applyAlignment="1">
      <alignment horizontal="left"/>
    </xf>
    <xf numFmtId="0" fontId="0" fillId="9" borderId="23" xfId="0" applyFill="1" applyBorder="1"/>
    <xf numFmtId="0" fontId="0" fillId="9" borderId="6" xfId="0" applyFill="1" applyBorder="1"/>
    <xf numFmtId="0" fontId="0" fillId="9" borderId="40" xfId="0" applyFill="1" applyBorder="1"/>
    <xf numFmtId="0" fontId="0" fillId="9" borderId="22" xfId="0" applyFill="1" applyBorder="1"/>
    <xf numFmtId="0" fontId="0" fillId="9" borderId="1" xfId="0" applyFill="1" applyBorder="1"/>
    <xf numFmtId="0" fontId="0" fillId="9" borderId="41" xfId="0" applyFill="1" applyBorder="1"/>
    <xf numFmtId="0" fontId="0" fillId="9" borderId="24" xfId="0" applyFill="1" applyBorder="1"/>
    <xf numFmtId="0" fontId="2" fillId="9" borderId="31" xfId="0" applyFont="1" applyFill="1" applyBorder="1"/>
    <xf numFmtId="0" fontId="0" fillId="9" borderId="7" xfId="0" applyFill="1" applyBorder="1"/>
    <xf numFmtId="0" fontId="0" fillId="9" borderId="9" xfId="0" applyFill="1" applyBorder="1"/>
    <xf numFmtId="0" fontId="0" fillId="9" borderId="11" xfId="0" applyFill="1" applyBorder="1"/>
    <xf numFmtId="0" fontId="9" fillId="9" borderId="5" xfId="0" quotePrefix="1" applyFont="1" applyFill="1" applyBorder="1" applyAlignment="1">
      <alignment horizontal="left"/>
    </xf>
    <xf numFmtId="0" fontId="9" fillId="9" borderId="8" xfId="0" quotePrefix="1" applyFont="1" applyFill="1" applyBorder="1" applyAlignment="1">
      <alignment horizontal="left"/>
    </xf>
    <xf numFmtId="0" fontId="9" fillId="9" borderId="10" xfId="0" quotePrefix="1" applyFont="1" applyFill="1" applyBorder="1" applyAlignment="1">
      <alignment horizontal="left"/>
    </xf>
    <xf numFmtId="0" fontId="2" fillId="9" borderId="22" xfId="0" applyFont="1" applyFill="1" applyBorder="1"/>
    <xf numFmtId="0" fontId="2" fillId="9" borderId="5" xfId="0" applyFont="1" applyFill="1" applyBorder="1"/>
    <xf numFmtId="0" fontId="2" fillId="9" borderId="8" xfId="0" applyFont="1" applyFill="1" applyBorder="1"/>
    <xf numFmtId="0" fontId="0" fillId="9" borderId="8" xfId="0" applyFill="1" applyBorder="1"/>
    <xf numFmtId="0" fontId="0" fillId="9" borderId="10" xfId="0" applyFill="1" applyBorder="1"/>
    <xf numFmtId="0" fontId="134" fillId="0" borderId="0" xfId="0" applyFont="1"/>
    <xf numFmtId="0" fontId="134" fillId="35" borderId="5" xfId="0" applyFont="1" applyFill="1" applyBorder="1"/>
    <xf numFmtId="0" fontId="96" fillId="16" borderId="6" xfId="0" applyFont="1" applyFill="1" applyBorder="1"/>
    <xf numFmtId="0" fontId="134" fillId="16" borderId="6" xfId="0" applyFont="1" applyFill="1" applyBorder="1"/>
    <xf numFmtId="0" fontId="134" fillId="16" borderId="7" xfId="0" applyFont="1" applyFill="1" applyBorder="1"/>
    <xf numFmtId="0" fontId="134" fillId="35" borderId="8" xfId="0" applyFont="1" applyFill="1" applyBorder="1"/>
    <xf numFmtId="0" fontId="96" fillId="16" borderId="0" xfId="0" applyFont="1" applyFill="1"/>
    <xf numFmtId="0" fontId="134" fillId="16" borderId="0" xfId="0" applyFont="1" applyFill="1"/>
    <xf numFmtId="0" fontId="134" fillId="16" borderId="9" xfId="0" applyFont="1" applyFill="1" applyBorder="1"/>
    <xf numFmtId="0" fontId="134" fillId="35" borderId="0" xfId="0" applyFont="1" applyFill="1"/>
    <xf numFmtId="0" fontId="134" fillId="35" borderId="9" xfId="0" applyFont="1" applyFill="1" applyBorder="1"/>
    <xf numFmtId="0" fontId="134" fillId="35" borderId="10" xfId="0" applyFont="1" applyFill="1" applyBorder="1"/>
    <xf numFmtId="0" fontId="134" fillId="35" borderId="1" xfId="0" applyFont="1" applyFill="1" applyBorder="1"/>
    <xf numFmtId="0" fontId="134" fillId="35" borderId="11" xfId="0" applyFont="1" applyFill="1" applyBorder="1"/>
    <xf numFmtId="0" fontId="109" fillId="36" borderId="5" xfId="0" applyFont="1" applyFill="1" applyBorder="1"/>
    <xf numFmtId="0" fontId="109" fillId="36" borderId="6" xfId="0" applyFont="1" applyFill="1" applyBorder="1"/>
    <xf numFmtId="0" fontId="109" fillId="36" borderId="7" xfId="0" applyFont="1" applyFill="1" applyBorder="1"/>
    <xf numFmtId="0" fontId="109" fillId="36" borderId="8" xfId="0" applyFont="1" applyFill="1" applyBorder="1"/>
    <xf numFmtId="0" fontId="109" fillId="36" borderId="9" xfId="0" applyFont="1" applyFill="1" applyBorder="1"/>
    <xf numFmtId="165" fontId="109" fillId="36" borderId="9" xfId="0" applyNumberFormat="1" applyFont="1" applyFill="1" applyBorder="1"/>
    <xf numFmtId="0" fontId="109" fillId="31" borderId="8" xfId="0" applyFont="1" applyFill="1" applyBorder="1"/>
    <xf numFmtId="0" fontId="109" fillId="31" borderId="0" xfId="0" applyFont="1" applyFill="1"/>
    <xf numFmtId="0" fontId="109" fillId="31" borderId="9" xfId="0" applyFont="1" applyFill="1" applyBorder="1"/>
    <xf numFmtId="0" fontId="109" fillId="35" borderId="10" xfId="0" applyFont="1" applyFill="1" applyBorder="1"/>
    <xf numFmtId="0" fontId="109" fillId="35" borderId="1" xfId="0" applyFont="1" applyFill="1" applyBorder="1"/>
    <xf numFmtId="165" fontId="109" fillId="35" borderId="11" xfId="0" applyNumberFormat="1" applyFont="1" applyFill="1" applyBorder="1"/>
    <xf numFmtId="0" fontId="31" fillId="16" borderId="0" xfId="0" applyFont="1" applyFill="1"/>
    <xf numFmtId="0" fontId="31" fillId="16" borderId="28" xfId="0" applyFont="1" applyFill="1" applyBorder="1"/>
    <xf numFmtId="49" fontId="32" fillId="16" borderId="28" xfId="0" applyNumberFormat="1" applyFont="1" applyFill="1" applyBorder="1" applyAlignment="1">
      <alignment horizontal="left" vertical="top"/>
    </xf>
    <xf numFmtId="49" fontId="32" fillId="16" borderId="29" xfId="0" applyNumberFormat="1" applyFont="1" applyFill="1" applyBorder="1" applyAlignment="1">
      <alignment horizontal="left" vertical="center"/>
    </xf>
    <xf numFmtId="164" fontId="32" fillId="16" borderId="29" xfId="1" applyNumberFormat="1" applyFont="1" applyFill="1" applyBorder="1" applyAlignment="1">
      <alignment horizontal="left" vertical="center"/>
    </xf>
    <xf numFmtId="164" fontId="32" fillId="16" borderId="30" xfId="1" applyNumberFormat="1" applyFont="1" applyFill="1" applyBorder="1" applyAlignment="1">
      <alignment horizontal="left" vertical="center"/>
    </xf>
    <xf numFmtId="0" fontId="31" fillId="16" borderId="5" xfId="0" applyFont="1" applyFill="1" applyBorder="1"/>
    <xf numFmtId="49" fontId="32" fillId="16" borderId="5" xfId="0" applyNumberFormat="1" applyFont="1" applyFill="1" applyBorder="1" applyAlignment="1">
      <alignment horizontal="left" vertical="top"/>
    </xf>
    <xf numFmtId="49" fontId="32" fillId="16" borderId="6" xfId="0" applyNumberFormat="1" applyFont="1" applyFill="1" applyBorder="1" applyAlignment="1">
      <alignment horizontal="left" vertical="center"/>
    </xf>
    <xf numFmtId="164" fontId="32" fillId="16" borderId="6" xfId="1" applyNumberFormat="1" applyFont="1" applyFill="1" applyBorder="1" applyAlignment="1">
      <alignment horizontal="left" vertical="center"/>
    </xf>
    <xf numFmtId="164" fontId="32" fillId="16" borderId="7" xfId="1" applyNumberFormat="1" applyFont="1" applyFill="1" applyBorder="1" applyAlignment="1">
      <alignment horizontal="left" vertical="center"/>
    </xf>
    <xf numFmtId="0" fontId="31" fillId="16" borderId="10" xfId="0" applyFont="1" applyFill="1" applyBorder="1"/>
    <xf numFmtId="49" fontId="32" fillId="16" borderId="10" xfId="0" applyNumberFormat="1" applyFont="1" applyFill="1" applyBorder="1" applyAlignment="1">
      <alignment horizontal="left" vertical="top"/>
    </xf>
    <xf numFmtId="49" fontId="32" fillId="16" borderId="1" xfId="0" applyNumberFormat="1" applyFont="1" applyFill="1" applyBorder="1" applyAlignment="1">
      <alignment horizontal="left" vertical="center"/>
    </xf>
    <xf numFmtId="164" fontId="32" fillId="16" borderId="1" xfId="1" applyNumberFormat="1" applyFont="1" applyFill="1" applyBorder="1" applyAlignment="1">
      <alignment horizontal="left" vertical="center"/>
    </xf>
    <xf numFmtId="164" fontId="32" fillId="16" borderId="11" xfId="1" applyNumberFormat="1" applyFont="1" applyFill="1" applyBorder="1" applyAlignment="1">
      <alignment horizontal="left" vertical="center"/>
    </xf>
    <xf numFmtId="0" fontId="31" fillId="8" borderId="5" xfId="0" applyFont="1" applyFill="1" applyBorder="1"/>
    <xf numFmtId="49" fontId="32" fillId="8" borderId="5" xfId="0" applyNumberFormat="1" applyFont="1" applyFill="1" applyBorder="1" applyAlignment="1">
      <alignment horizontal="left" vertical="top"/>
    </xf>
    <xf numFmtId="49" fontId="32" fillId="8" borderId="6" xfId="0" applyNumberFormat="1" applyFont="1" applyFill="1" applyBorder="1" applyAlignment="1">
      <alignment horizontal="left" vertical="center"/>
    </xf>
    <xf numFmtId="164" fontId="32" fillId="8" borderId="6" xfId="1" applyNumberFormat="1" applyFont="1" applyFill="1" applyBorder="1" applyAlignment="1">
      <alignment horizontal="left" vertical="center"/>
    </xf>
    <xf numFmtId="164" fontId="32" fillId="8" borderId="7" xfId="1" applyNumberFormat="1" applyFont="1" applyFill="1" applyBorder="1" applyAlignment="1">
      <alignment horizontal="left" vertical="center"/>
    </xf>
    <xf numFmtId="49" fontId="32" fillId="8" borderId="0" xfId="0" applyNumberFormat="1" applyFont="1" applyFill="1" applyAlignment="1">
      <alignment horizontal="left" vertical="center"/>
    </xf>
    <xf numFmtId="0" fontId="31" fillId="8" borderId="10" xfId="0" applyFont="1" applyFill="1" applyBorder="1"/>
    <xf numFmtId="49" fontId="32" fillId="8" borderId="10" xfId="0" applyNumberFormat="1" applyFont="1" applyFill="1" applyBorder="1" applyAlignment="1">
      <alignment horizontal="left" vertical="top"/>
    </xf>
    <xf numFmtId="49" fontId="32" fillId="8" borderId="1" xfId="0" applyNumberFormat="1" applyFont="1" applyFill="1" applyBorder="1" applyAlignment="1">
      <alignment horizontal="left" vertical="center"/>
    </xf>
    <xf numFmtId="164" fontId="32" fillId="8" borderId="1" xfId="1" applyNumberFormat="1" applyFont="1" applyFill="1" applyBorder="1" applyAlignment="1">
      <alignment horizontal="left" vertical="center"/>
    </xf>
    <xf numFmtId="164" fontId="32" fillId="8" borderId="11" xfId="1" applyNumberFormat="1" applyFont="1" applyFill="1" applyBorder="1" applyAlignment="1">
      <alignment horizontal="left" vertical="center"/>
    </xf>
    <xf numFmtId="0" fontId="19" fillId="16" borderId="0" xfId="0" applyFont="1" applyFill="1"/>
    <xf numFmtId="0" fontId="6" fillId="22" borderId="0" xfId="0" applyFont="1" applyFill="1"/>
    <xf numFmtId="0" fontId="102" fillId="30" borderId="5" xfId="0" applyFont="1" applyFill="1" applyBorder="1"/>
    <xf numFmtId="0" fontId="102" fillId="30" borderId="6" xfId="0" applyFont="1" applyFill="1" applyBorder="1"/>
    <xf numFmtId="0" fontId="102" fillId="30" borderId="7" xfId="0" applyFont="1" applyFill="1" applyBorder="1"/>
    <xf numFmtId="0" fontId="102" fillId="18" borderId="28" xfId="0" applyFont="1" applyFill="1" applyBorder="1"/>
    <xf numFmtId="14" fontId="102" fillId="30" borderId="8" xfId="0" quotePrefix="1" applyNumberFormat="1" applyFont="1" applyFill="1" applyBorder="1"/>
    <xf numFmtId="0" fontId="102" fillId="30" borderId="0" xfId="0" applyFont="1" applyFill="1"/>
    <xf numFmtId="14" fontId="102" fillId="30" borderId="9" xfId="0" quotePrefix="1" applyNumberFormat="1" applyFont="1" applyFill="1" applyBorder="1" applyAlignment="1">
      <alignment horizontal="right"/>
    </xf>
    <xf numFmtId="0" fontId="102" fillId="30" borderId="10" xfId="0" applyFont="1" applyFill="1" applyBorder="1"/>
    <xf numFmtId="0" fontId="102" fillId="30" borderId="1" xfId="0" applyFont="1" applyFill="1" applyBorder="1"/>
    <xf numFmtId="0" fontId="102" fillId="30" borderId="11" xfId="0" applyFont="1" applyFill="1" applyBorder="1"/>
    <xf numFmtId="0" fontId="102" fillId="30" borderId="9" xfId="0" applyFont="1" applyFill="1" applyBorder="1"/>
    <xf numFmtId="0" fontId="102" fillId="30" borderId="8" xfId="0" quotePrefix="1" applyFont="1" applyFill="1" applyBorder="1"/>
    <xf numFmtId="16" fontId="102" fillId="30" borderId="0" xfId="0" quotePrefix="1" applyNumberFormat="1" applyFont="1" applyFill="1" applyAlignment="1">
      <alignment horizontal="right"/>
    </xf>
    <xf numFmtId="0" fontId="103" fillId="17" borderId="8" xfId="0" applyFont="1" applyFill="1" applyBorder="1"/>
    <xf numFmtId="0" fontId="103" fillId="17" borderId="0" xfId="0" applyFont="1" applyFill="1"/>
    <xf numFmtId="0" fontId="103" fillId="17" borderId="9" xfId="0" applyFont="1" applyFill="1" applyBorder="1"/>
    <xf numFmtId="0" fontId="103" fillId="17" borderId="10" xfId="0" applyFont="1" applyFill="1" applyBorder="1"/>
    <xf numFmtId="0" fontId="103" fillId="17" borderId="1" xfId="0" applyFont="1" applyFill="1" applyBorder="1"/>
    <xf numFmtId="0" fontId="103" fillId="17" borderId="11" xfId="0" applyFont="1" applyFill="1" applyBorder="1"/>
    <xf numFmtId="0" fontId="27" fillId="0" borderId="5" xfId="0" applyFont="1" applyBorder="1"/>
    <xf numFmtId="0" fontId="27" fillId="0" borderId="28" xfId="0" applyFont="1" applyBorder="1"/>
    <xf numFmtId="0" fontId="6" fillId="0" borderId="29" xfId="0" applyFont="1" applyBorder="1"/>
    <xf numFmtId="0" fontId="6" fillId="0" borderId="30" xfId="0" applyFont="1" applyBorder="1"/>
    <xf numFmtId="0" fontId="9" fillId="25" borderId="5" xfId="0" applyFont="1" applyFill="1" applyBorder="1"/>
    <xf numFmtId="0" fontId="9" fillId="25" borderId="8" xfId="0" applyFont="1" applyFill="1" applyBorder="1"/>
    <xf numFmtId="0" fontId="9" fillId="25" borderId="10" xfId="0" applyFont="1" applyFill="1" applyBorder="1"/>
    <xf numFmtId="0" fontId="9" fillId="22" borderId="23" xfId="0" applyFont="1" applyFill="1" applyBorder="1"/>
    <xf numFmtId="0" fontId="6" fillId="22" borderId="24" xfId="0" applyFont="1" applyFill="1" applyBorder="1"/>
    <xf numFmtId="0" fontId="6" fillId="22" borderId="22" xfId="0" applyFont="1" applyFill="1" applyBorder="1"/>
    <xf numFmtId="0" fontId="41" fillId="4" borderId="0" xfId="0" applyFont="1" applyFill="1"/>
    <xf numFmtId="14" fontId="33" fillId="31" borderId="4" xfId="0" applyNumberFormat="1" applyFont="1" applyFill="1" applyBorder="1"/>
    <xf numFmtId="14" fontId="31" fillId="30" borderId="15" xfId="0" applyNumberFormat="1" applyFont="1" applyFill="1" applyBorder="1"/>
    <xf numFmtId="0" fontId="31" fillId="30" borderId="16" xfId="0" applyFont="1" applyFill="1" applyBorder="1"/>
    <xf numFmtId="0" fontId="31" fillId="30" borderId="16" xfId="0" applyFont="1" applyFill="1" applyBorder="1" applyAlignment="1">
      <alignment horizontal="right"/>
    </xf>
    <xf numFmtId="0" fontId="31" fillId="30" borderId="17" xfId="0" applyFont="1" applyFill="1" applyBorder="1" applyAlignment="1">
      <alignment horizontal="right"/>
    </xf>
    <xf numFmtId="0" fontId="33" fillId="30" borderId="0" xfId="0" applyFont="1" applyFill="1"/>
    <xf numFmtId="0" fontId="31" fillId="30" borderId="0" xfId="0" applyFont="1" applyFill="1" applyAlignment="1">
      <alignment horizontal="center"/>
    </xf>
    <xf numFmtId="0" fontId="31" fillId="16" borderId="0" xfId="0" applyFont="1" applyFill="1" applyAlignment="1">
      <alignment horizontal="center"/>
    </xf>
    <xf numFmtId="0" fontId="31" fillId="30" borderId="42" xfId="0" applyFont="1" applyFill="1" applyBorder="1"/>
    <xf numFmtId="14" fontId="33" fillId="31" borderId="12" xfId="0" applyNumberFormat="1" applyFont="1" applyFill="1" applyBorder="1" applyAlignment="1">
      <alignment horizontal="center"/>
    </xf>
    <xf numFmtId="0" fontId="33" fillId="31" borderId="13" xfId="0" applyFont="1" applyFill="1" applyBorder="1" applyAlignment="1">
      <alignment horizontal="center"/>
    </xf>
    <xf numFmtId="0" fontId="31" fillId="31" borderId="13" xfId="0" applyFont="1" applyFill="1" applyBorder="1"/>
    <xf numFmtId="0" fontId="31" fillId="31" borderId="13" xfId="0" applyFont="1" applyFill="1" applyBorder="1" applyAlignment="1">
      <alignment horizontal="right"/>
    </xf>
    <xf numFmtId="0" fontId="31" fillId="31" borderId="14" xfId="0" applyFont="1" applyFill="1" applyBorder="1" applyAlignment="1">
      <alignment horizontal="right"/>
    </xf>
    <xf numFmtId="14" fontId="33" fillId="42" borderId="36" xfId="0" applyNumberFormat="1" applyFont="1" applyFill="1" applyBorder="1" applyAlignment="1">
      <alignment horizontal="center"/>
    </xf>
    <xf numFmtId="0" fontId="33" fillId="42" borderId="37" xfId="0" applyFont="1" applyFill="1" applyBorder="1" applyAlignment="1">
      <alignment horizontal="center"/>
    </xf>
    <xf numFmtId="0" fontId="31" fillId="42" borderId="37" xfId="0" applyFont="1" applyFill="1" applyBorder="1"/>
    <xf numFmtId="0" fontId="31" fillId="42" borderId="37" xfId="0" applyFont="1" applyFill="1" applyBorder="1" applyAlignment="1">
      <alignment horizontal="right"/>
    </xf>
    <xf numFmtId="0" fontId="31" fillId="42" borderId="38" xfId="0" applyFont="1" applyFill="1" applyBorder="1" applyAlignment="1">
      <alignment horizontal="right"/>
    </xf>
    <xf numFmtId="14" fontId="33" fillId="27" borderId="12" xfId="0" applyNumberFormat="1" applyFont="1" applyFill="1" applyBorder="1" applyAlignment="1">
      <alignment horizontal="center"/>
    </xf>
    <xf numFmtId="0" fontId="33" fillId="27" borderId="13" xfId="0" applyFont="1" applyFill="1" applyBorder="1" applyAlignment="1">
      <alignment horizontal="center"/>
    </xf>
    <xf numFmtId="0" fontId="31" fillId="27" borderId="13" xfId="0" applyFont="1" applyFill="1" applyBorder="1"/>
    <xf numFmtId="0" fontId="31" fillId="27" borderId="13" xfId="0" applyFont="1" applyFill="1" applyBorder="1" applyAlignment="1">
      <alignment horizontal="right"/>
    </xf>
    <xf numFmtId="0" fontId="31" fillId="27" borderId="14" xfId="0" applyFont="1" applyFill="1" applyBorder="1" applyAlignment="1">
      <alignment horizontal="right"/>
    </xf>
    <xf numFmtId="0" fontId="2" fillId="0" borderId="19" xfId="0" applyFont="1" applyBorder="1" applyAlignment="1">
      <alignment horizontal="center"/>
    </xf>
    <xf numFmtId="0" fontId="2" fillId="0" borderId="3" xfId="0" applyFont="1" applyBorder="1" applyAlignment="1">
      <alignment horizontal="center"/>
    </xf>
    <xf numFmtId="0" fontId="2" fillId="0" borderId="18" xfId="0" applyFont="1" applyBorder="1" applyAlignment="1">
      <alignment horizontal="center"/>
    </xf>
    <xf numFmtId="14" fontId="33" fillId="30" borderId="12" xfId="0" applyNumberFormat="1" applyFont="1" applyFill="1" applyBorder="1" applyAlignment="1">
      <alignment horizontal="center"/>
    </xf>
    <xf numFmtId="0" fontId="33" fillId="30" borderId="13" xfId="0" applyFont="1" applyFill="1" applyBorder="1" applyAlignment="1">
      <alignment horizontal="center"/>
    </xf>
    <xf numFmtId="0" fontId="31" fillId="30" borderId="13" xfId="0" applyFont="1" applyFill="1" applyBorder="1"/>
    <xf numFmtId="0" fontId="31" fillId="30" borderId="13" xfId="0" applyFont="1" applyFill="1" applyBorder="1" applyAlignment="1">
      <alignment horizontal="right"/>
    </xf>
    <xf numFmtId="0" fontId="31" fillId="30" borderId="14" xfId="0" applyFont="1" applyFill="1" applyBorder="1" applyAlignment="1">
      <alignment horizontal="right"/>
    </xf>
    <xf numFmtId="0" fontId="19" fillId="12" borderId="8" xfId="0" applyFont="1" applyFill="1" applyBorder="1"/>
    <xf numFmtId="0" fontId="52" fillId="0" borderId="28" xfId="0" applyFont="1" applyBorder="1" applyAlignment="1">
      <alignment horizontal="left"/>
    </xf>
    <xf numFmtId="0" fontId="89" fillId="7" borderId="8" xfId="0" applyFont="1" applyFill="1" applyBorder="1"/>
    <xf numFmtId="0" fontId="89" fillId="7" borderId="0" xfId="0" applyFont="1" applyFill="1"/>
    <xf numFmtId="3" fontId="89" fillId="7" borderId="0" xfId="0" applyNumberFormat="1" applyFont="1" applyFill="1"/>
    <xf numFmtId="165" fontId="89" fillId="7" borderId="9" xfId="1" applyNumberFormat="1" applyFont="1" applyFill="1" applyBorder="1"/>
    <xf numFmtId="0" fontId="33" fillId="7" borderId="0" xfId="0" applyFont="1" applyFill="1" applyAlignment="1">
      <alignment horizontal="center"/>
    </xf>
    <xf numFmtId="0" fontId="19" fillId="6" borderId="6" xfId="0" applyFont="1" applyFill="1" applyBorder="1"/>
    <xf numFmtId="0" fontId="6" fillId="6" borderId="6" xfId="0" applyFont="1" applyFill="1" applyBorder="1"/>
    <xf numFmtId="0" fontId="6" fillId="6" borderId="7" xfId="0" applyFont="1" applyFill="1" applyBorder="1"/>
    <xf numFmtId="0" fontId="6" fillId="6" borderId="8" xfId="0" applyFont="1" applyFill="1" applyBorder="1"/>
    <xf numFmtId="0" fontId="6" fillId="6" borderId="0" xfId="0" applyFont="1" applyFill="1"/>
    <xf numFmtId="0" fontId="6" fillId="6" borderId="9" xfId="0" applyFont="1" applyFill="1" applyBorder="1"/>
    <xf numFmtId="0" fontId="6" fillId="6" borderId="1" xfId="0" applyFont="1" applyFill="1" applyBorder="1"/>
    <xf numFmtId="0" fontId="6" fillId="6" borderId="11" xfId="0" applyFont="1" applyFill="1" applyBorder="1"/>
    <xf numFmtId="0" fontId="70" fillId="32" borderId="28" xfId="0" applyFont="1" applyFill="1" applyBorder="1"/>
    <xf numFmtId="0" fontId="135" fillId="32" borderId="28" xfId="0" applyFont="1" applyFill="1" applyBorder="1"/>
    <xf numFmtId="0" fontId="71" fillId="12" borderId="8" xfId="0" applyFont="1" applyFill="1" applyBorder="1"/>
    <xf numFmtId="0" fontId="6" fillId="6" borderId="0" xfId="0" applyFont="1" applyFill="1" applyAlignment="1">
      <alignment horizontal="center"/>
    </xf>
    <xf numFmtId="14" fontId="6" fillId="6" borderId="0" xfId="0" applyNumberFormat="1" applyFont="1" applyFill="1"/>
    <xf numFmtId="14" fontId="6" fillId="6" borderId="9" xfId="0" applyNumberFormat="1" applyFont="1" applyFill="1" applyBorder="1"/>
    <xf numFmtId="0" fontId="0" fillId="6" borderId="1" xfId="0" applyFill="1" applyBorder="1"/>
    <xf numFmtId="0" fontId="6" fillId="6" borderId="1" xfId="0" applyFont="1" applyFill="1" applyBorder="1" applyAlignment="1">
      <alignment horizontal="center"/>
    </xf>
    <xf numFmtId="3" fontId="6" fillId="6" borderId="1" xfId="0" applyNumberFormat="1" applyFont="1" applyFill="1" applyBorder="1"/>
    <xf numFmtId="3" fontId="6" fillId="6" borderId="11" xfId="0" applyNumberFormat="1" applyFont="1" applyFill="1" applyBorder="1"/>
    <xf numFmtId="0" fontId="6" fillId="6" borderId="28" xfId="0" applyFont="1" applyFill="1" applyBorder="1"/>
    <xf numFmtId="0" fontId="6" fillId="6" borderId="29" xfId="0" applyFont="1" applyFill="1" applyBorder="1"/>
    <xf numFmtId="0" fontId="6" fillId="6" borderId="30" xfId="0" applyFont="1" applyFill="1" applyBorder="1"/>
    <xf numFmtId="6" fontId="9" fillId="6" borderId="0" xfId="0" quotePrefix="1" applyNumberFormat="1" applyFont="1" applyFill="1" applyAlignment="1">
      <alignment horizontal="center"/>
    </xf>
    <xf numFmtId="6" fontId="9" fillId="6" borderId="9" xfId="0" quotePrefix="1" applyNumberFormat="1" applyFont="1" applyFill="1" applyBorder="1" applyAlignment="1">
      <alignment horizontal="center"/>
    </xf>
    <xf numFmtId="0" fontId="6" fillId="28" borderId="5" xfId="0" applyFont="1" applyFill="1" applyBorder="1" applyAlignment="1">
      <alignment horizontal="right"/>
    </xf>
    <xf numFmtId="0" fontId="6" fillId="28" borderId="8" xfId="0" applyFont="1" applyFill="1" applyBorder="1" applyAlignment="1">
      <alignment horizontal="right"/>
    </xf>
    <xf numFmtId="0" fontId="6" fillId="28" borderId="8" xfId="0" applyFont="1" applyFill="1" applyBorder="1"/>
    <xf numFmtId="0" fontId="6" fillId="28" borderId="10" xfId="0" applyFont="1" applyFill="1" applyBorder="1" applyAlignment="1">
      <alignment horizontal="right"/>
    </xf>
    <xf numFmtId="0" fontId="6" fillId="8" borderId="28" xfId="0" applyFont="1" applyFill="1" applyBorder="1"/>
    <xf numFmtId="0" fontId="6" fillId="8" borderId="29" xfId="0" applyFont="1" applyFill="1" applyBorder="1"/>
    <xf numFmtId="0" fontId="6" fillId="8" borderId="30" xfId="0" applyFont="1" applyFill="1" applyBorder="1"/>
    <xf numFmtId="0" fontId="23" fillId="10" borderId="0" xfId="0" applyFont="1" applyFill="1"/>
    <xf numFmtId="0" fontId="136" fillId="10" borderId="0" xfId="0" applyFont="1" applyFill="1"/>
    <xf numFmtId="0" fontId="137" fillId="10" borderId="0" xfId="0" applyFont="1" applyFill="1"/>
    <xf numFmtId="0" fontId="21" fillId="10" borderId="0" xfId="0" applyFont="1" applyFill="1"/>
    <xf numFmtId="14" fontId="138" fillId="10" borderId="36" xfId="0" applyNumberFormat="1" applyFont="1" applyFill="1" applyBorder="1"/>
    <xf numFmtId="14" fontId="138" fillId="10" borderId="37" xfId="0" applyNumberFormat="1" applyFont="1" applyFill="1" applyBorder="1"/>
    <xf numFmtId="0" fontId="21" fillId="30" borderId="37" xfId="0" applyFont="1" applyFill="1" applyBorder="1"/>
    <xf numFmtId="0" fontId="21" fillId="30" borderId="38" xfId="0" applyFont="1" applyFill="1" applyBorder="1"/>
    <xf numFmtId="0" fontId="21" fillId="25" borderId="37" xfId="0" applyFont="1" applyFill="1" applyBorder="1"/>
    <xf numFmtId="0" fontId="21" fillId="25" borderId="38" xfId="0" applyFont="1" applyFill="1" applyBorder="1"/>
    <xf numFmtId="0" fontId="21" fillId="10" borderId="0" xfId="0" applyFont="1" applyFill="1" applyAlignment="1">
      <alignment horizontal="center"/>
    </xf>
    <xf numFmtId="0" fontId="139" fillId="10" borderId="0" xfId="0" applyFont="1" applyFill="1"/>
    <xf numFmtId="165" fontId="139" fillId="10" borderId="0" xfId="1" applyNumberFormat="1" applyFont="1" applyFill="1"/>
    <xf numFmtId="0" fontId="2" fillId="10" borderId="0" xfId="0" applyFont="1" applyFill="1"/>
    <xf numFmtId="0" fontId="6" fillId="10" borderId="0" xfId="0" applyFont="1" applyFill="1" applyAlignment="1">
      <alignment horizontal="center"/>
    </xf>
    <xf numFmtId="0" fontId="19" fillId="30" borderId="0" xfId="0" applyFont="1" applyFill="1"/>
    <xf numFmtId="0" fontId="24" fillId="33" borderId="0" xfId="0" applyFont="1" applyFill="1"/>
    <xf numFmtId="0" fontId="2" fillId="33" borderId="0" xfId="0" applyFont="1" applyFill="1"/>
    <xf numFmtId="0" fontId="22" fillId="33" borderId="0" xfId="0" applyFont="1" applyFill="1"/>
    <xf numFmtId="0" fontId="21" fillId="33" borderId="0" xfId="0" applyFont="1" applyFill="1" applyAlignment="1">
      <alignment horizontal="center"/>
    </xf>
    <xf numFmtId="164" fontId="24" fillId="33" borderId="0" xfId="1" applyNumberFormat="1" applyFont="1" applyFill="1" applyBorder="1"/>
    <xf numFmtId="0" fontId="27" fillId="33" borderId="23" xfId="0" applyFont="1" applyFill="1" applyBorder="1" applyAlignment="1">
      <alignment horizontal="center"/>
    </xf>
    <xf numFmtId="0" fontId="9" fillId="33" borderId="23" xfId="0" applyFont="1" applyFill="1" applyBorder="1" applyAlignment="1">
      <alignment horizontal="center"/>
    </xf>
    <xf numFmtId="0" fontId="0" fillId="33" borderId="0" xfId="0" applyFill="1"/>
    <xf numFmtId="0" fontId="21" fillId="33" borderId="0" xfId="0" applyFont="1" applyFill="1"/>
    <xf numFmtId="0" fontId="23" fillId="33" borderId="0" xfId="0" applyFont="1" applyFill="1" applyAlignment="1">
      <alignment horizontal="center"/>
    </xf>
    <xf numFmtId="0" fontId="6" fillId="33" borderId="0" xfId="0" applyFont="1" applyFill="1"/>
    <xf numFmtId="0" fontId="23" fillId="33" borderId="0" xfId="0" applyFont="1" applyFill="1"/>
    <xf numFmtId="0" fontId="89" fillId="33" borderId="23" xfId="0" applyFont="1" applyFill="1" applyBorder="1" applyAlignment="1">
      <alignment horizontal="center"/>
    </xf>
    <xf numFmtId="0" fontId="25" fillId="33" borderId="23" xfId="0" applyFont="1" applyFill="1" applyBorder="1" applyAlignment="1">
      <alignment horizontal="center"/>
    </xf>
    <xf numFmtId="0" fontId="24" fillId="33" borderId="0" xfId="0" applyFont="1" applyFill="1" applyAlignment="1">
      <alignment horizontal="center"/>
    </xf>
    <xf numFmtId="164" fontId="24" fillId="33" borderId="2" xfId="1" applyNumberFormat="1" applyFont="1" applyFill="1" applyBorder="1"/>
    <xf numFmtId="0" fontId="7" fillId="33" borderId="6" xfId="0" applyFont="1" applyFill="1" applyBorder="1"/>
    <xf numFmtId="0" fontId="108" fillId="33" borderId="6" xfId="0" applyFont="1" applyFill="1" applyBorder="1" applyAlignment="1">
      <alignment horizontal="center"/>
    </xf>
    <xf numFmtId="0" fontId="2" fillId="33" borderId="22" xfId="0" applyFont="1" applyFill="1" applyBorder="1" applyAlignment="1">
      <alignment horizontal="center"/>
    </xf>
    <xf numFmtId="0" fontId="7" fillId="33" borderId="0" xfId="0" applyFont="1" applyFill="1"/>
    <xf numFmtId="0" fontId="108" fillId="33" borderId="2" xfId="0" quotePrefix="1" applyFont="1" applyFill="1" applyBorder="1" applyAlignment="1">
      <alignment horizontal="center"/>
    </xf>
    <xf numFmtId="0" fontId="0" fillId="33" borderId="23" xfId="0" applyFill="1" applyBorder="1" applyAlignment="1">
      <alignment horizontal="center"/>
    </xf>
    <xf numFmtId="0" fontId="19" fillId="33" borderId="0" xfId="0" applyFont="1" applyFill="1"/>
    <xf numFmtId="0" fontId="3" fillId="33" borderId="0" xfId="0" applyFont="1" applyFill="1"/>
    <xf numFmtId="49" fontId="68" fillId="33" borderId="0" xfId="0" applyNumberFormat="1" applyFont="1" applyFill="1" applyAlignment="1">
      <alignment horizontal="center"/>
    </xf>
    <xf numFmtId="0" fontId="19" fillId="33" borderId="31" xfId="0" applyFont="1" applyFill="1" applyBorder="1" applyAlignment="1">
      <alignment horizontal="center"/>
    </xf>
    <xf numFmtId="164" fontId="22" fillId="33" borderId="0" xfId="1" applyNumberFormat="1" applyFont="1" applyFill="1" applyBorder="1" applyAlignment="1">
      <alignment horizontal="center"/>
    </xf>
    <xf numFmtId="0" fontId="6" fillId="33" borderId="7" xfId="0" applyFont="1" applyFill="1" applyBorder="1" applyAlignment="1">
      <alignment horizontal="right"/>
    </xf>
    <xf numFmtId="0" fontId="6" fillId="33" borderId="9" xfId="0" applyFont="1" applyFill="1" applyBorder="1" applyAlignment="1">
      <alignment horizontal="right"/>
    </xf>
    <xf numFmtId="164" fontId="24" fillId="33" borderId="9" xfId="1" applyNumberFormat="1" applyFont="1" applyFill="1" applyBorder="1" applyAlignment="1">
      <alignment horizontal="right"/>
    </xf>
    <xf numFmtId="0" fontId="9" fillId="33" borderId="23" xfId="0" quotePrefix="1" applyFont="1" applyFill="1" applyBorder="1" applyAlignment="1">
      <alignment horizontal="right"/>
    </xf>
    <xf numFmtId="0" fontId="27" fillId="33" borderId="23" xfId="0" quotePrefix="1" applyFont="1" applyFill="1" applyBorder="1" applyAlignment="1">
      <alignment horizontal="right"/>
    </xf>
    <xf numFmtId="0" fontId="140" fillId="22" borderId="0" xfId="0" applyFont="1" applyFill="1"/>
    <xf numFmtId="0" fontId="109" fillId="33" borderId="8" xfId="0" applyFont="1" applyFill="1" applyBorder="1"/>
    <xf numFmtId="165" fontId="109" fillId="33" borderId="9" xfId="1" applyNumberFormat="1" applyFont="1" applyFill="1" applyBorder="1"/>
    <xf numFmtId="0" fontId="110" fillId="33" borderId="8" xfId="0" applyFont="1" applyFill="1" applyBorder="1"/>
    <xf numFmtId="0" fontId="110" fillId="33" borderId="0" xfId="0" applyFont="1" applyFill="1"/>
    <xf numFmtId="165" fontId="110" fillId="33" borderId="9" xfId="1" applyNumberFormat="1" applyFont="1" applyFill="1" applyBorder="1"/>
    <xf numFmtId="0" fontId="109" fillId="33" borderId="0" xfId="0" applyFont="1" applyFill="1"/>
    <xf numFmtId="0" fontId="109" fillId="33" borderId="10" xfId="0" applyFont="1" applyFill="1" applyBorder="1"/>
    <xf numFmtId="0" fontId="110" fillId="33" borderId="1" xfId="0" applyFont="1" applyFill="1" applyBorder="1"/>
    <xf numFmtId="165" fontId="109" fillId="33" borderId="11" xfId="1" applyNumberFormat="1" applyFont="1" applyFill="1" applyBorder="1"/>
    <xf numFmtId="0" fontId="110" fillId="35" borderId="5" xfId="0" applyFont="1" applyFill="1" applyBorder="1"/>
    <xf numFmtId="0" fontId="110" fillId="35" borderId="6" xfId="0" applyFont="1" applyFill="1" applyBorder="1"/>
    <xf numFmtId="165" fontId="110" fillId="35" borderId="7" xfId="1" applyNumberFormat="1" applyFont="1" applyFill="1" applyBorder="1"/>
    <xf numFmtId="0" fontId="110" fillId="15" borderId="8" xfId="0" applyFont="1" applyFill="1" applyBorder="1"/>
    <xf numFmtId="0" fontId="110" fillId="15" borderId="0" xfId="0" applyFont="1" applyFill="1"/>
    <xf numFmtId="165" fontId="110" fillId="15" borderId="9" xfId="1" applyNumberFormat="1" applyFont="1" applyFill="1" applyBorder="1"/>
    <xf numFmtId="0" fontId="110" fillId="15" borderId="5" xfId="0" applyFont="1" applyFill="1" applyBorder="1"/>
    <xf numFmtId="0" fontId="110" fillId="15" borderId="6" xfId="0" applyFont="1" applyFill="1" applyBorder="1"/>
    <xf numFmtId="165" fontId="110" fillId="15" borderId="7" xfId="1" applyNumberFormat="1" applyFont="1" applyFill="1" applyBorder="1"/>
    <xf numFmtId="0" fontId="96" fillId="30" borderId="5" xfId="0" applyFont="1" applyFill="1" applyBorder="1"/>
    <xf numFmtId="0" fontId="108" fillId="33" borderId="6" xfId="0" applyFont="1" applyFill="1" applyBorder="1" applyAlignment="1">
      <alignment horizontal="center"/>
    </xf>
  </cellXfs>
  <cellStyles count="3">
    <cellStyle name="Millares" xfId="1" builtinId="3"/>
    <cellStyle name="Normal" xfId="0" builtinId="0"/>
    <cellStyle name="Porcentaje" xfId="2" builtinId="5"/>
  </cellStyles>
  <dxfs count="0"/>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jpg"/></Relationships>
</file>

<file path=xl/drawings/_rels/drawing12.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2</xdr:col>
      <xdr:colOff>242455</xdr:colOff>
      <xdr:row>163</xdr:row>
      <xdr:rowOff>181839</xdr:rowOff>
    </xdr:from>
    <xdr:to>
      <xdr:col>5</xdr:col>
      <xdr:colOff>588818</xdr:colOff>
      <xdr:row>220</xdr:row>
      <xdr:rowOff>86591</xdr:rowOff>
    </xdr:to>
    <xdr:sp macro="" textlink="">
      <xdr:nvSpPr>
        <xdr:cNvPr id="2" name="CuadroTexto 1">
          <a:extLst>
            <a:ext uri="{FF2B5EF4-FFF2-40B4-BE49-F238E27FC236}">
              <a16:creationId xmlns:a16="http://schemas.microsoft.com/office/drawing/2014/main" id="{A3196A69-9F43-D91D-66E3-1DF2ECD16BCC}"/>
            </a:ext>
          </a:extLst>
        </xdr:cNvPr>
        <xdr:cNvSpPr txBox="1"/>
      </xdr:nvSpPr>
      <xdr:spPr>
        <a:xfrm>
          <a:off x="1203614" y="32532203"/>
          <a:ext cx="4121727" cy="107632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b="1"/>
            <a:t>NIC 1, párrafo 7 </a:t>
          </a:r>
        </a:p>
        <a:p>
          <a:r>
            <a:rPr lang="es-PE"/>
            <a:t>Los componentes de otro resultado integral incluyen: </a:t>
          </a:r>
        </a:p>
        <a:p>
          <a:endParaRPr lang="es-PE"/>
        </a:p>
        <a:p>
          <a:endParaRPr lang="es-PE"/>
        </a:p>
        <a:p>
          <a:r>
            <a:rPr lang="es-PE">
              <a:solidFill>
                <a:srgbClr val="FF0000"/>
              </a:solidFill>
            </a:rPr>
            <a:t>(a) cambios en el superávit de revaluación (NIC 16, NIC38) </a:t>
          </a:r>
        </a:p>
        <a:p>
          <a:endParaRPr lang="es-PE"/>
        </a:p>
        <a:p>
          <a:r>
            <a:rPr lang="es-PE"/>
            <a:t>(b) nuevas mediciones de los planes de beneficios definidos (NIC19)</a:t>
          </a:r>
        </a:p>
        <a:p>
          <a:endParaRPr lang="es-PE"/>
        </a:p>
        <a:p>
          <a:r>
            <a:rPr lang="es-PE"/>
            <a:t>(c) ganancias y pérdidas producidas por la conversión de los estados financieros de un negocio en el extranjero (véase la NIC 21)</a:t>
          </a:r>
        </a:p>
        <a:p>
          <a:endParaRPr lang="es-PE"/>
        </a:p>
        <a:p>
          <a:r>
            <a:rPr lang="es-PE">
              <a:solidFill>
                <a:srgbClr val="FF0000"/>
              </a:solidFill>
            </a:rPr>
            <a:t>(d) las ganancias y pérdidas procedentes de inversiones en instrumentos de patrimonio designados a valor razonable con cambios en otro resultado integral de acuerdo con el párrafo 5.7.5 de la NIIF 9 ; </a:t>
          </a:r>
        </a:p>
        <a:p>
          <a:endParaRPr lang="es-PE"/>
        </a:p>
        <a:p>
          <a:r>
            <a:rPr lang="es-PE"/>
            <a:t>(da) las ganancias y pérdidas sobre activos financieros medidos al valor razonable con cambios en otro resultado integral de acuerdo con el párrafo </a:t>
          </a:r>
          <a:r>
            <a:rPr lang="es-PE" b="1"/>
            <a:t>4.1.2A de la NIIF 9. </a:t>
          </a:r>
        </a:p>
        <a:p>
          <a:endParaRPr lang="es-PE"/>
        </a:p>
        <a:p>
          <a:r>
            <a:rPr lang="es-PE"/>
            <a:t>(e) la parte efectiva de las ganancias y pérdidas de los instrumentos de cobertura en una cobertura de flujos de efectivo y las ganancias y pérdidas de los instrumentos de cobertura que cubren inversiones en instrumentos de patrimonio medidos a valor razonable con cambios en otro resultado integral de acuerdo con el párrafo 5.7.5 de NIIF 9 (véase el Capítulo 6 de la NIIF 9); </a:t>
          </a:r>
        </a:p>
        <a:p>
          <a:endParaRPr lang="es-PE"/>
        </a:p>
        <a:p>
          <a:r>
            <a:rPr lang="es-PE"/>
            <a:t>(f) para pasivos particulares designados como a valor razonable con cambios en resultados, el importe del cambio en el valor razonable que sea atribuible a cambios en el riesgo de crédito del pasivo (véase el párrafo </a:t>
          </a:r>
          <a:r>
            <a:rPr lang="es-PE" b="1"/>
            <a:t>5.7.7 de la NIIF 9</a:t>
          </a:r>
          <a:r>
            <a:rPr lang="es-PE"/>
            <a:t>)</a:t>
          </a:r>
        </a:p>
        <a:p>
          <a:endParaRPr lang="es-PE"/>
        </a:p>
        <a:p>
          <a:r>
            <a:rPr lang="es-PE"/>
            <a:t>(g) los cambios en el valor temporal de las opciones al separar el valor intrínseco y el valor temporal de un contrato de opción y la designación como el instrumento de cobertura solo de los cambios en el valor intrínseco (véase el Capítulo 6 de la NIIF 9); [Referencia: párrafo 6.2.4(a), NIIF 9]</a:t>
          </a:r>
        </a:p>
        <a:p>
          <a:endParaRPr lang="es-PE"/>
        </a:p>
        <a:p>
          <a:r>
            <a:rPr lang="es-PE"/>
            <a:t>(h) los cambios en el valor de los elementos a término de contratos a término al separar el elemento a término y el elemento al contado de un contrato a término y la designación como el instrumento de cobertura solo de los cambios en el elemento al contado, y los cambios en el valor del diferencial de la tasa de cambio de la moneda extranjera de un instrumento financiero al excluirlo de la designación de ese instrumento financiero como el instrumento de cobertura (véase el Capítulo 6 de la NIIF 9); [Referencia: párrafo 6.2.4(b), NIIF 9] </a:t>
          </a:r>
        </a:p>
        <a:p>
          <a:endParaRPr lang="es-PE"/>
        </a:p>
        <a:p>
          <a:endParaRPr lang="es-PE"/>
        </a:p>
        <a:p>
          <a:r>
            <a:rPr lang="es-PE"/>
            <a:t>(i) gastos e ingresos financieros por seguros de contratos emitidos dentro del alcance de la NIIF 17 Contratos de Seguro excluidos del resultado del periodo cuando los gastos o ingresos financieros por seguros se desglosan para incluir en el resultado del periodo un importe determinado por una asignación sistemática aplicando el párrafo 88(b) de la NIIF 17, o por un importe que elimina las asimetrías contables con los gastos o ingresos financieros por seguros, aplicando el párrafo 89(b) de la NIIF 17; y </a:t>
          </a:r>
        </a:p>
        <a:p>
          <a:endParaRPr lang="es-PE"/>
        </a:p>
        <a:p>
          <a:endParaRPr lang="es-PE"/>
        </a:p>
        <a:p>
          <a:r>
            <a:rPr lang="es-PE"/>
            <a:t>(j) los gastos o ingresos financieros por seguros por contratos de reaseguro mantenidos excluidos del resultado del periodo cuando los gastos o ingresos financieros por reaseguros totales se desglosan para incluir en el resultado de periodo un importe determinado por una asignación sistemática aplicando el párrafo 88(b) de la NIIF 17. </a:t>
          </a:r>
          <a:endParaRPr lang="es-PE" sz="1100"/>
        </a:p>
      </xdr:txBody>
    </xdr:sp>
    <xdr:clientData/>
  </xdr:twoCellAnchor>
  <xdr:twoCellAnchor>
    <xdr:from>
      <xdr:col>6</xdr:col>
      <xdr:colOff>31172</xdr:colOff>
      <xdr:row>163</xdr:row>
      <xdr:rowOff>178375</xdr:rowOff>
    </xdr:from>
    <xdr:to>
      <xdr:col>10</xdr:col>
      <xdr:colOff>645967</xdr:colOff>
      <xdr:row>220</xdr:row>
      <xdr:rowOff>86590</xdr:rowOff>
    </xdr:to>
    <xdr:sp macro="" textlink="">
      <xdr:nvSpPr>
        <xdr:cNvPr id="4" name="CuadroTexto 3">
          <a:extLst>
            <a:ext uri="{FF2B5EF4-FFF2-40B4-BE49-F238E27FC236}">
              <a16:creationId xmlns:a16="http://schemas.microsoft.com/office/drawing/2014/main" id="{D3FA0A0E-FFBA-4DB2-8E39-E748CF1B7B5C}"/>
            </a:ext>
          </a:extLst>
        </xdr:cNvPr>
        <xdr:cNvSpPr txBox="1"/>
      </xdr:nvSpPr>
      <xdr:spPr>
        <a:xfrm>
          <a:off x="5399808" y="32528739"/>
          <a:ext cx="3801341" cy="107667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b="1"/>
            <a:t>NIIF 18, párrafo </a:t>
          </a:r>
          <a:r>
            <a:rPr lang="es-PE" b="1">
              <a:solidFill>
                <a:srgbClr val="FF0000"/>
              </a:solidFill>
            </a:rPr>
            <a:t>B87</a:t>
          </a:r>
          <a:r>
            <a:rPr lang="es-PE" b="1"/>
            <a:t> </a:t>
          </a:r>
        </a:p>
        <a:p>
          <a:r>
            <a:rPr lang="es-PE"/>
            <a:t>Appendix A defines ‘other comprehensive income’. The components of other comprehensive income include: </a:t>
          </a:r>
        </a:p>
        <a:p>
          <a:endParaRPr lang="es-PE"/>
        </a:p>
        <a:p>
          <a:r>
            <a:rPr lang="es-PE">
              <a:solidFill>
                <a:srgbClr val="FF0000"/>
              </a:solidFill>
            </a:rPr>
            <a:t>(a) changes in revaluation surplus (see IAS 16 and IAS 38); </a:t>
          </a:r>
        </a:p>
        <a:p>
          <a:endParaRPr lang="es-PE"/>
        </a:p>
        <a:p>
          <a:r>
            <a:rPr lang="es-PE"/>
            <a:t>(b) remeasurements of defined benefit plans (see IAS 19); </a:t>
          </a:r>
        </a:p>
        <a:p>
          <a:endParaRPr lang="es-PE"/>
        </a:p>
        <a:p>
          <a:r>
            <a:rPr lang="es-PE"/>
            <a:t>(c) gains and losses arising from translating the financial statements of a foreign operation (see IAS 21); </a:t>
          </a:r>
        </a:p>
        <a:p>
          <a:endParaRPr lang="es-PE"/>
        </a:p>
        <a:p>
          <a:r>
            <a:rPr lang="es-PE">
              <a:solidFill>
                <a:srgbClr val="FF0000"/>
              </a:solidFill>
            </a:rPr>
            <a:t>(d) gains and losses from investments in equity instruments designated at fair value through other comprehensive income in accordance with paragraph 5.7.5 of IFRS 9; </a:t>
          </a:r>
        </a:p>
        <a:p>
          <a:endParaRPr lang="es-PE"/>
        </a:p>
        <a:p>
          <a:endParaRPr lang="es-PE"/>
        </a:p>
        <a:p>
          <a:r>
            <a:rPr lang="es-PE"/>
            <a:t>(e) gains and losses on financial assets measured at fair value through other comprehensive income in accordance with paragraph 4.1.2A of IFRS 9; B85 B86 B</a:t>
          </a:r>
        </a:p>
        <a:p>
          <a:endParaRPr lang="es-PE"/>
        </a:p>
        <a:p>
          <a:r>
            <a:rPr lang="es-PE"/>
            <a:t>(f) the effective portion of gains and losses on hedging instruments in a cash flow hedge and the gains and losses on hedging instruments that hedge investments in equity instruments designated at fair value through other comprehensive income in accordance with paragraph 5.7.5 of IFRS 9 (see Chapter 6 of IFRS 9); </a:t>
          </a:r>
        </a:p>
        <a:p>
          <a:endParaRPr lang="es-PE"/>
        </a:p>
        <a:p>
          <a:r>
            <a:rPr lang="es-PE"/>
            <a:t>(g) for particular liabilities designated as at fair value through profit or loss, the amount of the change in fair value that is attributable to changes in the liability’s credit risk (see paragraph 5.7.7 of IFRS 9); </a:t>
          </a:r>
        </a:p>
        <a:p>
          <a:endParaRPr lang="es-PE"/>
        </a:p>
        <a:p>
          <a:r>
            <a:rPr lang="es-PE"/>
            <a:t>(h) changes in the value of the time value of options when separating the intrinsic value and time value of an option contract and designating as the hedging instrument only the changes in the intrinsic value (see Chapter 6 of IFRS 9); </a:t>
          </a:r>
        </a:p>
        <a:p>
          <a:endParaRPr lang="es-PE"/>
        </a:p>
        <a:p>
          <a:endParaRPr lang="es-PE"/>
        </a:p>
        <a:p>
          <a:r>
            <a:rPr lang="es-PE"/>
            <a:t>(i) changes in the value of the forward elements of forward contracts when separating the forward element and spot element of a forward contract and designating as the hedging instrument only the changes in the spot element, and changes in the value of the foreign currency basis spread of a financial instrument when excluding it from the designation of that financial instrument as the hedging instrument (see Chapter 6 of IFRS 9);</a:t>
          </a:r>
        </a:p>
        <a:p>
          <a:endParaRPr lang="es-PE"/>
        </a:p>
        <a:p>
          <a:r>
            <a:rPr lang="es-PE"/>
            <a:t>(j) insurance finance income and expenses from contracts issued within the scope of IFRS 17 excluded from profit or loss when total insurance finance income or expenses is disaggregated to include in profit or loss an amount determined by a systematic allocation applying paragraph 88(b) of IFRS 17, or by an amount that eliminates accounting mismatches with the finance income or expenses arising on the underlying items, applying paragraph 89(b) of IFRS 17; and </a:t>
          </a:r>
        </a:p>
        <a:p>
          <a:endParaRPr lang="es-PE"/>
        </a:p>
        <a:p>
          <a:r>
            <a:rPr lang="es-PE"/>
            <a:t>(k) finance income and expenses from reinsurance contracts held excluded from profit or loss when total reinsurance finance income or expenses is disaggregated to include in profit or loss an amount determined by a systematic allocation, applying paragraph 88(b) of IFRS 17. </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28575</xdr:colOff>
      <xdr:row>1</xdr:row>
      <xdr:rowOff>19050</xdr:rowOff>
    </xdr:from>
    <xdr:to>
      <xdr:col>17</xdr:col>
      <xdr:colOff>38099</xdr:colOff>
      <xdr:row>37</xdr:row>
      <xdr:rowOff>19042</xdr:rowOff>
    </xdr:to>
    <xdr:pic>
      <xdr:nvPicPr>
        <xdr:cNvPr id="3" name="Imagen 2">
          <a:extLst>
            <a:ext uri="{FF2B5EF4-FFF2-40B4-BE49-F238E27FC236}">
              <a16:creationId xmlns:a16="http://schemas.microsoft.com/office/drawing/2014/main" id="{77ACEF3B-EBF6-4699-AEEE-4C46CAE7D1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38575" y="209550"/>
          <a:ext cx="9153524" cy="685799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46</xdr:col>
      <xdr:colOff>174402</xdr:colOff>
      <xdr:row>15</xdr:row>
      <xdr:rowOff>40246</xdr:rowOff>
    </xdr:from>
    <xdr:to>
      <xdr:col>46</xdr:col>
      <xdr:colOff>469543</xdr:colOff>
      <xdr:row>15</xdr:row>
      <xdr:rowOff>228063</xdr:rowOff>
    </xdr:to>
    <xdr:sp macro="" textlink="">
      <xdr:nvSpPr>
        <xdr:cNvPr id="2" name="Flecha: a la derecha 1">
          <a:extLst>
            <a:ext uri="{FF2B5EF4-FFF2-40B4-BE49-F238E27FC236}">
              <a16:creationId xmlns:a16="http://schemas.microsoft.com/office/drawing/2014/main" id="{D9736DC0-ACAE-4CA7-9DCE-7C40E02C3053}"/>
            </a:ext>
          </a:extLst>
        </xdr:cNvPr>
        <xdr:cNvSpPr/>
      </xdr:nvSpPr>
      <xdr:spPr>
        <a:xfrm>
          <a:off x="35226402" y="3977246"/>
          <a:ext cx="295141" cy="18781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65</xdr:col>
      <xdr:colOff>174402</xdr:colOff>
      <xdr:row>15</xdr:row>
      <xdr:rowOff>40246</xdr:rowOff>
    </xdr:from>
    <xdr:to>
      <xdr:col>65</xdr:col>
      <xdr:colOff>469543</xdr:colOff>
      <xdr:row>15</xdr:row>
      <xdr:rowOff>228063</xdr:rowOff>
    </xdr:to>
    <xdr:sp macro="" textlink="">
      <xdr:nvSpPr>
        <xdr:cNvPr id="4" name="Flecha: a la derecha 3">
          <a:extLst>
            <a:ext uri="{FF2B5EF4-FFF2-40B4-BE49-F238E27FC236}">
              <a16:creationId xmlns:a16="http://schemas.microsoft.com/office/drawing/2014/main" id="{A1ABACA9-A107-4D4B-9237-2324182F7E33}"/>
            </a:ext>
          </a:extLst>
        </xdr:cNvPr>
        <xdr:cNvSpPr/>
      </xdr:nvSpPr>
      <xdr:spPr>
        <a:xfrm>
          <a:off x="49863152" y="3977246"/>
          <a:ext cx="295141" cy="18781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75</xdr:col>
      <xdr:colOff>174402</xdr:colOff>
      <xdr:row>15</xdr:row>
      <xdr:rowOff>40246</xdr:rowOff>
    </xdr:from>
    <xdr:to>
      <xdr:col>75</xdr:col>
      <xdr:colOff>469543</xdr:colOff>
      <xdr:row>15</xdr:row>
      <xdr:rowOff>228063</xdr:rowOff>
    </xdr:to>
    <xdr:sp macro="" textlink="">
      <xdr:nvSpPr>
        <xdr:cNvPr id="5" name="Flecha: a la derecha 4">
          <a:extLst>
            <a:ext uri="{FF2B5EF4-FFF2-40B4-BE49-F238E27FC236}">
              <a16:creationId xmlns:a16="http://schemas.microsoft.com/office/drawing/2014/main" id="{882244BA-3023-4C00-99C4-A2E7CB3F7156}"/>
            </a:ext>
          </a:extLst>
        </xdr:cNvPr>
        <xdr:cNvSpPr/>
      </xdr:nvSpPr>
      <xdr:spPr>
        <a:xfrm>
          <a:off x="57483152" y="3977246"/>
          <a:ext cx="295141" cy="18781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85</xdr:col>
      <xdr:colOff>174402</xdr:colOff>
      <xdr:row>15</xdr:row>
      <xdr:rowOff>40246</xdr:rowOff>
    </xdr:from>
    <xdr:to>
      <xdr:col>85</xdr:col>
      <xdr:colOff>469543</xdr:colOff>
      <xdr:row>15</xdr:row>
      <xdr:rowOff>228063</xdr:rowOff>
    </xdr:to>
    <xdr:sp macro="" textlink="">
      <xdr:nvSpPr>
        <xdr:cNvPr id="6" name="Flecha: a la derecha 5">
          <a:extLst>
            <a:ext uri="{FF2B5EF4-FFF2-40B4-BE49-F238E27FC236}">
              <a16:creationId xmlns:a16="http://schemas.microsoft.com/office/drawing/2014/main" id="{EE91C885-3EB0-4BD9-AA07-0BB9CB7DADA6}"/>
            </a:ext>
          </a:extLst>
        </xdr:cNvPr>
        <xdr:cNvSpPr/>
      </xdr:nvSpPr>
      <xdr:spPr>
        <a:xfrm>
          <a:off x="65103152" y="3977246"/>
          <a:ext cx="295141" cy="18781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editAs="oneCell">
    <xdr:from>
      <xdr:col>47</xdr:col>
      <xdr:colOff>22657</xdr:colOff>
      <xdr:row>16</xdr:row>
      <xdr:rowOff>26848</xdr:rowOff>
    </xdr:from>
    <xdr:to>
      <xdr:col>53</xdr:col>
      <xdr:colOff>697639</xdr:colOff>
      <xdr:row>26</xdr:row>
      <xdr:rowOff>203972</xdr:rowOff>
    </xdr:to>
    <xdr:pic>
      <xdr:nvPicPr>
        <xdr:cNvPr id="7" name="Imagen 6">
          <a:extLst>
            <a:ext uri="{FF2B5EF4-FFF2-40B4-BE49-F238E27FC236}">
              <a16:creationId xmlns:a16="http://schemas.microsoft.com/office/drawing/2014/main" id="{67068AB1-92A9-4F58-8267-23A01F59B1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36657" y="4217848"/>
          <a:ext cx="5691482" cy="2717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56</xdr:col>
      <xdr:colOff>174402</xdr:colOff>
      <xdr:row>15</xdr:row>
      <xdr:rowOff>40246</xdr:rowOff>
    </xdr:from>
    <xdr:to>
      <xdr:col>56</xdr:col>
      <xdr:colOff>469543</xdr:colOff>
      <xdr:row>15</xdr:row>
      <xdr:rowOff>228063</xdr:rowOff>
    </xdr:to>
    <xdr:sp macro="" textlink="">
      <xdr:nvSpPr>
        <xdr:cNvPr id="9" name="Flecha: a la derecha 8">
          <a:extLst>
            <a:ext uri="{FF2B5EF4-FFF2-40B4-BE49-F238E27FC236}">
              <a16:creationId xmlns:a16="http://schemas.microsoft.com/office/drawing/2014/main" id="{476DCB1F-4B37-45E8-88AA-47D2A62BD8D9}"/>
            </a:ext>
          </a:extLst>
        </xdr:cNvPr>
        <xdr:cNvSpPr/>
      </xdr:nvSpPr>
      <xdr:spPr>
        <a:xfrm>
          <a:off x="42878152" y="3977246"/>
          <a:ext cx="295141" cy="18781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editAs="oneCell">
    <xdr:from>
      <xdr:col>56</xdr:col>
      <xdr:colOff>60158</xdr:colOff>
      <xdr:row>16</xdr:row>
      <xdr:rowOff>40106</xdr:rowOff>
    </xdr:from>
    <xdr:to>
      <xdr:col>63</xdr:col>
      <xdr:colOff>637834</xdr:colOff>
      <xdr:row>26</xdr:row>
      <xdr:rowOff>228971</xdr:rowOff>
    </xdr:to>
    <xdr:pic>
      <xdr:nvPicPr>
        <xdr:cNvPr id="10" name="Imagen 9">
          <a:extLst>
            <a:ext uri="{FF2B5EF4-FFF2-40B4-BE49-F238E27FC236}">
              <a16:creationId xmlns:a16="http://schemas.microsoft.com/office/drawing/2014/main" id="{2E252D4A-49CD-410A-8502-AB854A4F8B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763908" y="4231106"/>
          <a:ext cx="6038676" cy="272886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66</xdr:col>
      <xdr:colOff>60468</xdr:colOff>
      <xdr:row>16</xdr:row>
      <xdr:rowOff>192866</xdr:rowOff>
    </xdr:from>
    <xdr:to>
      <xdr:col>74</xdr:col>
      <xdr:colOff>219610</xdr:colOff>
      <xdr:row>28</xdr:row>
      <xdr:rowOff>40105</xdr:rowOff>
    </xdr:to>
    <xdr:pic>
      <xdr:nvPicPr>
        <xdr:cNvPr id="11" name="Imagen 10">
          <a:extLst>
            <a:ext uri="{FF2B5EF4-FFF2-40B4-BE49-F238E27FC236}">
              <a16:creationId xmlns:a16="http://schemas.microsoft.com/office/drawing/2014/main" id="{87FD7349-F780-4115-AAF4-93E9E7AE89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511218" y="4383866"/>
          <a:ext cx="6255142" cy="2895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85</xdr:col>
      <xdr:colOff>433755</xdr:colOff>
      <xdr:row>16</xdr:row>
      <xdr:rowOff>90237</xdr:rowOff>
    </xdr:from>
    <xdr:to>
      <xdr:col>93</xdr:col>
      <xdr:colOff>473388</xdr:colOff>
      <xdr:row>31</xdr:row>
      <xdr:rowOff>80174</xdr:rowOff>
    </xdr:to>
    <xdr:pic>
      <xdr:nvPicPr>
        <xdr:cNvPr id="13" name="Imagen 12">
          <a:extLst>
            <a:ext uri="{FF2B5EF4-FFF2-40B4-BE49-F238E27FC236}">
              <a16:creationId xmlns:a16="http://schemas.microsoft.com/office/drawing/2014/main" id="{8E7FD737-6F3F-4325-BA2C-74DD582D1C8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5362505" y="4281237"/>
          <a:ext cx="6135633" cy="379993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44823</xdr:colOff>
      <xdr:row>0</xdr:row>
      <xdr:rowOff>0</xdr:rowOff>
    </xdr:from>
    <xdr:to>
      <xdr:col>13</xdr:col>
      <xdr:colOff>280147</xdr:colOff>
      <xdr:row>25</xdr:row>
      <xdr:rowOff>50121</xdr:rowOff>
    </xdr:to>
    <xdr:pic>
      <xdr:nvPicPr>
        <xdr:cNvPr id="2" name="Imagen 1">
          <a:extLst>
            <a:ext uri="{FF2B5EF4-FFF2-40B4-BE49-F238E27FC236}">
              <a16:creationId xmlns:a16="http://schemas.microsoft.com/office/drawing/2014/main" id="{C524BFDF-ABF6-42AD-93A8-B7DF2688BB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6823" y="0"/>
          <a:ext cx="9379324" cy="4812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24513</xdr:colOff>
      <xdr:row>28</xdr:row>
      <xdr:rowOff>119552</xdr:rowOff>
    </xdr:from>
    <xdr:to>
      <xdr:col>10</xdr:col>
      <xdr:colOff>241877</xdr:colOff>
      <xdr:row>45</xdr:row>
      <xdr:rowOff>96419</xdr:rowOff>
    </xdr:to>
    <xdr:pic>
      <xdr:nvPicPr>
        <xdr:cNvPr id="3" name="Imagen 2">
          <a:extLst>
            <a:ext uri="{FF2B5EF4-FFF2-40B4-BE49-F238E27FC236}">
              <a16:creationId xmlns:a16="http://schemas.microsoft.com/office/drawing/2014/main" id="{B8940A39-5BEC-4438-B49C-3C346F7DB1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6513" y="5453552"/>
          <a:ext cx="7075364" cy="321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48</xdr:row>
      <xdr:rowOff>19050</xdr:rowOff>
    </xdr:from>
    <xdr:to>
      <xdr:col>10</xdr:col>
      <xdr:colOff>698637</xdr:colOff>
      <xdr:row>76</xdr:row>
      <xdr:rowOff>126547</xdr:rowOff>
    </xdr:to>
    <xdr:pic>
      <xdr:nvPicPr>
        <xdr:cNvPr id="4" name="Imagen 3">
          <a:extLst>
            <a:ext uri="{FF2B5EF4-FFF2-40B4-BE49-F238E27FC236}">
              <a16:creationId xmlns:a16="http://schemas.microsoft.com/office/drawing/2014/main" id="{8B1CB8A8-704F-4984-B23D-D43363FA23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1050" y="9163050"/>
          <a:ext cx="7537587" cy="5441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307731</xdr:colOff>
      <xdr:row>0</xdr:row>
      <xdr:rowOff>51288</xdr:rowOff>
    </xdr:from>
    <xdr:to>
      <xdr:col>13</xdr:col>
      <xdr:colOff>249115</xdr:colOff>
      <xdr:row>24</xdr:row>
      <xdr:rowOff>161192</xdr:rowOff>
    </xdr:to>
    <xdr:sp macro="" textlink="">
      <xdr:nvSpPr>
        <xdr:cNvPr id="5" name="Rectángulo 4">
          <a:extLst>
            <a:ext uri="{FF2B5EF4-FFF2-40B4-BE49-F238E27FC236}">
              <a16:creationId xmlns:a16="http://schemas.microsoft.com/office/drawing/2014/main" id="{3D3518BE-C7B3-4337-88E5-F84DB3BB3809}"/>
            </a:ext>
          </a:extLst>
        </xdr:cNvPr>
        <xdr:cNvSpPr/>
      </xdr:nvSpPr>
      <xdr:spPr>
        <a:xfrm>
          <a:off x="9451731" y="51288"/>
          <a:ext cx="703384" cy="468190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40</xdr:col>
      <xdr:colOff>457200</xdr:colOff>
      <xdr:row>5</xdr:row>
      <xdr:rowOff>38100</xdr:rowOff>
    </xdr:from>
    <xdr:to>
      <xdr:col>41</xdr:col>
      <xdr:colOff>533400</xdr:colOff>
      <xdr:row>8</xdr:row>
      <xdr:rowOff>133350</xdr:rowOff>
    </xdr:to>
    <xdr:sp macro="" textlink="">
      <xdr:nvSpPr>
        <xdr:cNvPr id="2" name="Flecha: a la derecha 1">
          <a:extLst>
            <a:ext uri="{FF2B5EF4-FFF2-40B4-BE49-F238E27FC236}">
              <a16:creationId xmlns:a16="http://schemas.microsoft.com/office/drawing/2014/main" id="{1003ADB8-A2B7-96BF-D16B-8A1B777E4280}"/>
            </a:ext>
          </a:extLst>
        </xdr:cNvPr>
        <xdr:cNvSpPr/>
      </xdr:nvSpPr>
      <xdr:spPr>
        <a:xfrm>
          <a:off x="18583275" y="4686300"/>
          <a:ext cx="838200" cy="752475"/>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40</xdr:col>
      <xdr:colOff>600075</xdr:colOff>
      <xdr:row>12</xdr:row>
      <xdr:rowOff>209550</xdr:rowOff>
    </xdr:from>
    <xdr:to>
      <xdr:col>41</xdr:col>
      <xdr:colOff>676275</xdr:colOff>
      <xdr:row>16</xdr:row>
      <xdr:rowOff>76200</xdr:rowOff>
    </xdr:to>
    <xdr:sp macro="" textlink="">
      <xdr:nvSpPr>
        <xdr:cNvPr id="3" name="Flecha: a la derecha 2">
          <a:extLst>
            <a:ext uri="{FF2B5EF4-FFF2-40B4-BE49-F238E27FC236}">
              <a16:creationId xmlns:a16="http://schemas.microsoft.com/office/drawing/2014/main" id="{EDBC22DB-4BC4-479B-B497-58DD415296FA}"/>
            </a:ext>
          </a:extLst>
        </xdr:cNvPr>
        <xdr:cNvSpPr/>
      </xdr:nvSpPr>
      <xdr:spPr>
        <a:xfrm>
          <a:off x="18726150" y="6391275"/>
          <a:ext cx="838200" cy="752475"/>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1307033</xdr:colOff>
      <xdr:row>34</xdr:row>
      <xdr:rowOff>147590</xdr:rowOff>
    </xdr:from>
    <xdr:to>
      <xdr:col>10</xdr:col>
      <xdr:colOff>445886</xdr:colOff>
      <xdr:row>60</xdr:row>
      <xdr:rowOff>68028</xdr:rowOff>
    </xdr:to>
    <xdr:pic>
      <xdr:nvPicPr>
        <xdr:cNvPr id="2" name="Imagen 1">
          <a:extLst>
            <a:ext uri="{FF2B5EF4-FFF2-40B4-BE49-F238E27FC236}">
              <a16:creationId xmlns:a16="http://schemas.microsoft.com/office/drawing/2014/main" id="{C1F2857F-78E5-48AA-A1EA-A66C6CD152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2076" y="6939329"/>
          <a:ext cx="6742288" cy="5088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148828</xdr:colOff>
      <xdr:row>14</xdr:row>
      <xdr:rowOff>71437</xdr:rowOff>
    </xdr:from>
    <xdr:to>
      <xdr:col>4</xdr:col>
      <xdr:colOff>988218</xdr:colOff>
      <xdr:row>22</xdr:row>
      <xdr:rowOff>30655</xdr:rowOff>
    </xdr:to>
    <xdr:pic>
      <xdr:nvPicPr>
        <xdr:cNvPr id="2" name="Imagen 1">
          <a:extLst>
            <a:ext uri="{FF2B5EF4-FFF2-40B4-BE49-F238E27FC236}">
              <a16:creationId xmlns:a16="http://schemas.microsoft.com/office/drawing/2014/main" id="{03DA7EE3-17F8-1E2F-43D1-58A38E97C312}"/>
            </a:ext>
          </a:extLst>
        </xdr:cNvPr>
        <xdr:cNvPicPr>
          <a:picLocks noChangeAspect="1"/>
        </xdr:cNvPicPr>
      </xdr:nvPicPr>
      <xdr:blipFill>
        <a:blip xmlns:r="http://schemas.openxmlformats.org/officeDocument/2006/relationships" r:embed="rId1"/>
        <a:stretch>
          <a:fillRect/>
        </a:stretch>
      </xdr:blipFill>
      <xdr:spPr>
        <a:xfrm>
          <a:off x="6244828" y="2000250"/>
          <a:ext cx="3887390" cy="14832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485774</xdr:colOff>
      <xdr:row>21</xdr:row>
      <xdr:rowOff>70884</xdr:rowOff>
    </xdr:to>
    <xdr:pic>
      <xdr:nvPicPr>
        <xdr:cNvPr id="3" name="Imagen 2">
          <a:extLst>
            <a:ext uri="{FF2B5EF4-FFF2-40B4-BE49-F238E27FC236}">
              <a16:creationId xmlns:a16="http://schemas.microsoft.com/office/drawing/2014/main" id="{2D476547-12FE-0078-7D3B-2646D174865F}"/>
            </a:ext>
          </a:extLst>
        </xdr:cNvPr>
        <xdr:cNvPicPr>
          <a:picLocks noChangeAspect="1"/>
        </xdr:cNvPicPr>
      </xdr:nvPicPr>
      <xdr:blipFill>
        <a:blip xmlns:r="http://schemas.openxmlformats.org/officeDocument/2006/relationships" r:embed="rId1"/>
        <a:stretch>
          <a:fillRect/>
        </a:stretch>
      </xdr:blipFill>
      <xdr:spPr>
        <a:xfrm>
          <a:off x="0" y="0"/>
          <a:ext cx="7343774" cy="4071384"/>
        </a:xfrm>
        <a:prstGeom prst="rect">
          <a:avLst/>
        </a:prstGeom>
      </xdr:spPr>
    </xdr:pic>
    <xdr:clientData/>
  </xdr:twoCellAnchor>
  <xdr:twoCellAnchor editAs="oneCell">
    <xdr:from>
      <xdr:col>0</xdr:col>
      <xdr:colOff>0</xdr:colOff>
      <xdr:row>21</xdr:row>
      <xdr:rowOff>28575</xdr:rowOff>
    </xdr:from>
    <xdr:to>
      <xdr:col>9</xdr:col>
      <xdr:colOff>515379</xdr:colOff>
      <xdr:row>47</xdr:row>
      <xdr:rowOff>254588</xdr:rowOff>
    </xdr:to>
    <xdr:pic>
      <xdr:nvPicPr>
        <xdr:cNvPr id="4" name="Imagen 3">
          <a:extLst>
            <a:ext uri="{FF2B5EF4-FFF2-40B4-BE49-F238E27FC236}">
              <a16:creationId xmlns:a16="http://schemas.microsoft.com/office/drawing/2014/main" id="{53DD1AB8-8709-F9F8-3659-70D2B28BAFEB}"/>
            </a:ext>
          </a:extLst>
        </xdr:cNvPr>
        <xdr:cNvPicPr>
          <a:picLocks noChangeAspect="1"/>
        </xdr:cNvPicPr>
      </xdr:nvPicPr>
      <xdr:blipFill>
        <a:blip xmlns:r="http://schemas.openxmlformats.org/officeDocument/2006/relationships" r:embed="rId2"/>
        <a:stretch>
          <a:fillRect/>
        </a:stretch>
      </xdr:blipFill>
      <xdr:spPr>
        <a:xfrm>
          <a:off x="0" y="4029075"/>
          <a:ext cx="7373379" cy="6287377"/>
        </a:xfrm>
        <a:prstGeom prst="rect">
          <a:avLst/>
        </a:prstGeom>
      </xdr:spPr>
    </xdr:pic>
    <xdr:clientData/>
  </xdr:twoCellAnchor>
  <xdr:twoCellAnchor editAs="oneCell">
    <xdr:from>
      <xdr:col>0</xdr:col>
      <xdr:colOff>0</xdr:colOff>
      <xdr:row>55</xdr:row>
      <xdr:rowOff>0</xdr:rowOff>
    </xdr:from>
    <xdr:to>
      <xdr:col>9</xdr:col>
      <xdr:colOff>534432</xdr:colOff>
      <xdr:row>75</xdr:row>
      <xdr:rowOff>118529</xdr:rowOff>
    </xdr:to>
    <xdr:pic>
      <xdr:nvPicPr>
        <xdr:cNvPr id="5" name="Imagen 4">
          <a:extLst>
            <a:ext uri="{FF2B5EF4-FFF2-40B4-BE49-F238E27FC236}">
              <a16:creationId xmlns:a16="http://schemas.microsoft.com/office/drawing/2014/main" id="{B74852DD-8C03-631F-5558-B02A54F201F2}"/>
            </a:ext>
          </a:extLst>
        </xdr:cNvPr>
        <xdr:cNvPicPr>
          <a:picLocks noChangeAspect="1"/>
        </xdr:cNvPicPr>
      </xdr:nvPicPr>
      <xdr:blipFill>
        <a:blip xmlns:r="http://schemas.openxmlformats.org/officeDocument/2006/relationships" r:embed="rId3"/>
        <a:stretch>
          <a:fillRect/>
        </a:stretch>
      </xdr:blipFill>
      <xdr:spPr>
        <a:xfrm>
          <a:off x="0" y="10477500"/>
          <a:ext cx="7392432" cy="5487166"/>
        </a:xfrm>
        <a:prstGeom prst="rect">
          <a:avLst/>
        </a:prstGeom>
      </xdr:spPr>
    </xdr:pic>
    <xdr:clientData/>
  </xdr:twoCellAnchor>
  <xdr:twoCellAnchor editAs="oneCell">
    <xdr:from>
      <xdr:col>0</xdr:col>
      <xdr:colOff>0</xdr:colOff>
      <xdr:row>84</xdr:row>
      <xdr:rowOff>0</xdr:rowOff>
    </xdr:from>
    <xdr:to>
      <xdr:col>9</xdr:col>
      <xdr:colOff>524905</xdr:colOff>
      <xdr:row>102</xdr:row>
      <xdr:rowOff>93339</xdr:rowOff>
    </xdr:to>
    <xdr:pic>
      <xdr:nvPicPr>
        <xdr:cNvPr id="6" name="Imagen 5">
          <a:extLst>
            <a:ext uri="{FF2B5EF4-FFF2-40B4-BE49-F238E27FC236}">
              <a16:creationId xmlns:a16="http://schemas.microsoft.com/office/drawing/2014/main" id="{65F44EF4-0718-A73E-3ABF-E6892A24885F}"/>
            </a:ext>
          </a:extLst>
        </xdr:cNvPr>
        <xdr:cNvPicPr>
          <a:picLocks noChangeAspect="1"/>
        </xdr:cNvPicPr>
      </xdr:nvPicPr>
      <xdr:blipFill>
        <a:blip xmlns:r="http://schemas.openxmlformats.org/officeDocument/2006/relationships" r:embed="rId4"/>
        <a:stretch>
          <a:fillRect/>
        </a:stretch>
      </xdr:blipFill>
      <xdr:spPr>
        <a:xfrm>
          <a:off x="0" y="16002000"/>
          <a:ext cx="7382905" cy="4925112"/>
        </a:xfrm>
        <a:prstGeom prst="rect">
          <a:avLst/>
        </a:prstGeom>
      </xdr:spPr>
    </xdr:pic>
    <xdr:clientData/>
  </xdr:twoCellAnchor>
  <xdr:twoCellAnchor editAs="oneCell">
    <xdr:from>
      <xdr:col>0</xdr:col>
      <xdr:colOff>0</xdr:colOff>
      <xdr:row>110</xdr:row>
      <xdr:rowOff>0</xdr:rowOff>
    </xdr:from>
    <xdr:to>
      <xdr:col>9</xdr:col>
      <xdr:colOff>496326</xdr:colOff>
      <xdr:row>128</xdr:row>
      <xdr:rowOff>7602</xdr:rowOff>
    </xdr:to>
    <xdr:pic>
      <xdr:nvPicPr>
        <xdr:cNvPr id="7" name="Imagen 6">
          <a:extLst>
            <a:ext uri="{FF2B5EF4-FFF2-40B4-BE49-F238E27FC236}">
              <a16:creationId xmlns:a16="http://schemas.microsoft.com/office/drawing/2014/main" id="{BAD709A1-0310-E976-7D3E-FAAD3544472D}"/>
            </a:ext>
          </a:extLst>
        </xdr:cNvPr>
        <xdr:cNvPicPr>
          <a:picLocks noChangeAspect="1"/>
        </xdr:cNvPicPr>
      </xdr:nvPicPr>
      <xdr:blipFill>
        <a:blip xmlns:r="http://schemas.openxmlformats.org/officeDocument/2006/relationships" r:embed="rId5"/>
        <a:stretch>
          <a:fillRect/>
        </a:stretch>
      </xdr:blipFill>
      <xdr:spPr>
        <a:xfrm>
          <a:off x="0" y="20955000"/>
          <a:ext cx="7354326" cy="4839375"/>
        </a:xfrm>
        <a:prstGeom prst="rect">
          <a:avLst/>
        </a:prstGeom>
      </xdr:spPr>
    </xdr:pic>
    <xdr:clientData/>
  </xdr:twoCellAnchor>
  <xdr:twoCellAnchor editAs="oneCell">
    <xdr:from>
      <xdr:col>10</xdr:col>
      <xdr:colOff>304800</xdr:colOff>
      <xdr:row>0</xdr:row>
      <xdr:rowOff>0</xdr:rowOff>
    </xdr:from>
    <xdr:to>
      <xdr:col>23</xdr:col>
      <xdr:colOff>182340</xdr:colOff>
      <xdr:row>32</xdr:row>
      <xdr:rowOff>48482</xdr:rowOff>
    </xdr:to>
    <xdr:pic>
      <xdr:nvPicPr>
        <xdr:cNvPr id="8" name="Imagen 7">
          <a:extLst>
            <a:ext uri="{FF2B5EF4-FFF2-40B4-BE49-F238E27FC236}">
              <a16:creationId xmlns:a16="http://schemas.microsoft.com/office/drawing/2014/main" id="{07A0D9B8-109C-862E-EB99-DBD3CCDE56CF}"/>
            </a:ext>
          </a:extLst>
        </xdr:cNvPr>
        <xdr:cNvPicPr>
          <a:picLocks noChangeAspect="1"/>
        </xdr:cNvPicPr>
      </xdr:nvPicPr>
      <xdr:blipFill>
        <a:blip xmlns:r="http://schemas.openxmlformats.org/officeDocument/2006/relationships" r:embed="rId6"/>
        <a:stretch>
          <a:fillRect/>
        </a:stretch>
      </xdr:blipFill>
      <xdr:spPr>
        <a:xfrm>
          <a:off x="7924800" y="0"/>
          <a:ext cx="9783540" cy="6144482"/>
        </a:xfrm>
        <a:prstGeom prst="rect">
          <a:avLst/>
        </a:prstGeom>
      </xdr:spPr>
    </xdr:pic>
    <xdr:clientData/>
  </xdr:twoCellAnchor>
  <xdr:twoCellAnchor editAs="oneCell">
    <xdr:from>
      <xdr:col>24</xdr:col>
      <xdr:colOff>0</xdr:colOff>
      <xdr:row>0</xdr:row>
      <xdr:rowOff>0</xdr:rowOff>
    </xdr:from>
    <xdr:to>
      <xdr:col>36</xdr:col>
      <xdr:colOff>553803</xdr:colOff>
      <xdr:row>32</xdr:row>
      <xdr:rowOff>19904</xdr:rowOff>
    </xdr:to>
    <xdr:pic>
      <xdr:nvPicPr>
        <xdr:cNvPr id="10" name="Imagen 9">
          <a:extLst>
            <a:ext uri="{FF2B5EF4-FFF2-40B4-BE49-F238E27FC236}">
              <a16:creationId xmlns:a16="http://schemas.microsoft.com/office/drawing/2014/main" id="{31607C47-39AE-9F0F-6CCA-2D05112E0DED}"/>
            </a:ext>
          </a:extLst>
        </xdr:cNvPr>
        <xdr:cNvPicPr>
          <a:picLocks noChangeAspect="1"/>
        </xdr:cNvPicPr>
      </xdr:nvPicPr>
      <xdr:blipFill>
        <a:blip xmlns:r="http://schemas.openxmlformats.org/officeDocument/2006/relationships" r:embed="rId7"/>
        <a:stretch>
          <a:fillRect/>
        </a:stretch>
      </xdr:blipFill>
      <xdr:spPr>
        <a:xfrm>
          <a:off x="18288000" y="0"/>
          <a:ext cx="9697803" cy="6115904"/>
        </a:xfrm>
        <a:prstGeom prst="rect">
          <a:avLst/>
        </a:prstGeom>
      </xdr:spPr>
    </xdr:pic>
    <xdr:clientData/>
  </xdr:twoCellAnchor>
  <xdr:twoCellAnchor editAs="oneCell">
    <xdr:from>
      <xdr:col>37</xdr:col>
      <xdr:colOff>0</xdr:colOff>
      <xdr:row>0</xdr:row>
      <xdr:rowOff>0</xdr:rowOff>
    </xdr:from>
    <xdr:to>
      <xdr:col>49</xdr:col>
      <xdr:colOff>601435</xdr:colOff>
      <xdr:row>32</xdr:row>
      <xdr:rowOff>48482</xdr:rowOff>
    </xdr:to>
    <xdr:pic>
      <xdr:nvPicPr>
        <xdr:cNvPr id="11" name="Imagen 10">
          <a:extLst>
            <a:ext uri="{FF2B5EF4-FFF2-40B4-BE49-F238E27FC236}">
              <a16:creationId xmlns:a16="http://schemas.microsoft.com/office/drawing/2014/main" id="{721C7087-2E7E-89D6-B4CA-39CE07C29412}"/>
            </a:ext>
          </a:extLst>
        </xdr:cNvPr>
        <xdr:cNvPicPr>
          <a:picLocks noChangeAspect="1"/>
        </xdr:cNvPicPr>
      </xdr:nvPicPr>
      <xdr:blipFill>
        <a:blip xmlns:r="http://schemas.openxmlformats.org/officeDocument/2006/relationships" r:embed="rId8"/>
        <a:stretch>
          <a:fillRect/>
        </a:stretch>
      </xdr:blipFill>
      <xdr:spPr>
        <a:xfrm>
          <a:off x="28194000" y="0"/>
          <a:ext cx="9745435" cy="6144482"/>
        </a:xfrm>
        <a:prstGeom prst="rect">
          <a:avLst/>
        </a:prstGeom>
      </xdr:spPr>
    </xdr:pic>
    <xdr:clientData/>
  </xdr:twoCellAnchor>
  <xdr:twoCellAnchor editAs="oneCell">
    <xdr:from>
      <xdr:col>50</xdr:col>
      <xdr:colOff>0</xdr:colOff>
      <xdr:row>0</xdr:row>
      <xdr:rowOff>0</xdr:rowOff>
    </xdr:from>
    <xdr:to>
      <xdr:col>62</xdr:col>
      <xdr:colOff>601435</xdr:colOff>
      <xdr:row>32</xdr:row>
      <xdr:rowOff>48482</xdr:rowOff>
    </xdr:to>
    <xdr:pic>
      <xdr:nvPicPr>
        <xdr:cNvPr id="12" name="Imagen 11">
          <a:extLst>
            <a:ext uri="{FF2B5EF4-FFF2-40B4-BE49-F238E27FC236}">
              <a16:creationId xmlns:a16="http://schemas.microsoft.com/office/drawing/2014/main" id="{5159E8D0-A45E-1C39-084B-82F28625CA15}"/>
            </a:ext>
          </a:extLst>
        </xdr:cNvPr>
        <xdr:cNvPicPr>
          <a:picLocks noChangeAspect="1"/>
        </xdr:cNvPicPr>
      </xdr:nvPicPr>
      <xdr:blipFill>
        <a:blip xmlns:r="http://schemas.openxmlformats.org/officeDocument/2006/relationships" r:embed="rId8"/>
        <a:stretch>
          <a:fillRect/>
        </a:stretch>
      </xdr:blipFill>
      <xdr:spPr>
        <a:xfrm>
          <a:off x="38100000" y="0"/>
          <a:ext cx="9745435" cy="61444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10</xdr:col>
      <xdr:colOff>733425</xdr:colOff>
      <xdr:row>30</xdr:row>
      <xdr:rowOff>188799</xdr:rowOff>
    </xdr:to>
    <xdr:pic>
      <xdr:nvPicPr>
        <xdr:cNvPr id="2" name="Imagen 1">
          <a:extLst>
            <a:ext uri="{FF2B5EF4-FFF2-40B4-BE49-F238E27FC236}">
              <a16:creationId xmlns:a16="http://schemas.microsoft.com/office/drawing/2014/main" id="{596D6AAC-FA3B-5078-4D55-2DD8AE1667BE}"/>
            </a:ext>
          </a:extLst>
        </xdr:cNvPr>
        <xdr:cNvPicPr>
          <a:picLocks noChangeAspect="1"/>
        </xdr:cNvPicPr>
      </xdr:nvPicPr>
      <xdr:blipFill>
        <a:blip xmlns:r="http://schemas.openxmlformats.org/officeDocument/2006/relationships" r:embed="rId1"/>
        <a:stretch>
          <a:fillRect/>
        </a:stretch>
      </xdr:blipFill>
      <xdr:spPr>
        <a:xfrm>
          <a:off x="0" y="485776"/>
          <a:ext cx="8353425" cy="5522798"/>
        </a:xfrm>
        <a:prstGeom prst="rect">
          <a:avLst/>
        </a:prstGeom>
      </xdr:spPr>
    </xdr:pic>
    <xdr:clientData/>
  </xdr:twoCellAnchor>
  <xdr:twoCellAnchor editAs="oneCell">
    <xdr:from>
      <xdr:col>12</xdr:col>
      <xdr:colOff>657225</xdr:colOff>
      <xdr:row>39</xdr:row>
      <xdr:rowOff>9525</xdr:rowOff>
    </xdr:from>
    <xdr:to>
      <xdr:col>18</xdr:col>
      <xdr:colOff>915074</xdr:colOff>
      <xdr:row>44</xdr:row>
      <xdr:rowOff>9658</xdr:rowOff>
    </xdr:to>
    <xdr:pic>
      <xdr:nvPicPr>
        <xdr:cNvPr id="4" name="Imagen 3">
          <a:extLst>
            <a:ext uri="{FF2B5EF4-FFF2-40B4-BE49-F238E27FC236}">
              <a16:creationId xmlns:a16="http://schemas.microsoft.com/office/drawing/2014/main" id="{42E34D48-C243-2C22-BBAC-DBA263BA4505}"/>
            </a:ext>
          </a:extLst>
        </xdr:cNvPr>
        <xdr:cNvPicPr>
          <a:picLocks noChangeAspect="1"/>
        </xdr:cNvPicPr>
      </xdr:nvPicPr>
      <xdr:blipFill>
        <a:blip xmlns:r="http://schemas.openxmlformats.org/officeDocument/2006/relationships" r:embed="rId2"/>
        <a:stretch>
          <a:fillRect/>
        </a:stretch>
      </xdr:blipFill>
      <xdr:spPr>
        <a:xfrm>
          <a:off x="9801225" y="7543800"/>
          <a:ext cx="4829849" cy="952633"/>
        </a:xfrm>
        <a:prstGeom prst="rect">
          <a:avLst/>
        </a:prstGeom>
      </xdr:spPr>
    </xdr:pic>
    <xdr:clientData/>
  </xdr:twoCellAnchor>
  <xdr:twoCellAnchor editAs="oneCell">
    <xdr:from>
      <xdr:col>11</xdr:col>
      <xdr:colOff>685800</xdr:colOff>
      <xdr:row>1</xdr:row>
      <xdr:rowOff>133350</xdr:rowOff>
    </xdr:from>
    <xdr:to>
      <xdr:col>18</xdr:col>
      <xdr:colOff>972334</xdr:colOff>
      <xdr:row>35</xdr:row>
      <xdr:rowOff>115201</xdr:rowOff>
    </xdr:to>
    <xdr:pic>
      <xdr:nvPicPr>
        <xdr:cNvPr id="5" name="Imagen 4">
          <a:extLst>
            <a:ext uri="{FF2B5EF4-FFF2-40B4-BE49-F238E27FC236}">
              <a16:creationId xmlns:a16="http://schemas.microsoft.com/office/drawing/2014/main" id="{C8C0BF55-3775-4A32-2E6C-1E948C64A1FD}"/>
            </a:ext>
          </a:extLst>
        </xdr:cNvPr>
        <xdr:cNvPicPr>
          <a:picLocks noChangeAspect="1"/>
        </xdr:cNvPicPr>
      </xdr:nvPicPr>
      <xdr:blipFill>
        <a:blip xmlns:r="http://schemas.openxmlformats.org/officeDocument/2006/relationships" r:embed="rId3"/>
        <a:stretch>
          <a:fillRect/>
        </a:stretch>
      </xdr:blipFill>
      <xdr:spPr>
        <a:xfrm>
          <a:off x="9067800" y="428625"/>
          <a:ext cx="5620534" cy="64588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432288</xdr:colOff>
      <xdr:row>331</xdr:row>
      <xdr:rowOff>183173</xdr:rowOff>
    </xdr:from>
    <xdr:to>
      <xdr:col>5</xdr:col>
      <xdr:colOff>564173</xdr:colOff>
      <xdr:row>333</xdr:row>
      <xdr:rowOff>7327</xdr:rowOff>
    </xdr:to>
    <xdr:sp macro="" textlink="">
      <xdr:nvSpPr>
        <xdr:cNvPr id="2" name="Flecha: hacia abajo 1">
          <a:extLst>
            <a:ext uri="{FF2B5EF4-FFF2-40B4-BE49-F238E27FC236}">
              <a16:creationId xmlns:a16="http://schemas.microsoft.com/office/drawing/2014/main" id="{1078CEFD-2837-5B15-F4A0-67D39349D5B9}"/>
            </a:ext>
          </a:extLst>
        </xdr:cNvPr>
        <xdr:cNvSpPr/>
      </xdr:nvSpPr>
      <xdr:spPr>
        <a:xfrm>
          <a:off x="2960076" y="62850346"/>
          <a:ext cx="131885" cy="205154"/>
        </a:xfrm>
        <a:prstGeom prst="downArrow">
          <a:avLst/>
        </a:prstGeom>
        <a:solidFill>
          <a:srgbClr val="00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19051</xdr:rowOff>
    </xdr:from>
    <xdr:to>
      <xdr:col>5</xdr:col>
      <xdr:colOff>576655</xdr:colOff>
      <xdr:row>33</xdr:row>
      <xdr:rowOff>95251</xdr:rowOff>
    </xdr:to>
    <xdr:pic>
      <xdr:nvPicPr>
        <xdr:cNvPr id="2" name="Imagen 1">
          <a:extLst>
            <a:ext uri="{FF2B5EF4-FFF2-40B4-BE49-F238E27FC236}">
              <a16:creationId xmlns:a16="http://schemas.microsoft.com/office/drawing/2014/main" id="{9A9600D1-AA37-4A3E-D3E2-981BD0913ACD}"/>
            </a:ext>
          </a:extLst>
        </xdr:cNvPr>
        <xdr:cNvPicPr>
          <a:picLocks noChangeAspect="1"/>
        </xdr:cNvPicPr>
      </xdr:nvPicPr>
      <xdr:blipFill>
        <a:blip xmlns:r="http://schemas.openxmlformats.org/officeDocument/2006/relationships" r:embed="rId1"/>
        <a:stretch>
          <a:fillRect/>
        </a:stretch>
      </xdr:blipFill>
      <xdr:spPr>
        <a:xfrm>
          <a:off x="0" y="19051"/>
          <a:ext cx="4386655" cy="6362700"/>
        </a:xfrm>
        <a:prstGeom prst="rect">
          <a:avLst/>
        </a:prstGeom>
      </xdr:spPr>
    </xdr:pic>
    <xdr:clientData/>
  </xdr:twoCellAnchor>
  <xdr:twoCellAnchor editAs="oneCell">
    <xdr:from>
      <xdr:col>5</xdr:col>
      <xdr:colOff>714375</xdr:colOff>
      <xdr:row>0</xdr:row>
      <xdr:rowOff>19050</xdr:rowOff>
    </xdr:from>
    <xdr:to>
      <xdr:col>12</xdr:col>
      <xdr:colOff>85045</xdr:colOff>
      <xdr:row>33</xdr:row>
      <xdr:rowOff>161925</xdr:rowOff>
    </xdr:to>
    <xdr:pic>
      <xdr:nvPicPr>
        <xdr:cNvPr id="3" name="Imagen 2">
          <a:extLst>
            <a:ext uri="{FF2B5EF4-FFF2-40B4-BE49-F238E27FC236}">
              <a16:creationId xmlns:a16="http://schemas.microsoft.com/office/drawing/2014/main" id="{D1AAB5F4-AFC5-9FD0-F821-7B2D5B47F9F2}"/>
            </a:ext>
          </a:extLst>
        </xdr:cNvPr>
        <xdr:cNvPicPr>
          <a:picLocks noChangeAspect="1"/>
        </xdr:cNvPicPr>
      </xdr:nvPicPr>
      <xdr:blipFill>
        <a:blip xmlns:r="http://schemas.openxmlformats.org/officeDocument/2006/relationships" r:embed="rId2"/>
        <a:stretch>
          <a:fillRect/>
        </a:stretch>
      </xdr:blipFill>
      <xdr:spPr>
        <a:xfrm>
          <a:off x="4524375" y="19050"/>
          <a:ext cx="4704670" cy="6429375"/>
        </a:xfrm>
        <a:prstGeom prst="rect">
          <a:avLst/>
        </a:prstGeom>
      </xdr:spPr>
    </xdr:pic>
    <xdr:clientData/>
  </xdr:twoCellAnchor>
  <xdr:twoCellAnchor editAs="oneCell">
    <xdr:from>
      <xdr:col>12</xdr:col>
      <xdr:colOff>133350</xdr:colOff>
      <xdr:row>0</xdr:row>
      <xdr:rowOff>0</xdr:rowOff>
    </xdr:from>
    <xdr:to>
      <xdr:col>19</xdr:col>
      <xdr:colOff>19050</xdr:colOff>
      <xdr:row>33</xdr:row>
      <xdr:rowOff>142774</xdr:rowOff>
    </xdr:to>
    <xdr:pic>
      <xdr:nvPicPr>
        <xdr:cNvPr id="4" name="Imagen 3">
          <a:extLst>
            <a:ext uri="{FF2B5EF4-FFF2-40B4-BE49-F238E27FC236}">
              <a16:creationId xmlns:a16="http://schemas.microsoft.com/office/drawing/2014/main" id="{FC21B205-A97B-F371-2983-625DC476C49F}"/>
            </a:ext>
          </a:extLst>
        </xdr:cNvPr>
        <xdr:cNvPicPr>
          <a:picLocks noChangeAspect="1"/>
        </xdr:cNvPicPr>
      </xdr:nvPicPr>
      <xdr:blipFill>
        <a:blip xmlns:r="http://schemas.openxmlformats.org/officeDocument/2006/relationships" r:embed="rId3"/>
        <a:stretch>
          <a:fillRect/>
        </a:stretch>
      </xdr:blipFill>
      <xdr:spPr>
        <a:xfrm>
          <a:off x="9277350" y="0"/>
          <a:ext cx="5219700" cy="64292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97973</xdr:colOff>
      <xdr:row>16</xdr:row>
      <xdr:rowOff>99179</xdr:rowOff>
    </xdr:from>
    <xdr:to>
      <xdr:col>2</xdr:col>
      <xdr:colOff>620486</xdr:colOff>
      <xdr:row>20</xdr:row>
      <xdr:rowOff>147106</xdr:rowOff>
    </xdr:to>
    <xdr:pic>
      <xdr:nvPicPr>
        <xdr:cNvPr id="2" name="Imagen 1">
          <a:extLst>
            <a:ext uri="{FF2B5EF4-FFF2-40B4-BE49-F238E27FC236}">
              <a16:creationId xmlns:a16="http://schemas.microsoft.com/office/drawing/2014/main" id="{18D4E4BD-50D1-AC1F-3670-D5F5DE49EE43}"/>
            </a:ext>
          </a:extLst>
        </xdr:cNvPr>
        <xdr:cNvPicPr>
          <a:picLocks noChangeAspect="1"/>
        </xdr:cNvPicPr>
      </xdr:nvPicPr>
      <xdr:blipFill>
        <a:blip xmlns:r="http://schemas.openxmlformats.org/officeDocument/2006/relationships" r:embed="rId1"/>
        <a:stretch>
          <a:fillRect/>
        </a:stretch>
      </xdr:blipFill>
      <xdr:spPr>
        <a:xfrm>
          <a:off x="97973" y="3212493"/>
          <a:ext cx="2046513" cy="809927"/>
        </a:xfrm>
        <a:prstGeom prst="rect">
          <a:avLst/>
        </a:prstGeom>
      </xdr:spPr>
    </xdr:pic>
    <xdr:clientData/>
  </xdr:twoCellAnchor>
  <xdr:twoCellAnchor>
    <xdr:from>
      <xdr:col>4</xdr:col>
      <xdr:colOff>190500</xdr:colOff>
      <xdr:row>24</xdr:row>
      <xdr:rowOff>179615</xdr:rowOff>
    </xdr:from>
    <xdr:to>
      <xdr:col>4</xdr:col>
      <xdr:colOff>669471</xdr:colOff>
      <xdr:row>26</xdr:row>
      <xdr:rowOff>97972</xdr:rowOff>
    </xdr:to>
    <xdr:sp macro="" textlink="">
      <xdr:nvSpPr>
        <xdr:cNvPr id="3" name="Flecha: a la derecha 2">
          <a:extLst>
            <a:ext uri="{FF2B5EF4-FFF2-40B4-BE49-F238E27FC236}">
              <a16:creationId xmlns:a16="http://schemas.microsoft.com/office/drawing/2014/main" id="{65EE212B-BAD5-3957-D5B0-842D94E7CB0A}"/>
            </a:ext>
          </a:extLst>
        </xdr:cNvPr>
        <xdr:cNvSpPr/>
      </xdr:nvSpPr>
      <xdr:spPr>
        <a:xfrm>
          <a:off x="3238500" y="4816929"/>
          <a:ext cx="478971" cy="299357"/>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4</xdr:col>
      <xdr:colOff>190500</xdr:colOff>
      <xdr:row>42</xdr:row>
      <xdr:rowOff>179615</xdr:rowOff>
    </xdr:from>
    <xdr:to>
      <xdr:col>4</xdr:col>
      <xdr:colOff>669471</xdr:colOff>
      <xdr:row>44</xdr:row>
      <xdr:rowOff>97972</xdr:rowOff>
    </xdr:to>
    <xdr:sp macro="" textlink="">
      <xdr:nvSpPr>
        <xdr:cNvPr id="5" name="Flecha: a la derecha 4">
          <a:extLst>
            <a:ext uri="{FF2B5EF4-FFF2-40B4-BE49-F238E27FC236}">
              <a16:creationId xmlns:a16="http://schemas.microsoft.com/office/drawing/2014/main" id="{9B4D7087-0D00-4028-854F-612BBA1E7674}"/>
            </a:ext>
          </a:extLst>
        </xdr:cNvPr>
        <xdr:cNvSpPr/>
      </xdr:nvSpPr>
      <xdr:spPr>
        <a:xfrm>
          <a:off x="3238500" y="4827815"/>
          <a:ext cx="478971" cy="299357"/>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editAs="oneCell">
    <xdr:from>
      <xdr:col>0</xdr:col>
      <xdr:colOff>32657</xdr:colOff>
      <xdr:row>34</xdr:row>
      <xdr:rowOff>136072</xdr:rowOff>
    </xdr:from>
    <xdr:to>
      <xdr:col>2</xdr:col>
      <xdr:colOff>623301</xdr:colOff>
      <xdr:row>38</xdr:row>
      <xdr:rowOff>50473</xdr:rowOff>
    </xdr:to>
    <xdr:pic>
      <xdr:nvPicPr>
        <xdr:cNvPr id="6" name="Imagen 5">
          <a:extLst>
            <a:ext uri="{FF2B5EF4-FFF2-40B4-BE49-F238E27FC236}">
              <a16:creationId xmlns:a16="http://schemas.microsoft.com/office/drawing/2014/main" id="{27D7B250-2B26-C263-6E66-E1C4CBF07354}"/>
            </a:ext>
          </a:extLst>
        </xdr:cNvPr>
        <xdr:cNvPicPr>
          <a:picLocks noChangeAspect="1"/>
        </xdr:cNvPicPr>
      </xdr:nvPicPr>
      <xdr:blipFill>
        <a:blip xmlns:r="http://schemas.openxmlformats.org/officeDocument/2006/relationships" r:embed="rId2"/>
        <a:stretch>
          <a:fillRect/>
        </a:stretch>
      </xdr:blipFill>
      <xdr:spPr>
        <a:xfrm>
          <a:off x="32657" y="6700158"/>
          <a:ext cx="2114644" cy="676401"/>
        </a:xfrm>
        <a:prstGeom prst="rect">
          <a:avLst/>
        </a:prstGeom>
      </xdr:spPr>
    </xdr:pic>
    <xdr:clientData/>
  </xdr:twoCellAnchor>
  <xdr:twoCellAnchor editAs="oneCell">
    <xdr:from>
      <xdr:col>3</xdr:col>
      <xdr:colOff>146959</xdr:colOff>
      <xdr:row>16</xdr:row>
      <xdr:rowOff>81642</xdr:rowOff>
    </xdr:from>
    <xdr:to>
      <xdr:col>6</xdr:col>
      <xdr:colOff>411281</xdr:colOff>
      <xdr:row>19</xdr:row>
      <xdr:rowOff>157843</xdr:rowOff>
    </xdr:to>
    <xdr:pic>
      <xdr:nvPicPr>
        <xdr:cNvPr id="7" name="Imagen 6">
          <a:extLst>
            <a:ext uri="{FF2B5EF4-FFF2-40B4-BE49-F238E27FC236}">
              <a16:creationId xmlns:a16="http://schemas.microsoft.com/office/drawing/2014/main" id="{D4A4063D-2EBC-C84D-B77C-B592814F82F4}"/>
            </a:ext>
          </a:extLst>
        </xdr:cNvPr>
        <xdr:cNvPicPr>
          <a:picLocks noChangeAspect="1"/>
        </xdr:cNvPicPr>
      </xdr:nvPicPr>
      <xdr:blipFill>
        <a:blip xmlns:r="http://schemas.openxmlformats.org/officeDocument/2006/relationships" r:embed="rId3"/>
        <a:stretch>
          <a:fillRect/>
        </a:stretch>
      </xdr:blipFill>
      <xdr:spPr>
        <a:xfrm>
          <a:off x="2432959" y="3194956"/>
          <a:ext cx="2550322" cy="647701"/>
        </a:xfrm>
        <a:prstGeom prst="rect">
          <a:avLst/>
        </a:prstGeom>
      </xdr:spPr>
    </xdr:pic>
    <xdr:clientData/>
  </xdr:twoCellAnchor>
  <xdr:twoCellAnchor>
    <xdr:from>
      <xdr:col>4</xdr:col>
      <xdr:colOff>190500</xdr:colOff>
      <xdr:row>63</xdr:row>
      <xdr:rowOff>179615</xdr:rowOff>
    </xdr:from>
    <xdr:to>
      <xdr:col>4</xdr:col>
      <xdr:colOff>669471</xdr:colOff>
      <xdr:row>65</xdr:row>
      <xdr:rowOff>97972</xdr:rowOff>
    </xdr:to>
    <xdr:sp macro="" textlink="">
      <xdr:nvSpPr>
        <xdr:cNvPr id="9" name="Flecha: a la derecha 8">
          <a:extLst>
            <a:ext uri="{FF2B5EF4-FFF2-40B4-BE49-F238E27FC236}">
              <a16:creationId xmlns:a16="http://schemas.microsoft.com/office/drawing/2014/main" id="{B402B0D0-59A0-4E0F-AD1C-328E5B98657A}"/>
            </a:ext>
          </a:extLst>
        </xdr:cNvPr>
        <xdr:cNvSpPr/>
      </xdr:nvSpPr>
      <xdr:spPr>
        <a:xfrm>
          <a:off x="3238500" y="4827815"/>
          <a:ext cx="478971" cy="299357"/>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oneCellAnchor>
    <xdr:from>
      <xdr:col>0</xdr:col>
      <xdr:colOff>0</xdr:colOff>
      <xdr:row>56</xdr:row>
      <xdr:rowOff>0</xdr:rowOff>
    </xdr:from>
    <xdr:ext cx="2228849" cy="566057"/>
    <xdr:pic>
      <xdr:nvPicPr>
        <xdr:cNvPr id="10" name="Imagen 9">
          <a:extLst>
            <a:ext uri="{FF2B5EF4-FFF2-40B4-BE49-F238E27FC236}">
              <a16:creationId xmlns:a16="http://schemas.microsoft.com/office/drawing/2014/main" id="{39F7C50F-9279-4C85-AE71-70C757A6AD57}"/>
            </a:ext>
          </a:extLst>
        </xdr:cNvPr>
        <xdr:cNvPicPr>
          <a:picLocks noChangeAspect="1"/>
        </xdr:cNvPicPr>
      </xdr:nvPicPr>
      <xdr:blipFill>
        <a:blip xmlns:r="http://schemas.openxmlformats.org/officeDocument/2006/relationships" r:embed="rId3"/>
        <a:stretch>
          <a:fillRect/>
        </a:stretch>
      </xdr:blipFill>
      <xdr:spPr>
        <a:xfrm>
          <a:off x="0" y="10776857"/>
          <a:ext cx="2228849" cy="56605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rive.google.com/open?id=1uheWX01kSU7tVKw3j2vBqAAdnqPrF8z0" TargetMode="External"/><Relationship Id="rId1" Type="http://schemas.openxmlformats.org/officeDocument/2006/relationships/hyperlink" Target="https://drive.google.com/open?id=1uheWX01kSU7tVKw3j2vBqAAdnqPrF8z0"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0070C0"/>
  </sheetPr>
  <dimension ref="B1:I21"/>
  <sheetViews>
    <sheetView zoomScale="160" zoomScaleNormal="160" workbookViewId="0">
      <selection activeCell="E13" sqref="E13"/>
    </sheetView>
  </sheetViews>
  <sheetFormatPr baseColWidth="10" defaultColWidth="9.140625" defaultRowHeight="15" x14ac:dyDescent="0.25"/>
  <cols>
    <col min="1" max="1" width="4.7109375" customWidth="1"/>
    <col min="2" max="2" width="11.5703125" customWidth="1"/>
    <col min="9" max="9" width="18.28515625" customWidth="1"/>
    <col min="10" max="10" width="2.7109375" customWidth="1"/>
  </cols>
  <sheetData>
    <row r="1" spans="2:9" ht="15.75" thickBot="1" x14ac:dyDescent="0.3"/>
    <row r="2" spans="2:9" ht="24" thickBot="1" x14ac:dyDescent="0.4">
      <c r="B2" s="1033" t="s">
        <v>2528</v>
      </c>
      <c r="C2" s="1034"/>
      <c r="D2" s="1034"/>
      <c r="E2" s="1034"/>
      <c r="F2" s="1034"/>
      <c r="G2" s="1034"/>
      <c r="H2" s="1034"/>
      <c r="I2" s="1035"/>
    </row>
    <row r="3" spans="2:9" ht="23.25" x14ac:dyDescent="0.35">
      <c r="B3" s="1033" t="s">
        <v>3</v>
      </c>
      <c r="C3" s="1034"/>
      <c r="D3" s="1034"/>
      <c r="E3" s="1034"/>
      <c r="F3" s="1034"/>
      <c r="G3" s="1034"/>
      <c r="H3" s="1034"/>
      <c r="I3" s="1035"/>
    </row>
    <row r="4" spans="2:9" x14ac:dyDescent="0.25">
      <c r="B4" s="1036"/>
      <c r="C4" s="3"/>
      <c r="D4" s="3"/>
      <c r="E4" s="3"/>
      <c r="F4" s="3"/>
      <c r="G4" s="3"/>
      <c r="H4" s="3"/>
      <c r="I4" s="1037"/>
    </row>
    <row r="5" spans="2:9" x14ac:dyDescent="0.25">
      <c r="B5" s="1038" t="s">
        <v>0</v>
      </c>
      <c r="C5" s="5"/>
      <c r="D5" s="5"/>
      <c r="E5" s="5"/>
      <c r="F5" s="5"/>
      <c r="G5" s="5"/>
      <c r="H5" s="5"/>
      <c r="I5" s="1039">
        <v>1</v>
      </c>
    </row>
    <row r="6" spans="2:9" x14ac:dyDescent="0.25">
      <c r="B6" s="1036"/>
      <c r="C6" s="3"/>
      <c r="D6" s="3"/>
      <c r="E6" s="3"/>
      <c r="F6" s="3"/>
      <c r="G6" s="3"/>
      <c r="H6" s="3"/>
      <c r="I6" s="1037"/>
    </row>
    <row r="7" spans="2:9" x14ac:dyDescent="0.25">
      <c r="B7" s="1038" t="s">
        <v>1</v>
      </c>
      <c r="C7" s="5"/>
      <c r="D7" s="5"/>
      <c r="E7" s="5"/>
      <c r="F7" s="5"/>
      <c r="G7" s="5"/>
      <c r="H7" s="5"/>
      <c r="I7" s="1039">
        <v>2</v>
      </c>
    </row>
    <row r="8" spans="2:9" x14ac:dyDescent="0.25">
      <c r="B8" s="1036"/>
      <c r="C8" s="3"/>
      <c r="D8" s="3"/>
      <c r="E8" s="3"/>
      <c r="F8" s="3"/>
      <c r="G8" s="3"/>
      <c r="H8" s="3"/>
      <c r="I8" s="1037"/>
    </row>
    <row r="9" spans="2:9" x14ac:dyDescent="0.25">
      <c r="B9" s="1038" t="s">
        <v>2</v>
      </c>
      <c r="C9" s="5"/>
      <c r="D9" s="5"/>
      <c r="E9" s="5"/>
      <c r="F9" s="5"/>
      <c r="G9" s="5"/>
      <c r="H9" s="5"/>
      <c r="I9" s="1039">
        <v>3</v>
      </c>
    </row>
    <row r="10" spans="2:9" x14ac:dyDescent="0.25">
      <c r="B10" s="1036"/>
      <c r="C10" s="3"/>
      <c r="D10" s="3"/>
      <c r="E10" s="3"/>
      <c r="F10" s="3"/>
      <c r="G10" s="3"/>
      <c r="H10" s="3"/>
      <c r="I10" s="1037"/>
    </row>
    <row r="11" spans="2:9" x14ac:dyDescent="0.25">
      <c r="B11" s="1038" t="s">
        <v>5</v>
      </c>
      <c r="C11" s="5"/>
      <c r="D11" s="5"/>
      <c r="E11" s="5"/>
      <c r="F11" s="5"/>
      <c r="G11" s="5"/>
      <c r="H11" s="5"/>
      <c r="I11" s="1039">
        <v>4</v>
      </c>
    </row>
    <row r="12" spans="2:9" x14ac:dyDescent="0.25">
      <c r="B12" s="628" t="s">
        <v>6</v>
      </c>
      <c r="C12" s="311"/>
      <c r="D12" s="311"/>
      <c r="E12" s="311"/>
      <c r="F12" s="311"/>
      <c r="G12" s="311"/>
      <c r="H12" s="311"/>
      <c r="I12" s="630"/>
    </row>
    <row r="13" spans="2:9" x14ac:dyDescent="0.25">
      <c r="B13" s="628" t="s">
        <v>7</v>
      </c>
      <c r="C13" s="311"/>
      <c r="D13" s="311"/>
      <c r="E13" s="311"/>
      <c r="F13" s="311"/>
      <c r="G13" s="311"/>
      <c r="H13" s="311"/>
      <c r="I13" s="630"/>
    </row>
    <row r="14" spans="2:9" x14ac:dyDescent="0.25">
      <c r="B14" s="628" t="s">
        <v>8</v>
      </c>
      <c r="C14" s="311"/>
      <c r="D14" s="311"/>
      <c r="E14" s="311"/>
      <c r="F14" s="311"/>
      <c r="G14" s="311"/>
      <c r="H14" s="311"/>
      <c r="I14" s="630"/>
    </row>
    <row r="15" spans="2:9" x14ac:dyDescent="0.25">
      <c r="B15" s="1038" t="s">
        <v>9</v>
      </c>
      <c r="C15" s="5"/>
      <c r="D15" s="5"/>
      <c r="E15" s="5"/>
      <c r="F15" s="5"/>
      <c r="G15" s="5"/>
      <c r="H15" s="5"/>
      <c r="I15" s="1039">
        <v>5</v>
      </c>
    </row>
    <row r="16" spans="2:9" x14ac:dyDescent="0.25">
      <c r="B16" s="628" t="s">
        <v>10</v>
      </c>
      <c r="C16" s="311"/>
      <c r="D16" s="311"/>
      <c r="E16" s="311"/>
      <c r="F16" s="311"/>
      <c r="G16" s="311"/>
      <c r="H16" s="311"/>
      <c r="I16" s="630"/>
    </row>
    <row r="17" spans="2:9" x14ac:dyDescent="0.25">
      <c r="B17" s="628" t="s">
        <v>11</v>
      </c>
      <c r="C17" s="311"/>
      <c r="D17" s="311"/>
      <c r="E17" s="311"/>
      <c r="F17" s="311"/>
      <c r="G17" s="311"/>
      <c r="H17" s="311"/>
      <c r="I17" s="630"/>
    </row>
    <row r="18" spans="2:9" x14ac:dyDescent="0.25">
      <c r="B18" s="628" t="s">
        <v>12</v>
      </c>
      <c r="C18" s="311"/>
      <c r="D18" s="311"/>
      <c r="E18" s="311"/>
      <c r="F18" s="311"/>
      <c r="G18" s="311"/>
      <c r="H18" s="311"/>
      <c r="I18" s="630"/>
    </row>
    <row r="19" spans="2:9" x14ac:dyDescent="0.25">
      <c r="B19" s="628" t="s">
        <v>13</v>
      </c>
      <c r="C19" s="311"/>
      <c r="D19" s="311"/>
      <c r="E19" s="311"/>
      <c r="F19" s="311"/>
      <c r="G19" s="311"/>
      <c r="H19" s="311"/>
      <c r="I19" s="630"/>
    </row>
    <row r="20" spans="2:9" x14ac:dyDescent="0.25">
      <c r="B20" s="628" t="s">
        <v>14</v>
      </c>
      <c r="C20" s="311"/>
      <c r="D20" s="311"/>
      <c r="E20" s="311"/>
      <c r="F20" s="311"/>
      <c r="G20" s="311"/>
      <c r="H20" s="311"/>
      <c r="I20" s="630"/>
    </row>
    <row r="21" spans="2:9" ht="15.75" thickBot="1" x14ac:dyDescent="0.3">
      <c r="B21" s="1040" t="s">
        <v>15</v>
      </c>
      <c r="C21" s="1041"/>
      <c r="D21" s="1041"/>
      <c r="E21" s="1041"/>
      <c r="F21" s="1041"/>
      <c r="G21" s="1041"/>
      <c r="H21" s="1041"/>
      <c r="I21" s="1042"/>
    </row>
  </sheetData>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BC8FA-FB61-4879-9F8D-E9A0333C5270}">
  <sheetPr codeName="Hoja3">
    <tabColor rgb="FF00FF00"/>
  </sheetPr>
  <dimension ref="B1:I25"/>
  <sheetViews>
    <sheetView zoomScale="130" zoomScaleNormal="130" workbookViewId="0">
      <selection activeCell="N6" sqref="N6"/>
    </sheetView>
  </sheetViews>
  <sheetFormatPr baseColWidth="10" defaultColWidth="9.140625" defaultRowHeight="14.25" x14ac:dyDescent="0.2"/>
  <cols>
    <col min="1" max="1" width="3.42578125" style="4" customWidth="1"/>
    <col min="2" max="2" width="11.5703125" style="4" customWidth="1"/>
    <col min="3" max="7" width="9.140625" style="4"/>
    <col min="8" max="8" width="24.5703125" style="4" customWidth="1"/>
    <col min="9" max="9" width="6.140625" style="4" customWidth="1"/>
    <col min="10" max="10" width="3.7109375" style="4" customWidth="1"/>
    <col min="11" max="11" width="3" style="4" customWidth="1"/>
    <col min="12" max="12" width="11.7109375" style="4" bestFit="1" customWidth="1"/>
    <col min="13" max="14" width="9.140625" style="4"/>
    <col min="15" max="15" width="11.85546875" style="4" bestFit="1" customWidth="1"/>
    <col min="16" max="17" width="9.140625" style="4"/>
    <col min="18" max="18" width="12.42578125" style="4" bestFit="1" customWidth="1"/>
    <col min="19" max="19" width="4.85546875" style="4" customWidth="1"/>
    <col min="20" max="16384" width="9.140625" style="4"/>
  </cols>
  <sheetData>
    <row r="1" spans="2:9" customFormat="1" ht="15" x14ac:dyDescent="0.25"/>
    <row r="2" spans="2:9" customFormat="1" ht="23.25" x14ac:dyDescent="0.35">
      <c r="B2" s="2" t="s">
        <v>4</v>
      </c>
      <c r="C2" s="1"/>
      <c r="D2" s="1"/>
      <c r="E2" s="1"/>
      <c r="F2" s="1"/>
      <c r="G2" s="1"/>
      <c r="H2" s="1"/>
      <c r="I2" s="61" t="s">
        <v>1116</v>
      </c>
    </row>
    <row r="3" spans="2:9" x14ac:dyDescent="0.2">
      <c r="B3" s="3"/>
      <c r="C3" s="3"/>
      <c r="D3" s="3"/>
      <c r="E3" s="3"/>
      <c r="F3" s="3"/>
      <c r="G3" s="3"/>
      <c r="H3" s="3"/>
      <c r="I3" s="3"/>
    </row>
    <row r="4" spans="2:9" x14ac:dyDescent="0.2">
      <c r="B4" s="5" t="s">
        <v>0</v>
      </c>
      <c r="C4" s="5"/>
      <c r="D4" s="5"/>
      <c r="E4" s="5"/>
      <c r="F4" s="5"/>
      <c r="G4" s="5"/>
      <c r="H4" s="5"/>
      <c r="I4" s="5">
        <v>1</v>
      </c>
    </row>
    <row r="5" spans="2:9" x14ac:dyDescent="0.2">
      <c r="B5" s="3"/>
      <c r="C5" s="3"/>
      <c r="D5" s="3"/>
      <c r="E5" s="3"/>
      <c r="F5" s="3"/>
      <c r="G5" s="3"/>
      <c r="H5" s="3"/>
      <c r="I5" s="3"/>
    </row>
    <row r="6" spans="2:9" x14ac:dyDescent="0.2">
      <c r="B6" s="5" t="s">
        <v>1</v>
      </c>
      <c r="C6" s="5"/>
      <c r="D6" s="5"/>
      <c r="E6" s="5"/>
      <c r="F6" s="5"/>
      <c r="G6" s="5"/>
      <c r="H6" s="5"/>
      <c r="I6" s="5">
        <v>2</v>
      </c>
    </row>
    <row r="7" spans="2:9" x14ac:dyDescent="0.2">
      <c r="B7" s="3"/>
      <c r="C7" s="3"/>
      <c r="D7" s="3"/>
      <c r="E7" s="3"/>
      <c r="F7" s="3"/>
      <c r="G7" s="3"/>
      <c r="H7" s="3"/>
      <c r="I7" s="3"/>
    </row>
    <row r="8" spans="2:9" x14ac:dyDescent="0.2">
      <c r="B8" s="5" t="s">
        <v>2</v>
      </c>
      <c r="C8" s="5"/>
      <c r="D8" s="5"/>
      <c r="E8" s="5"/>
      <c r="F8" s="5"/>
      <c r="G8" s="5"/>
      <c r="H8" s="5"/>
      <c r="I8" s="5">
        <v>3</v>
      </c>
    </row>
    <row r="9" spans="2:9" x14ac:dyDescent="0.2">
      <c r="B9" s="3"/>
      <c r="C9" s="3"/>
      <c r="D9" s="3"/>
      <c r="E9" s="3"/>
      <c r="F9" s="3"/>
      <c r="G9" s="3"/>
      <c r="H9" s="3"/>
      <c r="I9" s="3"/>
    </row>
    <row r="10" spans="2:9" x14ac:dyDescent="0.2">
      <c r="B10" s="5" t="s">
        <v>33</v>
      </c>
      <c r="C10" s="5"/>
      <c r="D10" s="5"/>
      <c r="E10" s="5"/>
      <c r="F10" s="5"/>
      <c r="G10" s="5"/>
      <c r="H10" s="5"/>
      <c r="I10" s="5">
        <v>4</v>
      </c>
    </row>
    <row r="11" spans="2:9" x14ac:dyDescent="0.2">
      <c r="B11" s="3" t="s">
        <v>34</v>
      </c>
      <c r="C11" s="3"/>
      <c r="D11" s="3"/>
      <c r="E11" s="3"/>
      <c r="F11" s="3"/>
      <c r="G11" s="3"/>
      <c r="H11" s="3"/>
      <c r="I11" s="3">
        <v>4.0999999999999996</v>
      </c>
    </row>
    <row r="12" spans="2:9" x14ac:dyDescent="0.2">
      <c r="B12" s="3" t="s">
        <v>35</v>
      </c>
      <c r="C12" s="3"/>
      <c r="D12" s="3"/>
      <c r="E12" s="3"/>
      <c r="F12" s="3"/>
      <c r="G12" s="3"/>
      <c r="H12" s="3"/>
      <c r="I12" s="3">
        <v>4.2</v>
      </c>
    </row>
    <row r="13" spans="2:9" x14ac:dyDescent="0.2">
      <c r="B13" s="3" t="s">
        <v>36</v>
      </c>
      <c r="C13" s="3"/>
      <c r="D13" s="3"/>
      <c r="E13" s="3"/>
      <c r="F13" s="3"/>
      <c r="G13" s="3"/>
      <c r="H13" s="3"/>
      <c r="I13" s="3">
        <v>4.3</v>
      </c>
    </row>
    <row r="14" spans="2:9" x14ac:dyDescent="0.2">
      <c r="B14" s="3" t="s">
        <v>37</v>
      </c>
      <c r="C14" s="3"/>
      <c r="D14" s="3"/>
      <c r="E14" s="3"/>
      <c r="F14" s="3"/>
      <c r="G14" s="3"/>
      <c r="H14" s="3"/>
      <c r="I14" s="3">
        <v>4.4000000000000004</v>
      </c>
    </row>
    <row r="15" spans="2:9" x14ac:dyDescent="0.2">
      <c r="B15" s="3" t="s">
        <v>32</v>
      </c>
      <c r="C15" s="3"/>
      <c r="D15" s="3"/>
      <c r="E15" s="3"/>
      <c r="F15" s="3"/>
      <c r="G15" s="3"/>
      <c r="H15" s="3"/>
      <c r="I15" s="3">
        <v>4.5</v>
      </c>
    </row>
    <row r="16" spans="2:9" x14ac:dyDescent="0.2">
      <c r="B16" s="3" t="s">
        <v>38</v>
      </c>
      <c r="C16" s="3"/>
      <c r="D16" s="3"/>
      <c r="E16" s="3"/>
      <c r="F16" s="3"/>
      <c r="G16" s="3"/>
      <c r="H16" s="3"/>
      <c r="I16" s="3">
        <v>4.5999999999999996</v>
      </c>
    </row>
    <row r="17" spans="2:9" x14ac:dyDescent="0.2">
      <c r="B17" s="3" t="s">
        <v>39</v>
      </c>
      <c r="C17" s="3"/>
      <c r="D17" s="3"/>
      <c r="E17" s="3"/>
      <c r="F17" s="3"/>
      <c r="G17" s="3"/>
      <c r="H17" s="3"/>
      <c r="I17" s="3">
        <v>4.7</v>
      </c>
    </row>
    <row r="18" spans="2:9" x14ac:dyDescent="0.2">
      <c r="B18" s="5" t="s">
        <v>40</v>
      </c>
      <c r="C18" s="5"/>
      <c r="D18" s="5"/>
      <c r="E18" s="5"/>
      <c r="F18" s="5"/>
      <c r="G18" s="5"/>
      <c r="H18" s="5"/>
      <c r="I18" s="5">
        <v>5</v>
      </c>
    </row>
    <row r="19" spans="2:9" x14ac:dyDescent="0.2">
      <c r="B19" s="5" t="s">
        <v>41</v>
      </c>
      <c r="C19" s="5"/>
      <c r="D19" s="5"/>
      <c r="E19" s="5"/>
      <c r="F19" s="5"/>
      <c r="G19" s="5"/>
      <c r="H19" s="5"/>
      <c r="I19" s="5">
        <v>6</v>
      </c>
    </row>
    <row r="20" spans="2:9" x14ac:dyDescent="0.2">
      <c r="B20" s="3" t="s">
        <v>42</v>
      </c>
      <c r="C20" s="3"/>
      <c r="D20" s="3"/>
      <c r="E20" s="3"/>
      <c r="F20" s="3"/>
      <c r="G20" s="3"/>
      <c r="H20" s="3"/>
      <c r="I20" s="3">
        <v>6.1</v>
      </c>
    </row>
    <row r="21" spans="2:9" x14ac:dyDescent="0.2">
      <c r="B21" s="3" t="s">
        <v>43</v>
      </c>
      <c r="C21" s="3"/>
      <c r="D21" s="3"/>
      <c r="E21" s="3"/>
      <c r="F21" s="3"/>
      <c r="G21" s="3"/>
      <c r="H21" s="3"/>
      <c r="I21" s="3">
        <v>6.2</v>
      </c>
    </row>
    <row r="22" spans="2:9" x14ac:dyDescent="0.2">
      <c r="B22" s="3" t="s">
        <v>44</v>
      </c>
      <c r="C22" s="3"/>
      <c r="D22" s="3"/>
      <c r="E22" s="3"/>
      <c r="F22" s="3"/>
      <c r="G22" s="3"/>
      <c r="H22" s="3"/>
      <c r="I22" s="3">
        <v>6.3</v>
      </c>
    </row>
    <row r="23" spans="2:9" x14ac:dyDescent="0.2">
      <c r="B23" s="3" t="s">
        <v>45</v>
      </c>
      <c r="C23" s="3"/>
      <c r="D23" s="3"/>
      <c r="E23" s="3"/>
      <c r="F23" s="3"/>
      <c r="G23" s="3"/>
      <c r="H23" s="3"/>
      <c r="I23" s="3">
        <v>6.4</v>
      </c>
    </row>
    <row r="24" spans="2:9" x14ac:dyDescent="0.2">
      <c r="B24" s="3" t="s">
        <v>46</v>
      </c>
      <c r="C24" s="3"/>
      <c r="D24" s="3"/>
      <c r="E24" s="3"/>
      <c r="F24" s="3"/>
      <c r="G24" s="3"/>
      <c r="H24" s="3"/>
      <c r="I24" s="3">
        <v>6.5</v>
      </c>
    </row>
    <row r="25" spans="2:9" x14ac:dyDescent="0.2">
      <c r="B25" s="5" t="s">
        <v>47</v>
      </c>
      <c r="C25" s="5"/>
      <c r="D25" s="5"/>
      <c r="E25" s="5"/>
      <c r="F25" s="5"/>
      <c r="G25" s="5"/>
      <c r="H25" s="5"/>
      <c r="I25" s="5">
        <v>7</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81C4F-8D48-42FF-BC77-54E81EF42923}">
  <sheetPr>
    <tabColor rgb="FF7030A0"/>
  </sheetPr>
  <dimension ref="A1:AC371"/>
  <sheetViews>
    <sheetView topLeftCell="A332" zoomScale="130" zoomScaleNormal="130" zoomScaleSheetLayoutView="23" workbookViewId="0">
      <selection activeCell="N6" sqref="N6"/>
    </sheetView>
  </sheetViews>
  <sheetFormatPr baseColWidth="10" defaultRowHeight="15" x14ac:dyDescent="0.25"/>
  <cols>
    <col min="1" max="1" width="1.42578125" customWidth="1"/>
    <col min="2" max="2" width="9.28515625" customWidth="1"/>
    <col min="3" max="3" width="8.28515625" customWidth="1"/>
    <col min="4" max="4" width="8.5703125" customWidth="1"/>
    <col min="5" max="5" width="10.28515625" customWidth="1"/>
    <col min="6" max="6" width="11.140625" customWidth="1"/>
    <col min="7" max="7" width="10.42578125" customWidth="1"/>
    <col min="8" max="8" width="10.28515625" customWidth="1"/>
    <col min="9" max="9" width="11.140625" customWidth="1"/>
    <col min="10" max="10" width="12" customWidth="1"/>
    <col min="11" max="11" width="14" customWidth="1"/>
    <col min="12" max="12" width="8.42578125" customWidth="1"/>
    <col min="13" max="14" width="10.42578125" customWidth="1"/>
    <col min="15" max="15" width="11.5703125" customWidth="1"/>
    <col min="16" max="16" width="11.140625" customWidth="1"/>
    <col min="17" max="17" width="11" customWidth="1"/>
    <col min="18" max="18" width="13.28515625" bestFit="1" customWidth="1"/>
    <col min="19" max="22" width="12.28515625" customWidth="1"/>
    <col min="23" max="23" width="11.42578125" customWidth="1"/>
    <col min="24" max="24" width="10.5703125" customWidth="1"/>
    <col min="25" max="28" width="12.28515625" customWidth="1"/>
    <col min="29" max="29" width="11.7109375" bestFit="1" customWidth="1"/>
  </cols>
  <sheetData>
    <row r="1" spans="1:19" ht="18.75" x14ac:dyDescent="0.25">
      <c r="B1" s="264" t="s">
        <v>1243</v>
      </c>
      <c r="C1" s="264" t="s">
        <v>1242</v>
      </c>
      <c r="D1" s="265"/>
      <c r="E1" s="265"/>
      <c r="F1" s="265"/>
      <c r="G1" s="265"/>
      <c r="H1" s="265"/>
      <c r="I1" s="265"/>
      <c r="J1" s="265"/>
      <c r="K1" s="265"/>
      <c r="L1" s="265"/>
      <c r="M1" s="265"/>
      <c r="N1" s="265"/>
      <c r="O1" s="4"/>
      <c r="P1" s="4"/>
      <c r="Q1" s="4"/>
    </row>
    <row r="2" spans="1:19" ht="15.75" thickBot="1" x14ac:dyDescent="0.3">
      <c r="A2" s="4"/>
      <c r="B2" s="4"/>
      <c r="C2" s="4"/>
      <c r="D2" s="4"/>
      <c r="E2" s="4"/>
      <c r="F2" s="4"/>
      <c r="G2" s="4"/>
      <c r="H2" s="4"/>
      <c r="I2" s="4"/>
      <c r="J2" s="4"/>
      <c r="K2" s="4"/>
      <c r="L2" s="4"/>
      <c r="M2" s="4"/>
      <c r="N2" s="4"/>
      <c r="O2" s="4"/>
      <c r="P2" s="4"/>
      <c r="Q2" s="4"/>
    </row>
    <row r="3" spans="1:19" x14ac:dyDescent="0.25">
      <c r="A3" s="4"/>
      <c r="B3" s="530">
        <v>4</v>
      </c>
      <c r="C3" s="836" t="s">
        <v>1236</v>
      </c>
      <c r="D3" s="525"/>
      <c r="E3" s="525"/>
      <c r="F3" s="525"/>
      <c r="G3" s="525"/>
      <c r="H3" s="525"/>
      <c r="I3" s="525"/>
      <c r="J3" s="525"/>
      <c r="K3" s="525"/>
      <c r="L3" s="525"/>
      <c r="M3" s="525"/>
      <c r="N3" s="526"/>
      <c r="O3" s="4"/>
      <c r="P3" s="1260" t="s">
        <v>2442</v>
      </c>
      <c r="Q3" s="1260"/>
      <c r="R3" s="1260" t="s">
        <v>2445</v>
      </c>
      <c r="S3" s="1260" t="s">
        <v>2204</v>
      </c>
    </row>
    <row r="4" spans="1:19" x14ac:dyDescent="0.25">
      <c r="A4" s="17"/>
      <c r="B4" s="531"/>
      <c r="C4" s="828" t="s">
        <v>2034</v>
      </c>
      <c r="D4" s="827"/>
      <c r="E4" s="829"/>
      <c r="F4" s="829"/>
      <c r="G4" s="829"/>
      <c r="H4" s="829"/>
      <c r="I4" s="829"/>
      <c r="J4" s="829" t="s">
        <v>2035</v>
      </c>
      <c r="K4" s="829"/>
      <c r="L4" s="829"/>
      <c r="M4" s="829"/>
      <c r="N4" s="830"/>
      <c r="O4" s="4"/>
      <c r="P4" s="386" t="s">
        <v>2443</v>
      </c>
      <c r="Q4" s="1259"/>
      <c r="R4" s="386" t="s">
        <v>2444</v>
      </c>
      <c r="S4" s="386" t="s">
        <v>1243</v>
      </c>
    </row>
    <row r="5" spans="1:19" ht="15.75" thickBot="1" x14ac:dyDescent="0.3">
      <c r="A5" s="17"/>
      <c r="B5" s="531"/>
      <c r="C5" s="17"/>
      <c r="D5" s="17"/>
      <c r="E5" s="17"/>
      <c r="F5" s="17"/>
      <c r="G5" s="17"/>
      <c r="H5" s="17"/>
      <c r="I5" s="17"/>
      <c r="J5" s="17"/>
      <c r="K5" s="17"/>
      <c r="L5" s="17"/>
      <c r="M5" s="17"/>
      <c r="N5" s="532"/>
      <c r="O5" s="4"/>
      <c r="P5" s="17"/>
      <c r="Q5" s="17"/>
    </row>
    <row r="6" spans="1:19" ht="15.75" thickBot="1" x14ac:dyDescent="0.3">
      <c r="A6" s="17"/>
      <c r="B6" s="531"/>
      <c r="C6" s="17"/>
      <c r="D6" s="17"/>
      <c r="E6" s="1261" t="s">
        <v>2106</v>
      </c>
      <c r="F6" s="1262"/>
      <c r="G6" s="1262"/>
      <c r="H6" s="1262"/>
      <c r="I6" s="1262"/>
      <c r="J6" s="1262"/>
      <c r="K6" s="1263"/>
      <c r="L6" s="17"/>
      <c r="M6" s="17"/>
      <c r="N6" s="532"/>
      <c r="O6" s="4"/>
      <c r="P6" s="17"/>
      <c r="Q6" s="17"/>
    </row>
    <row r="7" spans="1:19" ht="15.75" thickBot="1" x14ac:dyDescent="0.3">
      <c r="A7" s="17"/>
      <c r="B7" s="531"/>
      <c r="C7" s="17"/>
      <c r="D7" s="17"/>
      <c r="E7" s="1264"/>
      <c r="F7" s="825"/>
      <c r="G7" s="825"/>
      <c r="H7" s="825"/>
      <c r="I7" s="825"/>
      <c r="J7" s="825"/>
      <c r="K7" s="826"/>
      <c r="L7" s="17"/>
      <c r="M7" s="17"/>
      <c r="N7" s="532"/>
      <c r="O7" s="4"/>
      <c r="P7" s="17"/>
      <c r="Q7" s="17"/>
    </row>
    <row r="8" spans="1:19" x14ac:dyDescent="0.25">
      <c r="A8" s="17"/>
      <c r="B8" s="531"/>
      <c r="C8" s="17"/>
      <c r="D8" s="17"/>
      <c r="E8" s="1265">
        <v>44927</v>
      </c>
      <c r="F8" s="1266"/>
      <c r="G8" s="1266"/>
      <c r="H8" s="1266"/>
      <c r="I8" s="1266"/>
      <c r="J8" s="1266"/>
      <c r="K8" s="1267">
        <v>45291</v>
      </c>
      <c r="L8" s="17"/>
      <c r="M8" s="17"/>
      <c r="N8" s="532"/>
      <c r="O8" s="4"/>
      <c r="P8" s="17"/>
      <c r="Q8" s="17"/>
    </row>
    <row r="9" spans="1:19" ht="15.75" thickBot="1" x14ac:dyDescent="0.3">
      <c r="A9" s="17"/>
      <c r="B9" s="531"/>
      <c r="C9" s="17"/>
      <c r="D9" s="17"/>
      <c r="E9" s="1268" t="s">
        <v>2108</v>
      </c>
      <c r="F9" s="1269"/>
      <c r="G9" s="1269"/>
      <c r="H9" s="1269"/>
      <c r="I9" s="1269"/>
      <c r="J9" s="1269"/>
      <c r="K9" s="1270"/>
      <c r="L9" s="17"/>
      <c r="M9" s="17"/>
      <c r="N9" s="532"/>
      <c r="O9" s="4"/>
      <c r="P9" s="17"/>
      <c r="Q9" s="17"/>
    </row>
    <row r="10" spans="1:19" x14ac:dyDescent="0.25">
      <c r="A10" s="17"/>
      <c r="B10" s="531"/>
      <c r="C10" s="17"/>
      <c r="D10" s="17"/>
      <c r="E10" s="17"/>
      <c r="F10" s="17"/>
      <c r="G10" s="17"/>
      <c r="H10" s="17"/>
      <c r="I10" s="17"/>
      <c r="J10" s="17"/>
      <c r="K10" s="17"/>
      <c r="L10" s="17"/>
      <c r="M10" s="17"/>
      <c r="N10" s="532"/>
      <c r="O10" s="4"/>
      <c r="P10" s="17"/>
      <c r="Q10" s="17"/>
    </row>
    <row r="11" spans="1:19" x14ac:dyDescent="0.25">
      <c r="A11" s="17"/>
      <c r="B11" s="531"/>
      <c r="C11" s="828" t="s">
        <v>1235</v>
      </c>
      <c r="D11" s="827"/>
      <c r="E11" s="829"/>
      <c r="F11" s="829"/>
      <c r="G11" s="829"/>
      <c r="H11" s="829"/>
      <c r="I11" s="829"/>
      <c r="J11" s="829" t="s">
        <v>2036</v>
      </c>
      <c r="K11" s="829"/>
      <c r="L11" s="829"/>
      <c r="M11" s="829"/>
      <c r="N11" s="830"/>
      <c r="O11" s="4"/>
      <c r="P11" s="17"/>
      <c r="Q11" s="17"/>
    </row>
    <row r="12" spans="1:19" ht="15.75" thickBot="1" x14ac:dyDescent="0.3">
      <c r="A12" s="17"/>
      <c r="B12" s="531"/>
      <c r="C12" s="17"/>
      <c r="D12" s="17"/>
      <c r="E12" s="17"/>
      <c r="F12" s="17"/>
      <c r="G12" s="17"/>
      <c r="H12" s="17"/>
      <c r="I12" s="17"/>
      <c r="J12" s="17"/>
      <c r="K12" s="17"/>
      <c r="L12" s="17"/>
      <c r="M12" s="17"/>
      <c r="N12" s="532"/>
      <c r="O12" s="17"/>
      <c r="P12" s="17"/>
      <c r="Q12" s="17"/>
    </row>
    <row r="13" spans="1:19" ht="15.75" thickBot="1" x14ac:dyDescent="0.3">
      <c r="A13" s="17"/>
      <c r="B13" s="531"/>
      <c r="C13" s="17"/>
      <c r="D13" s="17"/>
      <c r="E13" s="1261" t="s">
        <v>2109</v>
      </c>
      <c r="F13" s="1262"/>
      <c r="G13" s="1262"/>
      <c r="H13" s="1262"/>
      <c r="I13" s="1262"/>
      <c r="J13" s="1262"/>
      <c r="K13" s="1263"/>
      <c r="L13" s="17"/>
      <c r="M13" s="17"/>
      <c r="N13" s="532"/>
      <c r="O13" s="17"/>
      <c r="P13" s="17"/>
      <c r="Q13" s="17"/>
    </row>
    <row r="14" spans="1:19" ht="15.75" thickBot="1" x14ac:dyDescent="0.3">
      <c r="A14" s="17"/>
      <c r="B14" s="531"/>
      <c r="C14" s="17"/>
      <c r="D14" s="17"/>
      <c r="E14" s="1264"/>
      <c r="F14" s="826"/>
      <c r="G14" s="1266"/>
      <c r="H14" s="1266"/>
      <c r="I14" s="1266"/>
      <c r="J14" s="1266"/>
      <c r="K14" s="1271"/>
      <c r="L14" s="17"/>
      <c r="M14" s="17"/>
      <c r="N14" s="532"/>
      <c r="O14" s="17"/>
      <c r="P14" s="17"/>
      <c r="Q14" s="17"/>
    </row>
    <row r="15" spans="1:19" x14ac:dyDescent="0.25">
      <c r="A15" s="17"/>
      <c r="B15" s="531"/>
      <c r="C15" s="17"/>
      <c r="D15" s="17"/>
      <c r="E15" s="1272" t="s">
        <v>2107</v>
      </c>
      <c r="F15" s="1273">
        <v>45382</v>
      </c>
      <c r="G15" s="1266"/>
      <c r="H15" s="1266"/>
      <c r="I15" s="1266"/>
      <c r="J15" s="1266"/>
      <c r="K15" s="1271"/>
      <c r="L15" s="17"/>
      <c r="M15" s="17"/>
      <c r="N15" s="532"/>
      <c r="O15" s="17"/>
      <c r="P15" s="17"/>
      <c r="Q15" s="17"/>
    </row>
    <row r="16" spans="1:19" x14ac:dyDescent="0.25">
      <c r="A16" s="17"/>
      <c r="B16" s="531"/>
      <c r="C16" s="17"/>
      <c r="D16" s="17"/>
      <c r="E16" s="1274" t="s">
        <v>2110</v>
      </c>
      <c r="F16" s="1275"/>
      <c r="G16" s="1275"/>
      <c r="H16" s="1275"/>
      <c r="I16" s="1275"/>
      <c r="J16" s="1275"/>
      <c r="K16" s="1276"/>
      <c r="L16" s="17"/>
      <c r="M16" s="17"/>
      <c r="N16" s="532"/>
      <c r="O16" s="17"/>
      <c r="P16" s="17"/>
      <c r="Q16" s="17"/>
    </row>
    <row r="17" spans="1:17" ht="15.75" thickBot="1" x14ac:dyDescent="0.3">
      <c r="A17" s="17"/>
      <c r="B17" s="531"/>
      <c r="C17" s="17"/>
      <c r="D17" s="17"/>
      <c r="E17" s="1277" t="s">
        <v>2111</v>
      </c>
      <c r="F17" s="1278"/>
      <c r="G17" s="1278"/>
      <c r="H17" s="1278"/>
      <c r="I17" s="1278"/>
      <c r="J17" s="1278"/>
      <c r="K17" s="1279"/>
      <c r="L17" s="17"/>
      <c r="M17" s="17"/>
      <c r="N17" s="532"/>
      <c r="O17" s="17"/>
      <c r="P17" s="17"/>
      <c r="Q17" s="17"/>
    </row>
    <row r="18" spans="1:17" ht="15.75" thickBot="1" x14ac:dyDescent="0.3">
      <c r="A18" s="17"/>
      <c r="B18" s="531"/>
      <c r="C18" s="17"/>
      <c r="D18" s="17"/>
      <c r="E18" s="17"/>
      <c r="F18" s="17"/>
      <c r="G18" s="17"/>
      <c r="H18" s="17"/>
      <c r="I18" s="17"/>
      <c r="J18" s="17"/>
      <c r="K18" s="17"/>
      <c r="L18" s="17"/>
      <c r="M18" s="17"/>
      <c r="N18" s="532"/>
      <c r="O18" s="17"/>
      <c r="P18" s="17"/>
      <c r="Q18" s="17"/>
    </row>
    <row r="19" spans="1:17" ht="15.75" thickBot="1" x14ac:dyDescent="0.3">
      <c r="A19" s="4"/>
      <c r="B19" s="533">
        <v>3</v>
      </c>
      <c r="C19" s="1280" t="s">
        <v>1241</v>
      </c>
      <c r="D19" s="525"/>
      <c r="E19" s="525"/>
      <c r="F19" s="525"/>
      <c r="G19" s="525"/>
      <c r="H19" s="525"/>
      <c r="I19" s="525"/>
      <c r="J19" s="525"/>
      <c r="K19" s="525"/>
      <c r="L19" s="525"/>
      <c r="M19" s="525"/>
      <c r="N19" s="526"/>
      <c r="O19" s="17"/>
      <c r="P19" s="4"/>
      <c r="Q19" s="4"/>
    </row>
    <row r="20" spans="1:17" ht="15.75" thickBot="1" x14ac:dyDescent="0.3">
      <c r="A20" s="4"/>
      <c r="B20" s="296"/>
      <c r="C20" s="1281" t="s">
        <v>1240</v>
      </c>
      <c r="D20" s="1282"/>
      <c r="E20" s="1282"/>
      <c r="F20" s="1282"/>
      <c r="G20" s="1282"/>
      <c r="H20" s="1282"/>
      <c r="I20" s="1282"/>
      <c r="J20" s="1282"/>
      <c r="K20" s="1282"/>
      <c r="L20" s="1282"/>
      <c r="M20" s="1282"/>
      <c r="N20" s="1283"/>
      <c r="O20" s="17"/>
      <c r="P20" s="4"/>
      <c r="Q20" s="4"/>
    </row>
    <row r="21" spans="1:17" x14ac:dyDescent="0.25">
      <c r="A21" s="4"/>
      <c r="B21" s="296"/>
      <c r="C21" s="1289"/>
      <c r="D21" s="1284" t="s">
        <v>1239</v>
      </c>
      <c r="E21" s="831"/>
      <c r="F21" s="831"/>
      <c r="G21" s="831"/>
      <c r="H21" s="831"/>
      <c r="I21" s="831"/>
      <c r="J21" s="831"/>
      <c r="K21" s="831"/>
      <c r="L21" s="831"/>
      <c r="M21" s="831"/>
      <c r="N21" s="832"/>
      <c r="O21" s="17"/>
      <c r="P21" s="4"/>
      <c r="Q21" s="4"/>
    </row>
    <row r="22" spans="1:17" x14ac:dyDescent="0.25">
      <c r="A22" s="4"/>
      <c r="B22" s="296"/>
      <c r="C22" s="1287" t="s">
        <v>1903</v>
      </c>
      <c r="D22" s="1285" t="s">
        <v>1238</v>
      </c>
      <c r="E22" s="172"/>
      <c r="F22" s="172"/>
      <c r="G22" s="172"/>
      <c r="H22" s="172"/>
      <c r="I22" s="172"/>
      <c r="J22" s="172"/>
      <c r="K22" s="172"/>
      <c r="L22" s="172"/>
      <c r="M22" s="172"/>
      <c r="N22" s="833"/>
      <c r="O22" s="17"/>
      <c r="P22" s="4"/>
      <c r="Q22" s="4"/>
    </row>
    <row r="23" spans="1:17" ht="15.75" thickBot="1" x14ac:dyDescent="0.3">
      <c r="A23" s="4"/>
      <c r="B23" s="527"/>
      <c r="C23" s="1288" t="s">
        <v>1904</v>
      </c>
      <c r="D23" s="1286" t="s">
        <v>1237</v>
      </c>
      <c r="E23" s="834"/>
      <c r="F23" s="834"/>
      <c r="G23" s="834"/>
      <c r="H23" s="834"/>
      <c r="I23" s="834"/>
      <c r="J23" s="834"/>
      <c r="K23" s="834"/>
      <c r="L23" s="834"/>
      <c r="M23" s="834"/>
      <c r="N23" s="835"/>
      <c r="O23" s="17"/>
      <c r="P23" s="4"/>
      <c r="Q23" s="4"/>
    </row>
    <row r="24" spans="1:17" x14ac:dyDescent="0.25">
      <c r="A24" s="17"/>
      <c r="B24" s="17"/>
      <c r="C24" s="17"/>
      <c r="D24" s="17"/>
      <c r="E24" s="17"/>
      <c r="F24" s="17"/>
      <c r="G24" s="17"/>
      <c r="H24" s="17"/>
      <c r="I24" s="17"/>
      <c r="J24" s="17"/>
      <c r="K24" s="17"/>
      <c r="L24" s="17"/>
      <c r="M24" s="17"/>
      <c r="N24" s="17"/>
      <c r="O24" s="17"/>
      <c r="P24" s="17"/>
      <c r="Q24" s="17"/>
    </row>
    <row r="25" spans="1:17" ht="18" x14ac:dyDescent="0.25">
      <c r="A25" s="4"/>
      <c r="B25" s="1290">
        <v>20</v>
      </c>
      <c r="C25" s="223" t="s">
        <v>1847</v>
      </c>
      <c r="D25" s="224"/>
      <c r="E25" s="224"/>
      <c r="F25" s="224"/>
      <c r="G25" s="224"/>
      <c r="H25" s="224"/>
      <c r="I25" s="224"/>
      <c r="J25" s="224"/>
      <c r="K25" s="224"/>
      <c r="L25" s="224"/>
      <c r="M25" s="224"/>
      <c r="N25" s="224"/>
      <c r="O25" s="17"/>
      <c r="P25" s="4"/>
      <c r="Q25" s="4"/>
    </row>
    <row r="26" spans="1:17" ht="18" x14ac:dyDescent="0.25">
      <c r="A26" s="4"/>
      <c r="B26" s="4"/>
      <c r="C26" s="113"/>
      <c r="D26" s="4"/>
      <c r="E26" s="4"/>
      <c r="F26" s="4"/>
      <c r="G26" s="4"/>
      <c r="H26" s="4"/>
      <c r="I26" s="4"/>
      <c r="J26" s="4"/>
      <c r="K26" s="4"/>
      <c r="L26" s="4"/>
      <c r="M26" s="4"/>
      <c r="N26" s="4"/>
      <c r="O26" s="4"/>
      <c r="P26" s="4"/>
      <c r="Q26" s="4"/>
    </row>
    <row r="27" spans="1:17" x14ac:dyDescent="0.25">
      <c r="A27" s="4"/>
      <c r="B27" s="837" t="s">
        <v>1836</v>
      </c>
      <c r="C27" s="838"/>
      <c r="D27" s="837"/>
      <c r="E27" s="837"/>
      <c r="F27" s="837"/>
      <c r="G27" s="837"/>
      <c r="H27" s="837"/>
      <c r="I27" s="837"/>
      <c r="J27" s="837"/>
      <c r="K27" s="837"/>
      <c r="L27" s="837"/>
      <c r="M27" s="837"/>
      <c r="N27" s="837"/>
      <c r="O27" s="4"/>
      <c r="P27" s="4"/>
      <c r="Q27" s="4"/>
    </row>
    <row r="28" spans="1:17" x14ac:dyDescent="0.25">
      <c r="A28" s="4"/>
      <c r="B28" s="837" t="s">
        <v>1837</v>
      </c>
      <c r="C28" s="838"/>
      <c r="D28" s="837"/>
      <c r="E28" s="837"/>
      <c r="F28" s="837"/>
      <c r="G28" s="837"/>
      <c r="H28" s="837"/>
      <c r="I28" s="837"/>
      <c r="J28" s="837"/>
      <c r="K28" s="837"/>
      <c r="L28" s="837"/>
      <c r="M28" s="837"/>
      <c r="N28" s="837"/>
      <c r="O28" s="4"/>
      <c r="P28" s="4"/>
      <c r="Q28" s="4"/>
    </row>
    <row r="29" spans="1:17" x14ac:dyDescent="0.25">
      <c r="A29" s="4"/>
      <c r="B29" s="837"/>
      <c r="C29" s="838"/>
      <c r="D29" s="837"/>
      <c r="E29" s="837"/>
      <c r="F29" s="837"/>
      <c r="G29" s="837"/>
      <c r="H29" s="837"/>
      <c r="I29" s="837"/>
      <c r="J29" s="837"/>
      <c r="K29" s="837"/>
      <c r="L29" s="837"/>
      <c r="M29" s="837"/>
      <c r="N29" s="837"/>
      <c r="O29" s="4"/>
      <c r="P29" s="4"/>
      <c r="Q29" s="4"/>
    </row>
    <row r="30" spans="1:17" x14ac:dyDescent="0.25">
      <c r="A30" s="4"/>
      <c r="B30" s="837" t="s">
        <v>1838</v>
      </c>
      <c r="C30" s="838"/>
      <c r="D30" s="837"/>
      <c r="E30" s="837"/>
      <c r="F30" s="837"/>
      <c r="G30" s="837"/>
      <c r="H30" s="837"/>
      <c r="I30" s="837"/>
      <c r="J30" s="837"/>
      <c r="K30" s="837"/>
      <c r="L30" s="837"/>
      <c r="M30" s="837"/>
      <c r="N30" s="837"/>
      <c r="O30" s="4"/>
      <c r="P30" s="4"/>
      <c r="Q30" s="4"/>
    </row>
    <row r="31" spans="1:17" x14ac:dyDescent="0.25">
      <c r="A31" s="4"/>
      <c r="B31" s="837" t="s">
        <v>1839</v>
      </c>
      <c r="C31" s="838"/>
      <c r="D31" s="837"/>
      <c r="E31" s="837"/>
      <c r="F31" s="837"/>
      <c r="G31" s="837"/>
      <c r="H31" s="837"/>
      <c r="I31" s="837"/>
      <c r="J31" s="837"/>
      <c r="K31" s="837"/>
      <c r="L31" s="837"/>
      <c r="M31" s="837"/>
      <c r="N31" s="837"/>
      <c r="O31" s="4"/>
      <c r="P31" s="4"/>
      <c r="Q31" s="4"/>
    </row>
    <row r="32" spans="1:17" x14ac:dyDescent="0.25">
      <c r="A32" s="4"/>
      <c r="B32" s="837" t="s">
        <v>1840</v>
      </c>
      <c r="C32" s="838"/>
      <c r="D32" s="837"/>
      <c r="E32" s="837"/>
      <c r="F32" s="837"/>
      <c r="G32" s="837"/>
      <c r="H32" s="837"/>
      <c r="I32" s="837"/>
      <c r="J32" s="837"/>
      <c r="K32" s="837"/>
      <c r="L32" s="837"/>
      <c r="M32" s="837"/>
      <c r="N32" s="837"/>
      <c r="O32" s="4"/>
      <c r="P32" s="4"/>
      <c r="Q32" s="4"/>
    </row>
    <row r="33" spans="1:29" x14ac:dyDescent="0.25">
      <c r="A33" s="4"/>
      <c r="B33" s="837"/>
      <c r="C33" s="838"/>
      <c r="D33" s="837"/>
      <c r="E33" s="837"/>
      <c r="F33" s="837"/>
      <c r="G33" s="837"/>
      <c r="H33" s="837"/>
      <c r="I33" s="837"/>
      <c r="J33" s="837"/>
      <c r="K33" s="837"/>
      <c r="L33" s="837"/>
      <c r="M33" s="837"/>
      <c r="N33" s="837"/>
      <c r="O33" s="4"/>
      <c r="P33" s="4"/>
      <c r="Q33" s="4"/>
    </row>
    <row r="34" spans="1:29" x14ac:dyDescent="0.25">
      <c r="A34" s="4"/>
      <c r="B34" s="837" t="s">
        <v>1841</v>
      </c>
      <c r="C34" s="838"/>
      <c r="D34" s="837"/>
      <c r="E34" s="837"/>
      <c r="F34" s="837"/>
      <c r="G34" s="837"/>
      <c r="H34" s="837"/>
      <c r="I34" s="837"/>
      <c r="J34" s="837"/>
      <c r="K34" s="837"/>
      <c r="L34" s="837"/>
      <c r="M34" s="837"/>
      <c r="N34" s="837"/>
      <c r="O34" s="4"/>
      <c r="P34" s="4"/>
      <c r="Q34" s="4"/>
    </row>
    <row r="35" spans="1:29" x14ac:dyDescent="0.25">
      <c r="A35" s="4"/>
      <c r="B35" s="837" t="s">
        <v>1842</v>
      </c>
      <c r="C35" s="838"/>
      <c r="D35" s="837"/>
      <c r="E35" s="837"/>
      <c r="F35" s="837"/>
      <c r="G35" s="837"/>
      <c r="H35" s="837"/>
      <c r="I35" s="837"/>
      <c r="J35" s="837"/>
      <c r="K35" s="837"/>
      <c r="L35" s="837"/>
      <c r="M35" s="837"/>
      <c r="N35" s="837"/>
      <c r="O35" s="4"/>
      <c r="P35" s="4"/>
      <c r="Q35" s="4"/>
    </row>
    <row r="36" spans="1:29" x14ac:dyDescent="0.25">
      <c r="A36" s="4"/>
      <c r="B36" s="837"/>
      <c r="C36" s="838"/>
      <c r="D36" s="837"/>
      <c r="E36" s="837"/>
      <c r="F36" s="837"/>
      <c r="G36" s="837"/>
      <c r="H36" s="837"/>
      <c r="I36" s="837"/>
      <c r="J36" s="837"/>
      <c r="K36" s="837"/>
      <c r="L36" s="837"/>
      <c r="M36" s="837"/>
      <c r="N36" s="837"/>
      <c r="O36" s="4"/>
      <c r="P36" s="4"/>
      <c r="Q36" s="4"/>
    </row>
    <row r="37" spans="1:29" x14ac:dyDescent="0.25">
      <c r="A37" s="4"/>
      <c r="B37" s="837" t="s">
        <v>1844</v>
      </c>
      <c r="C37" s="838"/>
      <c r="D37" s="837"/>
      <c r="E37" s="837"/>
      <c r="F37" s="837"/>
      <c r="G37" s="837"/>
      <c r="H37" s="837"/>
      <c r="I37" s="837"/>
      <c r="J37" s="837"/>
      <c r="K37" s="837"/>
      <c r="L37" s="837"/>
      <c r="M37" s="837"/>
      <c r="N37" s="837"/>
      <c r="O37" s="4"/>
      <c r="P37" s="4"/>
      <c r="Q37" s="4"/>
    </row>
    <row r="38" spans="1:29" x14ac:dyDescent="0.25">
      <c r="A38" s="4"/>
      <c r="B38" s="837" t="s">
        <v>1843</v>
      </c>
      <c r="C38" s="838"/>
      <c r="D38" s="837"/>
      <c r="E38" s="837"/>
      <c r="F38" s="837"/>
      <c r="G38" s="837"/>
      <c r="H38" s="837"/>
      <c r="I38" s="837"/>
      <c r="J38" s="837"/>
      <c r="K38" s="837"/>
      <c r="L38" s="837"/>
      <c r="M38" s="837"/>
      <c r="N38" s="837"/>
      <c r="O38" s="4"/>
      <c r="P38" s="4"/>
      <c r="Q38" s="4"/>
    </row>
    <row r="39" spans="1:29" x14ac:dyDescent="0.25">
      <c r="A39" s="4"/>
      <c r="B39" s="4"/>
      <c r="C39" s="4"/>
      <c r="D39" s="4"/>
      <c r="E39" s="4"/>
      <c r="F39" s="4"/>
      <c r="G39" s="4"/>
      <c r="H39" s="4"/>
      <c r="I39" s="4"/>
      <c r="J39" s="4"/>
      <c r="K39" s="4"/>
      <c r="L39" s="4"/>
      <c r="M39" s="4"/>
      <c r="N39" s="4"/>
      <c r="O39" s="4"/>
      <c r="P39" s="4"/>
      <c r="Q39" s="4"/>
    </row>
    <row r="40" spans="1:29" x14ac:dyDescent="0.25">
      <c r="A40" s="4"/>
      <c r="B40" s="312" t="s">
        <v>2140</v>
      </c>
      <c r="C40" s="224"/>
      <c r="D40" s="224"/>
      <c r="E40" s="224"/>
      <c r="F40" s="224"/>
      <c r="G40" s="224"/>
      <c r="H40" s="224"/>
      <c r="I40" s="224"/>
      <c r="J40" s="224"/>
      <c r="K40" s="224"/>
      <c r="L40" s="224"/>
      <c r="M40" s="224"/>
      <c r="N40" s="224"/>
      <c r="O40" s="4"/>
      <c r="P40" s="4"/>
      <c r="Q40" s="4"/>
    </row>
    <row r="41" spans="1:29" x14ac:dyDescent="0.25">
      <c r="A41" s="4"/>
      <c r="B41" s="17"/>
      <c r="C41" s="4"/>
      <c r="D41" s="4"/>
      <c r="E41" s="4"/>
      <c r="F41" s="4"/>
      <c r="G41" s="4"/>
      <c r="H41" s="4"/>
      <c r="I41" s="4"/>
      <c r="J41" s="4"/>
      <c r="K41" s="4"/>
      <c r="L41" s="4"/>
      <c r="M41" s="4"/>
      <c r="N41" s="4"/>
      <c r="O41" s="4"/>
      <c r="Q41" s="4"/>
    </row>
    <row r="42" spans="1:29" x14ac:dyDescent="0.25">
      <c r="A42" s="4"/>
      <c r="B42" s="312" t="s">
        <v>1126</v>
      </c>
      <c r="C42" s="224"/>
      <c r="D42" s="224"/>
      <c r="E42" s="224"/>
      <c r="F42" s="224"/>
      <c r="G42" s="224"/>
      <c r="H42" s="224"/>
      <c r="I42" s="224"/>
      <c r="J42" s="224"/>
      <c r="K42" s="224"/>
      <c r="L42" s="224"/>
      <c r="M42" s="224"/>
      <c r="N42" s="224"/>
      <c r="O42" s="4"/>
      <c r="P42" s="4"/>
      <c r="Q42" s="4"/>
    </row>
    <row r="43" spans="1:29" x14ac:dyDescent="0.25">
      <c r="A43" s="4"/>
      <c r="B43" s="17"/>
      <c r="C43" s="4"/>
      <c r="D43" s="4"/>
      <c r="E43" s="4"/>
      <c r="F43" s="4"/>
      <c r="G43" s="20" t="s">
        <v>2446</v>
      </c>
      <c r="H43" s="20"/>
      <c r="I43" s="20"/>
      <c r="J43" s="20"/>
      <c r="K43" s="20"/>
      <c r="L43" s="20"/>
      <c r="M43" s="20"/>
      <c r="N43" s="20" t="s">
        <v>2447</v>
      </c>
      <c r="O43" s="4"/>
      <c r="Q43" s="4" t="s">
        <v>2459</v>
      </c>
    </row>
    <row r="44" spans="1:29" x14ac:dyDescent="0.25">
      <c r="A44" s="4"/>
      <c r="B44" s="841" t="s">
        <v>2137</v>
      </c>
      <c r="C44" s="842"/>
      <c r="D44" s="842"/>
      <c r="E44" s="842"/>
      <c r="F44" s="1291">
        <v>45382</v>
      </c>
      <c r="G44" s="1292">
        <v>45291</v>
      </c>
      <c r="H44" s="4"/>
      <c r="I44" s="841" t="s">
        <v>2137</v>
      </c>
      <c r="J44" s="842"/>
      <c r="K44" s="842"/>
      <c r="L44" s="842"/>
      <c r="M44" s="1291">
        <v>45473</v>
      </c>
      <c r="N44" s="1292">
        <v>45291</v>
      </c>
      <c r="O44" s="4"/>
      <c r="Q44" s="17"/>
      <c r="R44" s="4"/>
      <c r="S44" s="4"/>
      <c r="T44" s="4"/>
      <c r="U44" s="4"/>
      <c r="V44" s="20"/>
      <c r="Z44" s="1315" t="s">
        <v>2467</v>
      </c>
      <c r="AA44" s="1316" t="s">
        <v>2467</v>
      </c>
      <c r="AB44" s="1315" t="s">
        <v>2468</v>
      </c>
      <c r="AC44" s="1317" t="s">
        <v>2468</v>
      </c>
    </row>
    <row r="45" spans="1:29" x14ac:dyDescent="0.25">
      <c r="A45" s="4"/>
      <c r="B45" s="843" t="s">
        <v>2138</v>
      </c>
      <c r="C45" s="840"/>
      <c r="D45" s="840"/>
      <c r="E45" s="840"/>
      <c r="F45" s="847"/>
      <c r="G45" s="1293"/>
      <c r="H45" s="4"/>
      <c r="I45" s="843" t="s">
        <v>2138</v>
      </c>
      <c r="J45" s="840"/>
      <c r="K45" s="840"/>
      <c r="L45" s="840"/>
      <c r="M45" s="847"/>
      <c r="N45" s="1293"/>
      <c r="O45" s="4"/>
      <c r="Q45" s="841" t="s">
        <v>2137</v>
      </c>
      <c r="R45" s="842"/>
      <c r="S45" s="842"/>
      <c r="T45" s="1291">
        <v>45535</v>
      </c>
      <c r="U45" s="1292">
        <v>45291</v>
      </c>
      <c r="W45" s="841" t="s">
        <v>2460</v>
      </c>
      <c r="X45" s="842"/>
      <c r="Y45" s="842"/>
      <c r="Z45" s="1300" t="s">
        <v>2463</v>
      </c>
      <c r="AA45" s="1318" t="s">
        <v>2465</v>
      </c>
      <c r="AB45" s="1310" t="s">
        <v>2469</v>
      </c>
      <c r="AC45" s="1305" t="s">
        <v>2470</v>
      </c>
    </row>
    <row r="46" spans="1:29" x14ac:dyDescent="0.25">
      <c r="A46" s="4"/>
      <c r="B46" s="843"/>
      <c r="C46" s="840"/>
      <c r="D46" s="840"/>
      <c r="E46" s="840"/>
      <c r="F46" s="847"/>
      <c r="G46" s="1293"/>
      <c r="H46" s="4"/>
      <c r="I46" s="843"/>
      <c r="J46" s="840"/>
      <c r="K46" s="840"/>
      <c r="L46" s="840"/>
      <c r="M46" s="847"/>
      <c r="N46" s="1293"/>
      <c r="O46" s="4"/>
      <c r="Q46" s="843" t="s">
        <v>2138</v>
      </c>
      <c r="R46" s="840"/>
      <c r="S46" s="840"/>
      <c r="T46" s="847"/>
      <c r="U46" s="1293"/>
      <c r="W46" s="843" t="s">
        <v>2138</v>
      </c>
      <c r="X46" s="840"/>
      <c r="Y46" s="840"/>
      <c r="Z46" s="1301" t="s">
        <v>2464</v>
      </c>
      <c r="AA46" s="1319" t="s">
        <v>2466</v>
      </c>
      <c r="AB46" s="1311" t="s">
        <v>2464</v>
      </c>
      <c r="AC46" s="1306" t="s">
        <v>2466</v>
      </c>
    </row>
    <row r="47" spans="1:29" x14ac:dyDescent="0.25">
      <c r="A47" s="4"/>
      <c r="B47" s="844" t="s">
        <v>1096</v>
      </c>
      <c r="C47" s="840"/>
      <c r="D47" s="840"/>
      <c r="E47" s="840"/>
      <c r="F47" s="848" t="s">
        <v>2139</v>
      </c>
      <c r="G47" s="1294" t="s">
        <v>2139</v>
      </c>
      <c r="H47" s="4"/>
      <c r="I47" s="844" t="s">
        <v>1096</v>
      </c>
      <c r="J47" s="840"/>
      <c r="K47" s="840"/>
      <c r="L47" s="840"/>
      <c r="M47" s="848" t="s">
        <v>2139</v>
      </c>
      <c r="N47" s="1294" t="s">
        <v>2139</v>
      </c>
      <c r="O47" s="4"/>
      <c r="Q47" s="843"/>
      <c r="R47" s="840"/>
      <c r="S47" s="840"/>
      <c r="T47" s="847"/>
      <c r="U47" s="1293"/>
      <c r="W47" s="843"/>
      <c r="X47" s="840"/>
      <c r="Y47" s="840"/>
      <c r="Z47" s="1302"/>
      <c r="AA47" s="1320"/>
      <c r="AB47" s="1312"/>
      <c r="AC47" s="1307"/>
    </row>
    <row r="48" spans="1:29" x14ac:dyDescent="0.25">
      <c r="A48" s="4"/>
      <c r="B48" s="844" t="s">
        <v>2093</v>
      </c>
      <c r="C48" s="840"/>
      <c r="D48" s="840"/>
      <c r="E48" s="840"/>
      <c r="F48" s="848" t="s">
        <v>2139</v>
      </c>
      <c r="G48" s="1294" t="s">
        <v>2139</v>
      </c>
      <c r="H48" s="4"/>
      <c r="I48" s="844" t="s">
        <v>2093</v>
      </c>
      <c r="J48" s="840"/>
      <c r="K48" s="840"/>
      <c r="L48" s="840"/>
      <c r="M48" s="848" t="s">
        <v>2139</v>
      </c>
      <c r="N48" s="1294" t="s">
        <v>2139</v>
      </c>
      <c r="O48" s="4"/>
      <c r="Q48" s="844" t="s">
        <v>1096</v>
      </c>
      <c r="R48" s="840"/>
      <c r="S48" s="840"/>
      <c r="T48" s="848" t="s">
        <v>2139</v>
      </c>
      <c r="U48" s="1294" t="s">
        <v>2139</v>
      </c>
      <c r="W48" s="844" t="s">
        <v>1845</v>
      </c>
      <c r="X48" s="840"/>
      <c r="Y48" s="840"/>
      <c r="Z48" s="1303" t="s">
        <v>2139</v>
      </c>
      <c r="AA48" s="1321" t="s">
        <v>2139</v>
      </c>
      <c r="AB48" s="1313" t="s">
        <v>2139</v>
      </c>
      <c r="AC48" s="1308" t="s">
        <v>2139</v>
      </c>
    </row>
    <row r="49" spans="1:29" x14ac:dyDescent="0.25">
      <c r="A49" s="4"/>
      <c r="B49" s="845" t="s">
        <v>120</v>
      </c>
      <c r="C49" s="846"/>
      <c r="D49" s="846"/>
      <c r="E49" s="846"/>
      <c r="F49" s="849" t="s">
        <v>2139</v>
      </c>
      <c r="G49" s="1295" t="s">
        <v>2139</v>
      </c>
      <c r="H49" s="4"/>
      <c r="I49" s="845" t="s">
        <v>120</v>
      </c>
      <c r="J49" s="846"/>
      <c r="K49" s="846"/>
      <c r="L49" s="846"/>
      <c r="M49" s="849" t="s">
        <v>2139</v>
      </c>
      <c r="N49" s="1295" t="s">
        <v>2139</v>
      </c>
      <c r="O49" s="4"/>
      <c r="Q49" s="844" t="s">
        <v>2093</v>
      </c>
      <c r="R49" s="840"/>
      <c r="S49" s="840"/>
      <c r="T49" s="848" t="s">
        <v>2139</v>
      </c>
      <c r="U49" s="1294" t="s">
        <v>2139</v>
      </c>
      <c r="W49" s="844" t="s">
        <v>2461</v>
      </c>
      <c r="X49" s="840"/>
      <c r="Y49" s="840"/>
      <c r="Z49" s="1303" t="s">
        <v>2139</v>
      </c>
      <c r="AA49" s="1321" t="s">
        <v>2139</v>
      </c>
      <c r="AB49" s="1313" t="s">
        <v>2139</v>
      </c>
      <c r="AC49" s="1308" t="s">
        <v>2139</v>
      </c>
    </row>
    <row r="50" spans="1:29" x14ac:dyDescent="0.25">
      <c r="A50" s="4"/>
      <c r="B50" s="17"/>
      <c r="C50" s="4"/>
      <c r="D50" s="4"/>
      <c r="E50" s="4"/>
      <c r="F50" s="4"/>
      <c r="G50" s="20" t="s">
        <v>2448</v>
      </c>
      <c r="H50" s="20"/>
      <c r="I50" s="20"/>
      <c r="J50" s="20"/>
      <c r="K50" s="20"/>
      <c r="L50" s="20"/>
      <c r="M50" s="20"/>
      <c r="N50" s="20" t="s">
        <v>2449</v>
      </c>
      <c r="O50" s="4"/>
      <c r="Q50" s="845" t="s">
        <v>120</v>
      </c>
      <c r="R50" s="846"/>
      <c r="S50" s="846"/>
      <c r="T50" s="849" t="s">
        <v>2139</v>
      </c>
      <c r="U50" s="1295" t="s">
        <v>2139</v>
      </c>
      <c r="W50" s="845" t="s">
        <v>2462</v>
      </c>
      <c r="X50" s="846"/>
      <c r="Y50" s="846"/>
      <c r="Z50" s="1304" t="s">
        <v>2139</v>
      </c>
      <c r="AA50" s="1322" t="s">
        <v>2139</v>
      </c>
      <c r="AB50" s="1314" t="s">
        <v>2139</v>
      </c>
      <c r="AC50" s="1309" t="s">
        <v>2139</v>
      </c>
    </row>
    <row r="51" spans="1:29" x14ac:dyDescent="0.25">
      <c r="A51" s="4"/>
      <c r="B51" s="841" t="s">
        <v>2137</v>
      </c>
      <c r="C51" s="842"/>
      <c r="D51" s="842"/>
      <c r="E51" s="842"/>
      <c r="F51" s="1291">
        <v>45565</v>
      </c>
      <c r="G51" s="1292">
        <v>45291</v>
      </c>
      <c r="H51" s="4"/>
      <c r="I51" s="841" t="s">
        <v>2137</v>
      </c>
      <c r="J51" s="842"/>
      <c r="K51" s="842"/>
      <c r="L51" s="842"/>
      <c r="M51" s="1291">
        <v>45657</v>
      </c>
      <c r="N51" s="1292">
        <v>45291</v>
      </c>
      <c r="O51" s="4"/>
      <c r="Q51" s="4"/>
    </row>
    <row r="52" spans="1:29" x14ac:dyDescent="0.25">
      <c r="A52" s="4"/>
      <c r="B52" s="843" t="s">
        <v>2138</v>
      </c>
      <c r="C52" s="840"/>
      <c r="D52" s="840"/>
      <c r="E52" s="840"/>
      <c r="F52" s="847"/>
      <c r="G52" s="1293"/>
      <c r="H52" s="4"/>
      <c r="I52" s="843" t="s">
        <v>2138</v>
      </c>
      <c r="J52" s="840"/>
      <c r="K52" s="840"/>
      <c r="L52" s="840"/>
      <c r="M52" s="847"/>
      <c r="N52" s="1293"/>
      <c r="O52" s="4"/>
      <c r="Q52" s="4"/>
    </row>
    <row r="53" spans="1:29" x14ac:dyDescent="0.25">
      <c r="A53" s="4"/>
      <c r="B53" s="843"/>
      <c r="C53" s="840"/>
      <c r="D53" s="840"/>
      <c r="E53" s="840"/>
      <c r="F53" s="847"/>
      <c r="G53" s="1293"/>
      <c r="H53" s="4"/>
      <c r="I53" s="843"/>
      <c r="J53" s="840"/>
      <c r="K53" s="840"/>
      <c r="L53" s="840"/>
      <c r="M53" s="847"/>
      <c r="N53" s="1293"/>
      <c r="O53" s="4"/>
      <c r="Q53" s="4"/>
    </row>
    <row r="54" spans="1:29" x14ac:dyDescent="0.25">
      <c r="A54" s="4"/>
      <c r="B54" s="844" t="s">
        <v>1096</v>
      </c>
      <c r="C54" s="840"/>
      <c r="D54" s="840"/>
      <c r="E54" s="840"/>
      <c r="F54" s="848" t="s">
        <v>2139</v>
      </c>
      <c r="G54" s="1294" t="s">
        <v>2139</v>
      </c>
      <c r="H54" s="4"/>
      <c r="I54" s="844" t="s">
        <v>1096</v>
      </c>
      <c r="J54" s="840"/>
      <c r="K54" s="840"/>
      <c r="L54" s="840"/>
      <c r="M54" s="848" t="s">
        <v>2139</v>
      </c>
      <c r="N54" s="1294" t="s">
        <v>2139</v>
      </c>
      <c r="O54" s="4"/>
      <c r="Q54" s="4"/>
    </row>
    <row r="55" spans="1:29" x14ac:dyDescent="0.25">
      <c r="A55" s="4"/>
      <c r="B55" s="844" t="s">
        <v>2093</v>
      </c>
      <c r="C55" s="840"/>
      <c r="D55" s="840"/>
      <c r="E55" s="840"/>
      <c r="F55" s="848" t="s">
        <v>2139</v>
      </c>
      <c r="G55" s="1294" t="s">
        <v>2139</v>
      </c>
      <c r="H55" s="4"/>
      <c r="I55" s="844" t="s">
        <v>2093</v>
      </c>
      <c r="J55" s="840"/>
      <c r="K55" s="840"/>
      <c r="L55" s="840"/>
      <c r="M55" s="848" t="s">
        <v>2139</v>
      </c>
      <c r="N55" s="1294" t="s">
        <v>2139</v>
      </c>
      <c r="O55" s="4"/>
      <c r="Q55" s="4"/>
    </row>
    <row r="56" spans="1:29" x14ac:dyDescent="0.25">
      <c r="A56" s="4"/>
      <c r="B56" s="845" t="s">
        <v>120</v>
      </c>
      <c r="C56" s="846"/>
      <c r="D56" s="846"/>
      <c r="E56" s="846"/>
      <c r="F56" s="849" t="s">
        <v>2139</v>
      </c>
      <c r="G56" s="1295" t="s">
        <v>2139</v>
      </c>
      <c r="H56" s="4"/>
      <c r="I56" s="845" t="s">
        <v>120</v>
      </c>
      <c r="J56" s="846"/>
      <c r="K56" s="846"/>
      <c r="L56" s="846"/>
      <c r="M56" s="849" t="s">
        <v>2139</v>
      </c>
      <c r="N56" s="1295" t="s">
        <v>2139</v>
      </c>
      <c r="O56" s="4"/>
      <c r="Q56" s="4"/>
    </row>
    <row r="57" spans="1:29" x14ac:dyDescent="0.25">
      <c r="A57" s="4"/>
      <c r="B57" s="17"/>
      <c r="C57" s="4"/>
      <c r="D57" s="4"/>
      <c r="E57" s="4"/>
      <c r="F57" s="4"/>
      <c r="G57" s="4"/>
      <c r="H57" s="4"/>
      <c r="I57" s="4"/>
      <c r="J57" s="4"/>
      <c r="K57" s="4"/>
      <c r="L57" s="4"/>
      <c r="M57" s="4"/>
      <c r="N57" s="4"/>
      <c r="O57" s="4"/>
      <c r="Q57" s="4"/>
    </row>
    <row r="58" spans="1:29" x14ac:dyDescent="0.25">
      <c r="A58" s="4"/>
      <c r="B58" s="312" t="s">
        <v>2004</v>
      </c>
      <c r="C58" s="224"/>
      <c r="D58" s="224"/>
      <c r="E58" s="224"/>
      <c r="F58" s="224"/>
      <c r="G58" s="224"/>
      <c r="H58" s="224"/>
      <c r="I58" s="224"/>
      <c r="J58" s="224"/>
      <c r="K58" s="224"/>
      <c r="L58" s="224"/>
      <c r="M58" s="224"/>
      <c r="N58" s="224"/>
      <c r="O58" s="4"/>
      <c r="P58" s="4"/>
      <c r="Q58" s="4"/>
    </row>
    <row r="59" spans="1:29" s="22" customFormat="1" ht="12.75" x14ac:dyDescent="0.2">
      <c r="A59" s="20"/>
      <c r="B59" s="1296" t="s">
        <v>2135</v>
      </c>
      <c r="C59" s="225"/>
      <c r="D59" s="225"/>
      <c r="E59" s="1297" t="s">
        <v>2115</v>
      </c>
      <c r="F59" s="1297" t="s">
        <v>2116</v>
      </c>
      <c r="G59" s="1297" t="s">
        <v>2117</v>
      </c>
      <c r="H59" s="1297" t="s">
        <v>2118</v>
      </c>
      <c r="I59" s="1297" t="s">
        <v>2119</v>
      </c>
      <c r="J59" s="1297" t="s">
        <v>2120</v>
      </c>
      <c r="K59" s="1297" t="s">
        <v>2121</v>
      </c>
      <c r="L59" s="1297" t="s">
        <v>2122</v>
      </c>
      <c r="M59" s="1297" t="s">
        <v>2123</v>
      </c>
      <c r="N59" s="1297" t="s">
        <v>2124</v>
      </c>
      <c r="O59" s="1297" t="s">
        <v>2125</v>
      </c>
      <c r="P59" s="1297" t="s">
        <v>2126</v>
      </c>
      <c r="Q59" s="20"/>
      <c r="R59" s="181" t="s">
        <v>2450</v>
      </c>
    </row>
    <row r="60" spans="1:29" s="22" customFormat="1" ht="12.75" x14ac:dyDescent="0.2">
      <c r="A60" s="20"/>
      <c r="B60" s="852" t="s">
        <v>2134</v>
      </c>
      <c r="C60" s="20"/>
      <c r="D60" s="20"/>
      <c r="E60" s="851"/>
      <c r="F60" s="851"/>
      <c r="G60" s="851"/>
      <c r="H60" s="851"/>
      <c r="I60" s="851"/>
      <c r="J60" s="851"/>
      <c r="K60" s="851"/>
      <c r="L60" s="851"/>
      <c r="M60" s="851"/>
      <c r="N60" s="851"/>
      <c r="O60" s="851"/>
      <c r="P60" s="851"/>
      <c r="Q60" s="20"/>
      <c r="R60" s="22" t="s">
        <v>2451</v>
      </c>
    </row>
    <row r="61" spans="1:29" s="22" customFormat="1" ht="12.75" x14ac:dyDescent="0.2">
      <c r="A61" s="20"/>
      <c r="B61" s="20" t="s">
        <v>1845</v>
      </c>
      <c r="C61" s="20"/>
      <c r="D61" s="20"/>
      <c r="E61" s="853">
        <f ca="1">RANDBETWEEN(100,900)</f>
        <v>562</v>
      </c>
      <c r="F61" s="853">
        <f t="shared" ref="F61:P61" ca="1" si="0">RANDBETWEEN(100,900)</f>
        <v>802</v>
      </c>
      <c r="G61" s="853">
        <f t="shared" ca="1" si="0"/>
        <v>560</v>
      </c>
      <c r="H61" s="853">
        <f t="shared" ca="1" si="0"/>
        <v>239</v>
      </c>
      <c r="I61" s="853">
        <f t="shared" ca="1" si="0"/>
        <v>188</v>
      </c>
      <c r="J61" s="853">
        <f t="shared" ca="1" si="0"/>
        <v>651</v>
      </c>
      <c r="K61" s="853">
        <f t="shared" ca="1" si="0"/>
        <v>617</v>
      </c>
      <c r="L61" s="853">
        <f t="shared" ca="1" si="0"/>
        <v>643</v>
      </c>
      <c r="M61" s="853">
        <f t="shared" ca="1" si="0"/>
        <v>812</v>
      </c>
      <c r="N61" s="853">
        <f t="shared" ca="1" si="0"/>
        <v>837</v>
      </c>
      <c r="O61" s="853">
        <f t="shared" ca="1" si="0"/>
        <v>205</v>
      </c>
      <c r="P61" s="853">
        <f t="shared" ca="1" si="0"/>
        <v>164</v>
      </c>
      <c r="Q61" s="20"/>
      <c r="R61" s="22" t="s">
        <v>2452</v>
      </c>
    </row>
    <row r="62" spans="1:29" s="22" customFormat="1" ht="12.75" x14ac:dyDescent="0.2">
      <c r="A62" s="20"/>
      <c r="B62" s="20" t="s">
        <v>998</v>
      </c>
      <c r="C62" s="20"/>
      <c r="D62" s="20"/>
      <c r="E62" s="853">
        <f ca="1">-+E61*0.6</f>
        <v>-337.2</v>
      </c>
      <c r="F62" s="853">
        <f t="shared" ref="F62:P62" ca="1" si="1">-+F61*0.6</f>
        <v>-481.2</v>
      </c>
      <c r="G62" s="853">
        <f t="shared" ca="1" si="1"/>
        <v>-336</v>
      </c>
      <c r="H62" s="853">
        <f t="shared" ca="1" si="1"/>
        <v>-143.4</v>
      </c>
      <c r="I62" s="853">
        <f t="shared" ca="1" si="1"/>
        <v>-112.8</v>
      </c>
      <c r="J62" s="853">
        <f t="shared" ca="1" si="1"/>
        <v>-390.59999999999997</v>
      </c>
      <c r="K62" s="853">
        <f t="shared" ca="1" si="1"/>
        <v>-370.2</v>
      </c>
      <c r="L62" s="853">
        <f t="shared" ca="1" si="1"/>
        <v>-385.8</v>
      </c>
      <c r="M62" s="853">
        <f t="shared" ca="1" si="1"/>
        <v>-487.2</v>
      </c>
      <c r="N62" s="853">
        <f t="shared" ca="1" si="1"/>
        <v>-502.2</v>
      </c>
      <c r="O62" s="853">
        <f t="shared" ca="1" si="1"/>
        <v>-123</v>
      </c>
      <c r="P62" s="853">
        <f t="shared" ca="1" si="1"/>
        <v>-98.399999999999991</v>
      </c>
      <c r="Q62" s="20"/>
    </row>
    <row r="63" spans="1:29" s="22" customFormat="1" ht="12.75" x14ac:dyDescent="0.2">
      <c r="A63" s="20"/>
      <c r="B63" s="839" t="s">
        <v>999</v>
      </c>
      <c r="C63" s="840"/>
      <c r="D63" s="840"/>
      <c r="E63" s="854">
        <f ca="1">+E61+E62</f>
        <v>224.8</v>
      </c>
      <c r="F63" s="854">
        <f t="shared" ref="F63:P63" ca="1" si="2">+F61+F62</f>
        <v>320.8</v>
      </c>
      <c r="G63" s="854">
        <f t="shared" ca="1" si="2"/>
        <v>224</v>
      </c>
      <c r="H63" s="854">
        <f t="shared" ca="1" si="2"/>
        <v>95.6</v>
      </c>
      <c r="I63" s="854">
        <f t="shared" ca="1" si="2"/>
        <v>75.2</v>
      </c>
      <c r="J63" s="854">
        <f t="shared" ca="1" si="2"/>
        <v>260.40000000000003</v>
      </c>
      <c r="K63" s="854">
        <f t="shared" ca="1" si="2"/>
        <v>246.8</v>
      </c>
      <c r="L63" s="854">
        <f t="shared" ca="1" si="2"/>
        <v>257.2</v>
      </c>
      <c r="M63" s="854">
        <f t="shared" ca="1" si="2"/>
        <v>324.8</v>
      </c>
      <c r="N63" s="854">
        <f t="shared" ca="1" si="2"/>
        <v>334.8</v>
      </c>
      <c r="O63" s="854">
        <f t="shared" ca="1" si="2"/>
        <v>82</v>
      </c>
      <c r="P63" s="854">
        <f t="shared" ca="1" si="2"/>
        <v>65.600000000000009</v>
      </c>
      <c r="Q63" s="20"/>
    </row>
    <row r="64" spans="1:29" s="22" customFormat="1" ht="12.75" x14ac:dyDescent="0.2">
      <c r="A64" s="20"/>
      <c r="B64" s="20" t="s">
        <v>1287</v>
      </c>
      <c r="C64" s="20"/>
      <c r="D64" s="20"/>
      <c r="E64" s="853">
        <f ca="1">+-E61*5%</f>
        <v>-28.1</v>
      </c>
      <c r="F64" s="853">
        <f t="shared" ref="F64:P64" ca="1" si="3">+-F61*5%</f>
        <v>-40.1</v>
      </c>
      <c r="G64" s="853">
        <f t="shared" ca="1" si="3"/>
        <v>-28</v>
      </c>
      <c r="H64" s="853">
        <f t="shared" ca="1" si="3"/>
        <v>-11.950000000000001</v>
      </c>
      <c r="I64" s="853">
        <f t="shared" ca="1" si="3"/>
        <v>-9.4</v>
      </c>
      <c r="J64" s="853">
        <f t="shared" ca="1" si="3"/>
        <v>-32.550000000000004</v>
      </c>
      <c r="K64" s="853">
        <f t="shared" ca="1" si="3"/>
        <v>-30.85</v>
      </c>
      <c r="L64" s="853">
        <f t="shared" ca="1" si="3"/>
        <v>-32.15</v>
      </c>
      <c r="M64" s="853">
        <f t="shared" ca="1" si="3"/>
        <v>-40.6</v>
      </c>
      <c r="N64" s="853">
        <f t="shared" ca="1" si="3"/>
        <v>-41.85</v>
      </c>
      <c r="O64" s="853">
        <f t="shared" ca="1" si="3"/>
        <v>-10.25</v>
      </c>
      <c r="P64" s="853">
        <f t="shared" ca="1" si="3"/>
        <v>-8.2000000000000011</v>
      </c>
      <c r="Q64" s="20"/>
    </row>
    <row r="65" spans="1:17" s="22" customFormat="1" ht="12.75" x14ac:dyDescent="0.2">
      <c r="A65" s="20"/>
      <c r="B65" s="20" t="s">
        <v>1001</v>
      </c>
      <c r="C65" s="20"/>
      <c r="D65" s="20"/>
      <c r="E65" s="853">
        <f ca="1">-E61*10%</f>
        <v>-56.2</v>
      </c>
      <c r="F65" s="853">
        <f t="shared" ref="F65:P65" ca="1" si="4">-F61*10%</f>
        <v>-80.2</v>
      </c>
      <c r="G65" s="853">
        <f t="shared" ca="1" si="4"/>
        <v>-56</v>
      </c>
      <c r="H65" s="853">
        <f t="shared" ca="1" si="4"/>
        <v>-23.900000000000002</v>
      </c>
      <c r="I65" s="853">
        <f t="shared" ca="1" si="4"/>
        <v>-18.8</v>
      </c>
      <c r="J65" s="853">
        <f t="shared" ca="1" si="4"/>
        <v>-65.100000000000009</v>
      </c>
      <c r="K65" s="853">
        <f t="shared" ca="1" si="4"/>
        <v>-61.7</v>
      </c>
      <c r="L65" s="853">
        <f t="shared" ca="1" si="4"/>
        <v>-64.3</v>
      </c>
      <c r="M65" s="853">
        <f t="shared" ca="1" si="4"/>
        <v>-81.2</v>
      </c>
      <c r="N65" s="853">
        <f t="shared" ca="1" si="4"/>
        <v>-83.7</v>
      </c>
      <c r="O65" s="853">
        <f t="shared" ca="1" si="4"/>
        <v>-20.5</v>
      </c>
      <c r="P65" s="853">
        <f t="shared" ca="1" si="4"/>
        <v>-16.400000000000002</v>
      </c>
      <c r="Q65" s="20"/>
    </row>
    <row r="66" spans="1:17" s="22" customFormat="1" ht="12.75" x14ac:dyDescent="0.2">
      <c r="A66" s="20"/>
      <c r="B66" s="839" t="s">
        <v>2132</v>
      </c>
      <c r="C66" s="840"/>
      <c r="D66" s="840"/>
      <c r="E66" s="854">
        <f ca="1">SUM(E63:E65)</f>
        <v>140.5</v>
      </c>
      <c r="F66" s="854">
        <f t="shared" ref="F66:P66" ca="1" si="5">SUM(F63:F65)</f>
        <v>200.5</v>
      </c>
      <c r="G66" s="854">
        <f t="shared" ca="1" si="5"/>
        <v>140</v>
      </c>
      <c r="H66" s="854">
        <f t="shared" ca="1" si="5"/>
        <v>59.749999999999986</v>
      </c>
      <c r="I66" s="854">
        <f t="shared" ca="1" si="5"/>
        <v>47</v>
      </c>
      <c r="J66" s="854">
        <f t="shared" ca="1" si="5"/>
        <v>162.75</v>
      </c>
      <c r="K66" s="854">
        <f t="shared" ca="1" si="5"/>
        <v>154.25</v>
      </c>
      <c r="L66" s="854">
        <f t="shared" ca="1" si="5"/>
        <v>160.75</v>
      </c>
      <c r="M66" s="854">
        <f t="shared" ca="1" si="5"/>
        <v>203</v>
      </c>
      <c r="N66" s="854">
        <f t="shared" ca="1" si="5"/>
        <v>209.25</v>
      </c>
      <c r="O66" s="854">
        <f t="shared" ca="1" si="5"/>
        <v>51.25</v>
      </c>
      <c r="P66" s="854">
        <f t="shared" ca="1" si="5"/>
        <v>41</v>
      </c>
      <c r="Q66" s="20"/>
    </row>
    <row r="67" spans="1:17" s="22" customFormat="1" ht="12.75" x14ac:dyDescent="0.2">
      <c r="A67" s="20"/>
      <c r="B67" s="20" t="s">
        <v>1295</v>
      </c>
      <c r="C67" s="20"/>
      <c r="D67" s="20"/>
      <c r="E67" s="853">
        <f ca="1">-+E66*5%</f>
        <v>-7.0250000000000004</v>
      </c>
      <c r="F67" s="853">
        <f t="shared" ref="F67:P67" ca="1" si="6">-+F66*5%</f>
        <v>-10.025</v>
      </c>
      <c r="G67" s="853">
        <f t="shared" ca="1" si="6"/>
        <v>-7</v>
      </c>
      <c r="H67" s="853">
        <f t="shared" ca="1" si="6"/>
        <v>-2.9874999999999994</v>
      </c>
      <c r="I67" s="853">
        <f t="shared" ca="1" si="6"/>
        <v>-2.35</v>
      </c>
      <c r="J67" s="853">
        <f t="shared" ca="1" si="6"/>
        <v>-8.1375000000000011</v>
      </c>
      <c r="K67" s="853">
        <f t="shared" ca="1" si="6"/>
        <v>-7.7125000000000004</v>
      </c>
      <c r="L67" s="853">
        <f t="shared" ca="1" si="6"/>
        <v>-8.0374999999999996</v>
      </c>
      <c r="M67" s="853">
        <f t="shared" ca="1" si="6"/>
        <v>-10.15</v>
      </c>
      <c r="N67" s="853">
        <f t="shared" ca="1" si="6"/>
        <v>-10.4625</v>
      </c>
      <c r="O67" s="853">
        <f t="shared" ca="1" si="6"/>
        <v>-2.5625</v>
      </c>
      <c r="P67" s="853">
        <f t="shared" ca="1" si="6"/>
        <v>-2.0500000000000003</v>
      </c>
      <c r="Q67" s="20"/>
    </row>
    <row r="68" spans="1:17" s="22" customFormat="1" ht="12.75" x14ac:dyDescent="0.2">
      <c r="A68" s="20"/>
      <c r="B68" s="839" t="s">
        <v>2133</v>
      </c>
      <c r="C68" s="840"/>
      <c r="D68" s="840"/>
      <c r="E68" s="854">
        <f ca="1">E66+E67</f>
        <v>133.47499999999999</v>
      </c>
      <c r="F68" s="854">
        <f t="shared" ref="F68:P68" ca="1" si="7">F66+F67</f>
        <v>190.47499999999999</v>
      </c>
      <c r="G68" s="854">
        <f t="shared" ca="1" si="7"/>
        <v>133</v>
      </c>
      <c r="H68" s="854">
        <f t="shared" ca="1" si="7"/>
        <v>56.762499999999989</v>
      </c>
      <c r="I68" s="854">
        <f t="shared" ca="1" si="7"/>
        <v>44.65</v>
      </c>
      <c r="J68" s="854">
        <f t="shared" ca="1" si="7"/>
        <v>154.61250000000001</v>
      </c>
      <c r="K68" s="854">
        <f t="shared" ca="1" si="7"/>
        <v>146.53749999999999</v>
      </c>
      <c r="L68" s="854">
        <f t="shared" ca="1" si="7"/>
        <v>152.71250000000001</v>
      </c>
      <c r="M68" s="854">
        <f t="shared" ca="1" si="7"/>
        <v>192.85</v>
      </c>
      <c r="N68" s="854">
        <f t="shared" ca="1" si="7"/>
        <v>198.78749999999999</v>
      </c>
      <c r="O68" s="854">
        <f t="shared" ca="1" si="7"/>
        <v>48.6875</v>
      </c>
      <c r="P68" s="854">
        <f t="shared" ca="1" si="7"/>
        <v>38.950000000000003</v>
      </c>
      <c r="Q68" s="20"/>
    </row>
    <row r="69" spans="1:17" s="22" customFormat="1" ht="12.75" x14ac:dyDescent="0.2">
      <c r="A69" s="20"/>
      <c r="B69" s="20" t="s">
        <v>1024</v>
      </c>
      <c r="C69" s="20"/>
      <c r="D69" s="20"/>
      <c r="E69" s="853">
        <f ca="1">-E68*0.35</f>
        <v>-46.716249999999995</v>
      </c>
      <c r="F69" s="853">
        <f t="shared" ref="F69:P69" ca="1" si="8">-F68*0.35</f>
        <v>-66.666249999999991</v>
      </c>
      <c r="G69" s="853">
        <f t="shared" ca="1" si="8"/>
        <v>-46.55</v>
      </c>
      <c r="H69" s="853">
        <f t="shared" ca="1" si="8"/>
        <v>-19.866874999999993</v>
      </c>
      <c r="I69" s="853">
        <f t="shared" ca="1" si="8"/>
        <v>-15.627499999999998</v>
      </c>
      <c r="J69" s="853">
        <f t="shared" ca="1" si="8"/>
        <v>-54.114375000000003</v>
      </c>
      <c r="K69" s="853">
        <f t="shared" ca="1" si="8"/>
        <v>-51.288124999999994</v>
      </c>
      <c r="L69" s="853">
        <f t="shared" ca="1" si="8"/>
        <v>-53.449374999999996</v>
      </c>
      <c r="M69" s="853">
        <f t="shared" ca="1" si="8"/>
        <v>-67.497499999999988</v>
      </c>
      <c r="N69" s="853">
        <f t="shared" ca="1" si="8"/>
        <v>-69.575624999999988</v>
      </c>
      <c r="O69" s="853">
        <f t="shared" ca="1" si="8"/>
        <v>-17.040624999999999</v>
      </c>
      <c r="P69" s="853">
        <f t="shared" ca="1" si="8"/>
        <v>-13.6325</v>
      </c>
      <c r="Q69" s="20"/>
    </row>
    <row r="70" spans="1:17" s="22" customFormat="1" ht="12.75" x14ac:dyDescent="0.2">
      <c r="A70" s="20"/>
      <c r="B70" s="839" t="s">
        <v>1029</v>
      </c>
      <c r="C70" s="840"/>
      <c r="D70" s="840"/>
      <c r="E70" s="854">
        <f ca="1">+E68+E69</f>
        <v>86.758749999999992</v>
      </c>
      <c r="F70" s="854">
        <f t="shared" ref="F70:P70" ca="1" si="9">+F68+F69</f>
        <v>123.80875</v>
      </c>
      <c r="G70" s="854">
        <f t="shared" ca="1" si="9"/>
        <v>86.45</v>
      </c>
      <c r="H70" s="854">
        <f t="shared" ca="1" si="9"/>
        <v>36.895624999999995</v>
      </c>
      <c r="I70" s="854">
        <f t="shared" ca="1" si="9"/>
        <v>29.022500000000001</v>
      </c>
      <c r="J70" s="854">
        <f t="shared" ca="1" si="9"/>
        <v>100.49812500000002</v>
      </c>
      <c r="K70" s="854">
        <f t="shared" ca="1" si="9"/>
        <v>95.249375000000001</v>
      </c>
      <c r="L70" s="854">
        <f t="shared" ca="1" si="9"/>
        <v>99.263125000000002</v>
      </c>
      <c r="M70" s="854">
        <f t="shared" ca="1" si="9"/>
        <v>125.35250000000001</v>
      </c>
      <c r="N70" s="854">
        <f t="shared" ca="1" si="9"/>
        <v>129.21187500000002</v>
      </c>
      <c r="O70" s="854">
        <f t="shared" ca="1" si="9"/>
        <v>31.646875000000001</v>
      </c>
      <c r="P70" s="854">
        <f t="shared" ca="1" si="9"/>
        <v>25.317500000000003</v>
      </c>
      <c r="Q70" s="20"/>
    </row>
    <row r="71" spans="1:17" x14ac:dyDescent="0.25">
      <c r="A71" s="4"/>
      <c r="B71" s="17"/>
      <c r="C71" s="4"/>
      <c r="D71" s="4"/>
      <c r="E71" s="4"/>
      <c r="F71" s="4"/>
      <c r="G71" s="4"/>
      <c r="H71" s="4"/>
      <c r="I71" s="4"/>
      <c r="J71" s="4"/>
      <c r="K71" s="4"/>
      <c r="L71" s="4"/>
      <c r="M71" s="4"/>
      <c r="N71" s="4"/>
      <c r="O71" s="4"/>
      <c r="Q71" s="4"/>
    </row>
    <row r="72" spans="1:17" s="22" customFormat="1" ht="12.75" x14ac:dyDescent="0.2">
      <c r="A72" s="20"/>
      <c r="B72" s="1232" t="s">
        <v>2136</v>
      </c>
      <c r="C72" s="1232"/>
      <c r="D72" s="1232"/>
      <c r="E72" s="1298" t="s">
        <v>2115</v>
      </c>
      <c r="F72" s="1298" t="s">
        <v>2116</v>
      </c>
      <c r="G72" s="1298" t="s">
        <v>2117</v>
      </c>
      <c r="H72" s="1298" t="s">
        <v>2118</v>
      </c>
      <c r="I72" s="1298" t="s">
        <v>2119</v>
      </c>
      <c r="J72" s="1298" t="s">
        <v>2120</v>
      </c>
      <c r="K72" s="1298" t="s">
        <v>2121</v>
      </c>
      <c r="L72" s="1298" t="s">
        <v>2122</v>
      </c>
      <c r="M72" s="1298" t="s">
        <v>2123</v>
      </c>
      <c r="N72" s="1298" t="s">
        <v>2124</v>
      </c>
      <c r="O72" s="1298" t="s">
        <v>2125</v>
      </c>
      <c r="P72" s="1298" t="s">
        <v>2126</v>
      </c>
      <c r="Q72" s="20"/>
    </row>
    <row r="73" spans="1:17" s="22" customFormat="1" ht="12.75" x14ac:dyDescent="0.2">
      <c r="A73" s="20"/>
      <c r="B73" s="852" t="s">
        <v>2134</v>
      </c>
      <c r="C73" s="20"/>
      <c r="D73" s="20"/>
      <c r="E73" s="851"/>
      <c r="F73" s="851"/>
      <c r="G73" s="851"/>
      <c r="H73" s="851"/>
      <c r="I73" s="851"/>
      <c r="J73" s="851"/>
      <c r="K73" s="851"/>
      <c r="L73" s="851"/>
      <c r="M73" s="851"/>
      <c r="N73" s="851"/>
      <c r="O73" s="851"/>
      <c r="P73" s="851"/>
      <c r="Q73" s="20"/>
    </row>
    <row r="74" spans="1:17" s="22" customFormat="1" ht="12.75" x14ac:dyDescent="0.2">
      <c r="A74" s="20"/>
      <c r="B74" s="20" t="s">
        <v>1845</v>
      </c>
      <c r="C74" s="20"/>
      <c r="D74" s="20"/>
      <c r="E74" s="853">
        <f ca="1">RANDBETWEEN(100,900)</f>
        <v>260</v>
      </c>
      <c r="F74" s="853">
        <f t="shared" ref="F74:P74" ca="1" si="10">RANDBETWEEN(100,900)</f>
        <v>607</v>
      </c>
      <c r="G74" s="853">
        <f t="shared" ca="1" si="10"/>
        <v>790</v>
      </c>
      <c r="H74" s="853">
        <f t="shared" ca="1" si="10"/>
        <v>854</v>
      </c>
      <c r="I74" s="853">
        <f t="shared" ca="1" si="10"/>
        <v>591</v>
      </c>
      <c r="J74" s="853">
        <f t="shared" ca="1" si="10"/>
        <v>855</v>
      </c>
      <c r="K74" s="853">
        <f t="shared" ca="1" si="10"/>
        <v>250</v>
      </c>
      <c r="L74" s="853">
        <f t="shared" ca="1" si="10"/>
        <v>297</v>
      </c>
      <c r="M74" s="853">
        <f t="shared" ca="1" si="10"/>
        <v>252</v>
      </c>
      <c r="N74" s="853">
        <f t="shared" ca="1" si="10"/>
        <v>779</v>
      </c>
      <c r="O74" s="853">
        <f t="shared" ca="1" si="10"/>
        <v>495</v>
      </c>
      <c r="P74" s="853">
        <f t="shared" ca="1" si="10"/>
        <v>253</v>
      </c>
      <c r="Q74" s="20"/>
    </row>
    <row r="75" spans="1:17" s="22" customFormat="1" ht="12.75" x14ac:dyDescent="0.2">
      <c r="A75" s="20"/>
      <c r="B75" s="20" t="s">
        <v>998</v>
      </c>
      <c r="C75" s="20"/>
      <c r="D75" s="20"/>
      <c r="E75" s="853">
        <f ca="1">-+E74*0.6</f>
        <v>-156</v>
      </c>
      <c r="F75" s="853">
        <f t="shared" ref="F75" ca="1" si="11">-+F74*0.6</f>
        <v>-364.2</v>
      </c>
      <c r="G75" s="853">
        <f t="shared" ref="G75" ca="1" si="12">-+G74*0.6</f>
        <v>-474</v>
      </c>
      <c r="H75" s="853">
        <f t="shared" ref="H75" ca="1" si="13">-+H74*0.6</f>
        <v>-512.4</v>
      </c>
      <c r="I75" s="853">
        <f t="shared" ref="I75" ca="1" si="14">-+I74*0.6</f>
        <v>-354.59999999999997</v>
      </c>
      <c r="J75" s="853">
        <f t="shared" ref="J75" ca="1" si="15">-+J74*0.6</f>
        <v>-513</v>
      </c>
      <c r="K75" s="853">
        <f t="shared" ref="K75" ca="1" si="16">-+K74*0.6</f>
        <v>-150</v>
      </c>
      <c r="L75" s="853">
        <f t="shared" ref="L75" ca="1" si="17">-+L74*0.6</f>
        <v>-178.2</v>
      </c>
      <c r="M75" s="853">
        <f t="shared" ref="M75" ca="1" si="18">-+M74*0.6</f>
        <v>-151.19999999999999</v>
      </c>
      <c r="N75" s="853">
        <f t="shared" ref="N75" ca="1" si="19">-+N74*0.6</f>
        <v>-467.4</v>
      </c>
      <c r="O75" s="853">
        <f t="shared" ref="O75" ca="1" si="20">-+O74*0.6</f>
        <v>-297</v>
      </c>
      <c r="P75" s="853">
        <f t="shared" ref="P75" ca="1" si="21">-+P74*0.6</f>
        <v>-151.79999999999998</v>
      </c>
      <c r="Q75" s="20"/>
    </row>
    <row r="76" spans="1:17" s="22" customFormat="1" ht="12.75" x14ac:dyDescent="0.2">
      <c r="A76" s="20"/>
      <c r="B76" s="839" t="s">
        <v>999</v>
      </c>
      <c r="C76" s="840"/>
      <c r="D76" s="840"/>
      <c r="E76" s="854">
        <f ca="1">+E74+E75</f>
        <v>104</v>
      </c>
      <c r="F76" s="854">
        <f t="shared" ref="F76" ca="1" si="22">+F74+F75</f>
        <v>242.8</v>
      </c>
      <c r="G76" s="854">
        <f t="shared" ref="G76" ca="1" si="23">+G74+G75</f>
        <v>316</v>
      </c>
      <c r="H76" s="854">
        <f t="shared" ref="H76" ca="1" si="24">+H74+H75</f>
        <v>341.6</v>
      </c>
      <c r="I76" s="854">
        <f t="shared" ref="I76" ca="1" si="25">+I74+I75</f>
        <v>236.40000000000003</v>
      </c>
      <c r="J76" s="854">
        <f t="shared" ref="J76" ca="1" si="26">+J74+J75</f>
        <v>342</v>
      </c>
      <c r="K76" s="854">
        <f t="shared" ref="K76" ca="1" si="27">+K74+K75</f>
        <v>100</v>
      </c>
      <c r="L76" s="854">
        <f t="shared" ref="L76" ca="1" si="28">+L74+L75</f>
        <v>118.80000000000001</v>
      </c>
      <c r="M76" s="854">
        <f t="shared" ref="M76" ca="1" si="29">+M74+M75</f>
        <v>100.80000000000001</v>
      </c>
      <c r="N76" s="854">
        <f t="shared" ref="N76" ca="1" si="30">+N74+N75</f>
        <v>311.60000000000002</v>
      </c>
      <c r="O76" s="854">
        <f t="shared" ref="O76" ca="1" si="31">+O74+O75</f>
        <v>198</v>
      </c>
      <c r="P76" s="854">
        <f t="shared" ref="P76" ca="1" si="32">+P74+P75</f>
        <v>101.20000000000002</v>
      </c>
      <c r="Q76" s="20"/>
    </row>
    <row r="77" spans="1:17" s="22" customFormat="1" ht="12.75" x14ac:dyDescent="0.2">
      <c r="A77" s="20"/>
      <c r="B77" s="20" t="s">
        <v>1287</v>
      </c>
      <c r="C77" s="20"/>
      <c r="D77" s="20"/>
      <c r="E77" s="853">
        <f ca="1">+-E74*5%</f>
        <v>-13</v>
      </c>
      <c r="F77" s="853">
        <f t="shared" ref="F77:P77" ca="1" si="33">+-F74*5%</f>
        <v>-30.35</v>
      </c>
      <c r="G77" s="853">
        <f t="shared" ca="1" si="33"/>
        <v>-39.5</v>
      </c>
      <c r="H77" s="853">
        <f t="shared" ca="1" si="33"/>
        <v>-42.7</v>
      </c>
      <c r="I77" s="853">
        <f t="shared" ca="1" si="33"/>
        <v>-29.55</v>
      </c>
      <c r="J77" s="853">
        <f t="shared" ca="1" si="33"/>
        <v>-42.75</v>
      </c>
      <c r="K77" s="853">
        <f t="shared" ca="1" si="33"/>
        <v>-12.5</v>
      </c>
      <c r="L77" s="853">
        <f t="shared" ca="1" si="33"/>
        <v>-14.850000000000001</v>
      </c>
      <c r="M77" s="853">
        <f t="shared" ca="1" si="33"/>
        <v>-12.600000000000001</v>
      </c>
      <c r="N77" s="853">
        <f t="shared" ca="1" si="33"/>
        <v>-38.950000000000003</v>
      </c>
      <c r="O77" s="853">
        <f t="shared" ca="1" si="33"/>
        <v>-24.75</v>
      </c>
      <c r="P77" s="853">
        <f t="shared" ca="1" si="33"/>
        <v>-12.65</v>
      </c>
      <c r="Q77" s="20"/>
    </row>
    <row r="78" spans="1:17" s="22" customFormat="1" ht="12.75" x14ac:dyDescent="0.2">
      <c r="A78" s="20"/>
      <c r="B78" s="20" t="s">
        <v>1001</v>
      </c>
      <c r="C78" s="20"/>
      <c r="D78" s="20"/>
      <c r="E78" s="853">
        <f ca="1">-E74*10%</f>
        <v>-26</v>
      </c>
      <c r="F78" s="853">
        <f t="shared" ref="F78:P78" ca="1" si="34">-F74*10%</f>
        <v>-60.7</v>
      </c>
      <c r="G78" s="853">
        <f t="shared" ca="1" si="34"/>
        <v>-79</v>
      </c>
      <c r="H78" s="853">
        <f t="shared" ca="1" si="34"/>
        <v>-85.4</v>
      </c>
      <c r="I78" s="853">
        <f t="shared" ca="1" si="34"/>
        <v>-59.1</v>
      </c>
      <c r="J78" s="853">
        <f t="shared" ca="1" si="34"/>
        <v>-85.5</v>
      </c>
      <c r="K78" s="853">
        <f t="shared" ca="1" si="34"/>
        <v>-25</v>
      </c>
      <c r="L78" s="853">
        <f t="shared" ca="1" si="34"/>
        <v>-29.700000000000003</v>
      </c>
      <c r="M78" s="853">
        <f t="shared" ca="1" si="34"/>
        <v>-25.200000000000003</v>
      </c>
      <c r="N78" s="853">
        <f t="shared" ca="1" si="34"/>
        <v>-77.900000000000006</v>
      </c>
      <c r="O78" s="853">
        <f t="shared" ca="1" si="34"/>
        <v>-49.5</v>
      </c>
      <c r="P78" s="853">
        <f t="shared" ca="1" si="34"/>
        <v>-25.3</v>
      </c>
      <c r="Q78" s="20"/>
    </row>
    <row r="79" spans="1:17" s="22" customFormat="1" ht="12.75" x14ac:dyDescent="0.2">
      <c r="A79" s="20"/>
      <c r="B79" s="839" t="s">
        <v>2132</v>
      </c>
      <c r="C79" s="840"/>
      <c r="D79" s="840"/>
      <c r="E79" s="854">
        <f ca="1">SUM(E76:E78)</f>
        <v>65</v>
      </c>
      <c r="F79" s="854">
        <f t="shared" ref="F79" ca="1" si="35">SUM(F76:F78)</f>
        <v>151.75</v>
      </c>
      <c r="G79" s="854">
        <f t="shared" ref="G79" ca="1" si="36">SUM(G76:G78)</f>
        <v>197.5</v>
      </c>
      <c r="H79" s="854">
        <f t="shared" ref="H79" ca="1" si="37">SUM(H76:H78)</f>
        <v>213.50000000000003</v>
      </c>
      <c r="I79" s="854">
        <f t="shared" ref="I79" ca="1" si="38">SUM(I76:I78)</f>
        <v>147.75000000000003</v>
      </c>
      <c r="J79" s="854">
        <f t="shared" ref="J79" ca="1" si="39">SUM(J76:J78)</f>
        <v>213.75</v>
      </c>
      <c r="K79" s="854">
        <f t="shared" ref="K79" ca="1" si="40">SUM(K76:K78)</f>
        <v>62.5</v>
      </c>
      <c r="L79" s="854">
        <f t="shared" ref="L79" ca="1" si="41">SUM(L76:L78)</f>
        <v>74.250000000000014</v>
      </c>
      <c r="M79" s="854">
        <f t="shared" ref="M79" ca="1" si="42">SUM(M76:M78)</f>
        <v>63.000000000000014</v>
      </c>
      <c r="N79" s="854">
        <f t="shared" ref="N79" ca="1" si="43">SUM(N76:N78)</f>
        <v>194.75000000000003</v>
      </c>
      <c r="O79" s="854">
        <f t="shared" ref="O79" ca="1" si="44">SUM(O76:O78)</f>
        <v>123.75</v>
      </c>
      <c r="P79" s="854">
        <f t="shared" ref="P79" ca="1" si="45">SUM(P76:P78)</f>
        <v>63.250000000000014</v>
      </c>
      <c r="Q79" s="20"/>
    </row>
    <row r="80" spans="1:17" s="22" customFormat="1" ht="12.75" x14ac:dyDescent="0.2">
      <c r="A80" s="20"/>
      <c r="B80" s="20" t="s">
        <v>1295</v>
      </c>
      <c r="C80" s="20"/>
      <c r="D80" s="20"/>
      <c r="E80" s="853">
        <f ca="1">-+E79*5%</f>
        <v>-3.25</v>
      </c>
      <c r="F80" s="853">
        <f t="shared" ref="F80" ca="1" si="46">-+F79*5%</f>
        <v>-7.5875000000000004</v>
      </c>
      <c r="G80" s="853">
        <f t="shared" ref="G80" ca="1" si="47">-+G79*5%</f>
        <v>-9.875</v>
      </c>
      <c r="H80" s="853">
        <f t="shared" ref="H80" ca="1" si="48">-+H79*5%</f>
        <v>-10.675000000000002</v>
      </c>
      <c r="I80" s="853">
        <f t="shared" ref="I80" ca="1" si="49">-+I79*5%</f>
        <v>-7.387500000000002</v>
      </c>
      <c r="J80" s="853">
        <f t="shared" ref="J80" ca="1" si="50">-+J79*5%</f>
        <v>-10.6875</v>
      </c>
      <c r="K80" s="853">
        <f t="shared" ref="K80" ca="1" si="51">-+K79*5%</f>
        <v>-3.125</v>
      </c>
      <c r="L80" s="853">
        <f t="shared" ref="L80" ca="1" si="52">-+L79*5%</f>
        <v>-3.7125000000000008</v>
      </c>
      <c r="M80" s="853">
        <f t="shared" ref="M80" ca="1" si="53">-+M79*5%</f>
        <v>-3.1500000000000008</v>
      </c>
      <c r="N80" s="853">
        <f t="shared" ref="N80" ca="1" si="54">-+N79*5%</f>
        <v>-9.7375000000000025</v>
      </c>
      <c r="O80" s="853">
        <f t="shared" ref="O80" ca="1" si="55">-+O79*5%</f>
        <v>-6.1875</v>
      </c>
      <c r="P80" s="853">
        <f t="shared" ref="P80" ca="1" si="56">-+P79*5%</f>
        <v>-3.162500000000001</v>
      </c>
      <c r="Q80" s="20"/>
    </row>
    <row r="81" spans="1:17" s="22" customFormat="1" ht="12.75" x14ac:dyDescent="0.2">
      <c r="A81" s="20"/>
      <c r="B81" s="839" t="s">
        <v>2133</v>
      </c>
      <c r="C81" s="840"/>
      <c r="D81" s="840"/>
      <c r="E81" s="854">
        <f ca="1">E79+E80</f>
        <v>61.75</v>
      </c>
      <c r="F81" s="854">
        <f t="shared" ref="F81" ca="1" si="57">F79+F80</f>
        <v>144.16249999999999</v>
      </c>
      <c r="G81" s="854">
        <f t="shared" ref="G81" ca="1" si="58">G79+G80</f>
        <v>187.625</v>
      </c>
      <c r="H81" s="854">
        <f t="shared" ref="H81" ca="1" si="59">H79+H80</f>
        <v>202.82500000000002</v>
      </c>
      <c r="I81" s="854">
        <f t="shared" ref="I81" ca="1" si="60">I79+I80</f>
        <v>140.36250000000004</v>
      </c>
      <c r="J81" s="854">
        <f t="shared" ref="J81" ca="1" si="61">J79+J80</f>
        <v>203.0625</v>
      </c>
      <c r="K81" s="854">
        <f t="shared" ref="K81" ca="1" si="62">K79+K80</f>
        <v>59.375</v>
      </c>
      <c r="L81" s="854">
        <f t="shared" ref="L81" ca="1" si="63">L79+L80</f>
        <v>70.537500000000009</v>
      </c>
      <c r="M81" s="854">
        <f t="shared" ref="M81" ca="1" si="64">M79+M80</f>
        <v>59.850000000000016</v>
      </c>
      <c r="N81" s="854">
        <f t="shared" ref="N81" ca="1" si="65">N79+N80</f>
        <v>185.01250000000002</v>
      </c>
      <c r="O81" s="854">
        <f t="shared" ref="O81" ca="1" si="66">O79+O80</f>
        <v>117.5625</v>
      </c>
      <c r="P81" s="854">
        <f t="shared" ref="P81" ca="1" si="67">P79+P80</f>
        <v>60.087500000000013</v>
      </c>
      <c r="Q81" s="20"/>
    </row>
    <row r="82" spans="1:17" s="22" customFormat="1" ht="12.75" x14ac:dyDescent="0.2">
      <c r="A82" s="20"/>
      <c r="B82" s="20" t="s">
        <v>1024</v>
      </c>
      <c r="C82" s="20"/>
      <c r="D82" s="20"/>
      <c r="E82" s="853">
        <f ca="1">-E81*0.35</f>
        <v>-21.612499999999997</v>
      </c>
      <c r="F82" s="853">
        <f t="shared" ref="F82" ca="1" si="68">-F81*0.35</f>
        <v>-50.456874999999997</v>
      </c>
      <c r="G82" s="853">
        <f t="shared" ref="G82" ca="1" si="69">-G81*0.35</f>
        <v>-65.668750000000003</v>
      </c>
      <c r="H82" s="853">
        <f t="shared" ref="H82" ca="1" si="70">-H81*0.35</f>
        <v>-70.988749999999996</v>
      </c>
      <c r="I82" s="853">
        <f t="shared" ref="I82" ca="1" si="71">-I81*0.35</f>
        <v>-49.126875000000013</v>
      </c>
      <c r="J82" s="853">
        <f t="shared" ref="J82" ca="1" si="72">-J81*0.35</f>
        <v>-71.071874999999991</v>
      </c>
      <c r="K82" s="853">
        <f t="shared" ref="K82" ca="1" si="73">-K81*0.35</f>
        <v>-20.78125</v>
      </c>
      <c r="L82" s="853">
        <f t="shared" ref="L82" ca="1" si="74">-L81*0.35</f>
        <v>-24.688125000000003</v>
      </c>
      <c r="M82" s="853">
        <f t="shared" ref="M82" ca="1" si="75">-M81*0.35</f>
        <v>-20.947500000000005</v>
      </c>
      <c r="N82" s="853">
        <f t="shared" ref="N82" ca="1" si="76">-N81*0.35</f>
        <v>-64.754374999999996</v>
      </c>
      <c r="O82" s="853">
        <f t="shared" ref="O82" ca="1" si="77">-O81*0.35</f>
        <v>-41.146874999999994</v>
      </c>
      <c r="P82" s="853">
        <f t="shared" ref="P82" ca="1" si="78">-P81*0.35</f>
        <v>-21.030625000000004</v>
      </c>
      <c r="Q82" s="20"/>
    </row>
    <row r="83" spans="1:17" s="22" customFormat="1" ht="12.75" x14ac:dyDescent="0.2">
      <c r="A83" s="20"/>
      <c r="B83" s="839" t="s">
        <v>1029</v>
      </c>
      <c r="C83" s="840"/>
      <c r="D83" s="840"/>
      <c r="E83" s="854">
        <f ca="1">+E81+E82</f>
        <v>40.137500000000003</v>
      </c>
      <c r="F83" s="854">
        <f t="shared" ref="F83" ca="1" si="79">+F81+F82</f>
        <v>93.705624999999998</v>
      </c>
      <c r="G83" s="854">
        <f t="shared" ref="G83" ca="1" si="80">+G81+G82</f>
        <v>121.95625</v>
      </c>
      <c r="H83" s="854">
        <f t="shared" ref="H83" ca="1" si="81">+H81+H82</f>
        <v>131.83625000000001</v>
      </c>
      <c r="I83" s="854">
        <f t="shared" ref="I83" ca="1" si="82">+I81+I82</f>
        <v>91.235625000000027</v>
      </c>
      <c r="J83" s="854">
        <f t="shared" ref="J83" ca="1" si="83">+J81+J82</f>
        <v>131.99062500000002</v>
      </c>
      <c r="K83" s="854">
        <f t="shared" ref="K83" ca="1" si="84">+K81+K82</f>
        <v>38.59375</v>
      </c>
      <c r="L83" s="854">
        <f t="shared" ref="L83" ca="1" si="85">+L81+L82</f>
        <v>45.849375000000009</v>
      </c>
      <c r="M83" s="854">
        <f t="shared" ref="M83" ca="1" si="86">+M81+M82</f>
        <v>38.902500000000011</v>
      </c>
      <c r="N83" s="854">
        <f t="shared" ref="N83" ca="1" si="87">+N81+N82</f>
        <v>120.25812500000002</v>
      </c>
      <c r="O83" s="854">
        <f t="shared" ref="O83" ca="1" si="88">+O81+O82</f>
        <v>76.415625000000006</v>
      </c>
      <c r="P83" s="854">
        <f t="shared" ref="P83" ca="1" si="89">+P81+P82</f>
        <v>39.056875000000005</v>
      </c>
      <c r="Q83" s="20"/>
    </row>
    <row r="84" spans="1:17" x14ac:dyDescent="0.25">
      <c r="A84" s="4"/>
      <c r="B84" s="17"/>
      <c r="C84" s="4"/>
      <c r="D84" s="4"/>
      <c r="E84" s="4"/>
      <c r="F84" s="4"/>
      <c r="G84" s="4"/>
      <c r="H84" s="4"/>
      <c r="I84" s="4"/>
      <c r="J84" s="4"/>
      <c r="K84" s="4"/>
      <c r="L84" s="4"/>
      <c r="M84" s="4"/>
      <c r="N84" s="4"/>
      <c r="O84" s="4"/>
      <c r="Q84" s="4"/>
    </row>
    <row r="85" spans="1:17" x14ac:dyDescent="0.25">
      <c r="A85" s="4"/>
      <c r="B85" s="866" t="s">
        <v>2141</v>
      </c>
      <c r="C85" s="867"/>
      <c r="D85" s="867"/>
      <c r="E85" s="868"/>
      <c r="F85" s="868"/>
      <c r="G85" s="868"/>
      <c r="H85" s="1299" t="s">
        <v>2446</v>
      </c>
      <c r="J85" s="866" t="s">
        <v>2141</v>
      </c>
      <c r="K85" s="867"/>
      <c r="L85" s="867"/>
      <c r="M85" s="868"/>
      <c r="N85" s="868"/>
      <c r="O85" s="868"/>
      <c r="P85" s="1299" t="s">
        <v>2447</v>
      </c>
      <c r="Q85" s="4"/>
    </row>
    <row r="86" spans="1:17" x14ac:dyDescent="0.25">
      <c r="A86" s="4"/>
      <c r="B86" s="872" t="s">
        <v>2142</v>
      </c>
      <c r="C86" s="873"/>
      <c r="D86" s="873"/>
      <c r="E86" s="873"/>
      <c r="F86" s="873"/>
      <c r="G86" s="873"/>
      <c r="H86" s="874"/>
      <c r="J86" s="869" t="s">
        <v>2143</v>
      </c>
      <c r="K86" s="870"/>
      <c r="L86" s="870"/>
      <c r="M86" s="870"/>
      <c r="N86" s="871"/>
      <c r="O86" s="870"/>
      <c r="P86" s="871"/>
      <c r="Q86" s="4"/>
    </row>
    <row r="87" spans="1:17" x14ac:dyDescent="0.25">
      <c r="A87" s="4"/>
      <c r="B87" s="850" t="s">
        <v>2138</v>
      </c>
      <c r="C87" s="840"/>
      <c r="D87" s="840"/>
      <c r="E87" s="840"/>
      <c r="F87" s="840"/>
      <c r="G87" s="855">
        <v>45292</v>
      </c>
      <c r="H87" s="856">
        <v>44927</v>
      </c>
      <c r="J87" s="850" t="s">
        <v>2138</v>
      </c>
      <c r="K87" s="840"/>
      <c r="L87" s="840"/>
      <c r="M87" s="855">
        <v>45383</v>
      </c>
      <c r="N87" s="856">
        <v>45017</v>
      </c>
      <c r="O87" s="855">
        <v>45292</v>
      </c>
      <c r="P87" s="856">
        <v>44927</v>
      </c>
      <c r="Q87" s="4"/>
    </row>
    <row r="88" spans="1:17" x14ac:dyDescent="0.25">
      <c r="A88" s="4"/>
      <c r="B88" s="850"/>
      <c r="C88" s="840"/>
      <c r="D88" s="840"/>
      <c r="E88" s="840"/>
      <c r="F88" s="840"/>
      <c r="G88" s="855">
        <v>45382</v>
      </c>
      <c r="H88" s="856">
        <v>45016</v>
      </c>
      <c r="J88" s="850"/>
      <c r="K88" s="840"/>
      <c r="L88" s="840"/>
      <c r="M88" s="855">
        <v>38168</v>
      </c>
      <c r="N88" s="856">
        <v>45107</v>
      </c>
      <c r="O88" s="855">
        <v>38168</v>
      </c>
      <c r="P88" s="856">
        <v>45107</v>
      </c>
      <c r="Q88" s="4"/>
    </row>
    <row r="89" spans="1:17" x14ac:dyDescent="0.25">
      <c r="A89" s="4"/>
      <c r="B89" s="857" t="s">
        <v>1845</v>
      </c>
      <c r="C89" s="20"/>
      <c r="D89" s="20"/>
      <c r="E89" s="20"/>
      <c r="F89" s="20"/>
      <c r="G89" s="858">
        <f ca="1">+E61+F61+G61</f>
        <v>1924</v>
      </c>
      <c r="H89" s="859">
        <f ca="1">+E74+F74+G74</f>
        <v>1657</v>
      </c>
      <c r="J89" s="857" t="s">
        <v>1845</v>
      </c>
      <c r="K89" s="20"/>
      <c r="L89" s="20"/>
      <c r="M89" s="858">
        <f ca="1">+H61+I61+J61</f>
        <v>1078</v>
      </c>
      <c r="N89" s="859">
        <f ca="1">+H74+I74+J74</f>
        <v>2300</v>
      </c>
      <c r="O89" s="858">
        <f ca="1">+G89+M89</f>
        <v>3002</v>
      </c>
      <c r="P89" s="859">
        <f ca="1">+H89+N89</f>
        <v>3957</v>
      </c>
      <c r="Q89" s="4"/>
    </row>
    <row r="90" spans="1:17" x14ac:dyDescent="0.25">
      <c r="A90" s="4"/>
      <c r="B90" s="857" t="s">
        <v>998</v>
      </c>
      <c r="C90" s="20"/>
      <c r="D90" s="20"/>
      <c r="E90" s="20"/>
      <c r="F90" s="20"/>
      <c r="G90" s="858">
        <f ca="1">+E62+F62+G62</f>
        <v>-1154.4000000000001</v>
      </c>
      <c r="H90" s="859">
        <f ca="1">+E75+F75+G75</f>
        <v>-994.2</v>
      </c>
      <c r="J90" s="857" t="s">
        <v>998</v>
      </c>
      <c r="K90" s="20"/>
      <c r="L90" s="20"/>
      <c r="M90" s="858">
        <f ca="1">+H62+I62+J62</f>
        <v>-646.79999999999995</v>
      </c>
      <c r="N90" s="859">
        <f ca="1">+H75+I75+J75</f>
        <v>-1380</v>
      </c>
      <c r="O90" s="858">
        <f ca="1">+G90+M90</f>
        <v>-1801.2</v>
      </c>
      <c r="P90" s="859">
        <f ca="1">+H90+N90</f>
        <v>-2374.1999999999998</v>
      </c>
      <c r="Q90" s="4"/>
    </row>
    <row r="91" spans="1:17" x14ac:dyDescent="0.25">
      <c r="A91" s="4"/>
      <c r="B91" s="843" t="s">
        <v>999</v>
      </c>
      <c r="C91" s="839"/>
      <c r="D91" s="839"/>
      <c r="E91" s="839"/>
      <c r="F91" s="839"/>
      <c r="G91" s="860">
        <f ca="1">+G89+G90</f>
        <v>769.59999999999991</v>
      </c>
      <c r="H91" s="861">
        <f t="shared" ref="H91" ca="1" si="90">+H89+H90</f>
        <v>662.8</v>
      </c>
      <c r="J91" s="843" t="s">
        <v>999</v>
      </c>
      <c r="K91" s="839"/>
      <c r="L91" s="839"/>
      <c r="M91" s="860">
        <f ca="1">+M89+M90</f>
        <v>431.20000000000005</v>
      </c>
      <c r="N91" s="861">
        <f t="shared" ref="N91" ca="1" si="91">+N89+N90</f>
        <v>920</v>
      </c>
      <c r="O91" s="860">
        <f ca="1">+O89+O90</f>
        <v>1200.8</v>
      </c>
      <c r="P91" s="861">
        <f t="shared" ref="P91" ca="1" si="92">+P89+P90</f>
        <v>1582.8000000000002</v>
      </c>
      <c r="Q91" s="4"/>
    </row>
    <row r="92" spans="1:17" x14ac:dyDescent="0.25">
      <c r="A92" s="4"/>
      <c r="B92" s="857" t="s">
        <v>1287</v>
      </c>
      <c r="C92" s="20"/>
      <c r="D92" s="20"/>
      <c r="E92" s="20"/>
      <c r="F92" s="20"/>
      <c r="G92" s="858">
        <f ca="1">+E64+F64+G64</f>
        <v>-96.2</v>
      </c>
      <c r="H92" s="859">
        <f ca="1">+E77+F77+G77</f>
        <v>-82.85</v>
      </c>
      <c r="J92" s="857" t="s">
        <v>1287</v>
      </c>
      <c r="K92" s="20"/>
      <c r="L92" s="20"/>
      <c r="M92" s="858">
        <f ca="1">+H64+I64+J64</f>
        <v>-53.900000000000006</v>
      </c>
      <c r="N92" s="859">
        <f ca="1">+H77+I77+J77</f>
        <v>-115</v>
      </c>
      <c r="O92" s="858">
        <f ca="1">+G92+M92</f>
        <v>-150.10000000000002</v>
      </c>
      <c r="P92" s="859">
        <f ca="1">+H92+N92</f>
        <v>-197.85</v>
      </c>
      <c r="Q92" s="4"/>
    </row>
    <row r="93" spans="1:17" x14ac:dyDescent="0.25">
      <c r="A93" s="4"/>
      <c r="B93" s="857" t="s">
        <v>1001</v>
      </c>
      <c r="C93" s="20"/>
      <c r="D93" s="20"/>
      <c r="E93" s="20"/>
      <c r="F93" s="20"/>
      <c r="G93" s="858">
        <f ca="1">+E65+F65+G65</f>
        <v>-192.4</v>
      </c>
      <c r="H93" s="859">
        <f ca="1">+E78+F78+G78</f>
        <v>-165.7</v>
      </c>
      <c r="J93" s="857" t="s">
        <v>1001</v>
      </c>
      <c r="K93" s="20"/>
      <c r="L93" s="20"/>
      <c r="M93" s="858">
        <f ca="1">+H65+I65+J65</f>
        <v>-107.80000000000001</v>
      </c>
      <c r="N93" s="859">
        <f ca="1">+H78+I78+J78</f>
        <v>-230</v>
      </c>
      <c r="O93" s="858">
        <f ca="1">+G93+M93</f>
        <v>-300.20000000000005</v>
      </c>
      <c r="P93" s="859">
        <f ca="1">+H93+N93</f>
        <v>-395.7</v>
      </c>
      <c r="Q93" s="4"/>
    </row>
    <row r="94" spans="1:17" x14ac:dyDescent="0.25">
      <c r="A94" s="4"/>
      <c r="B94" s="843" t="s">
        <v>2132</v>
      </c>
      <c r="C94" s="839"/>
      <c r="D94" s="839"/>
      <c r="E94" s="839"/>
      <c r="F94" s="839"/>
      <c r="G94" s="860">
        <f ca="1">SUM(G91:G93)</f>
        <v>480.99999999999989</v>
      </c>
      <c r="H94" s="861">
        <f t="shared" ref="H94" ca="1" si="93">SUM(H91:H93)</f>
        <v>414.24999999999994</v>
      </c>
      <c r="J94" s="843" t="s">
        <v>2132</v>
      </c>
      <c r="K94" s="839"/>
      <c r="L94" s="839"/>
      <c r="M94" s="860">
        <f ca="1">SUM(M91:M93)</f>
        <v>269.50000000000006</v>
      </c>
      <c r="N94" s="861">
        <f t="shared" ref="N94" ca="1" si="94">SUM(N91:N93)</f>
        <v>575</v>
      </c>
      <c r="O94" s="860">
        <f ca="1">SUM(O91:O93)</f>
        <v>750.49999999999977</v>
      </c>
      <c r="P94" s="861">
        <f t="shared" ref="P94" ca="1" si="95">SUM(P91:P93)</f>
        <v>989.25000000000023</v>
      </c>
      <c r="Q94" s="4"/>
    </row>
    <row r="95" spans="1:17" x14ac:dyDescent="0.25">
      <c r="A95" s="4"/>
      <c r="B95" s="857" t="s">
        <v>1295</v>
      </c>
      <c r="C95" s="20"/>
      <c r="D95" s="20"/>
      <c r="E95" s="20"/>
      <c r="F95" s="20"/>
      <c r="G95" s="858">
        <f ca="1">+E67+F67+G67</f>
        <v>-24.05</v>
      </c>
      <c r="H95" s="859">
        <f ca="1">+E80+F80+G80</f>
        <v>-20.712499999999999</v>
      </c>
      <c r="J95" s="857" t="s">
        <v>1295</v>
      </c>
      <c r="K95" s="20"/>
      <c r="L95" s="20"/>
      <c r="M95" s="858">
        <f ca="1">+H67+I67+J67</f>
        <v>-13.475000000000001</v>
      </c>
      <c r="N95" s="859">
        <f ca="1">+H80+I80+J80</f>
        <v>-28.750000000000004</v>
      </c>
      <c r="O95" s="858">
        <f ca="1">+G95+M95</f>
        <v>-37.525000000000006</v>
      </c>
      <c r="P95" s="859">
        <f ca="1">+H95+N95</f>
        <v>-49.462500000000006</v>
      </c>
      <c r="Q95" s="4"/>
    </row>
    <row r="96" spans="1:17" x14ac:dyDescent="0.25">
      <c r="A96" s="4"/>
      <c r="B96" s="843" t="s">
        <v>2133</v>
      </c>
      <c r="C96" s="839"/>
      <c r="D96" s="839"/>
      <c r="E96" s="839"/>
      <c r="F96" s="839"/>
      <c r="G96" s="860">
        <f ca="1">G94+G95</f>
        <v>456.94999999999987</v>
      </c>
      <c r="H96" s="861">
        <f t="shared" ref="H96" ca="1" si="96">H94+H95</f>
        <v>393.53749999999997</v>
      </c>
      <c r="J96" s="843" t="s">
        <v>2133</v>
      </c>
      <c r="K96" s="839"/>
      <c r="L96" s="839"/>
      <c r="M96" s="860">
        <f ca="1">M94+M95</f>
        <v>256.02500000000003</v>
      </c>
      <c r="N96" s="861">
        <f t="shared" ref="N96" ca="1" si="97">N94+N95</f>
        <v>546.25</v>
      </c>
      <c r="O96" s="860">
        <f ca="1">O94+O95</f>
        <v>712.9749999999998</v>
      </c>
      <c r="P96" s="861">
        <f t="shared" ref="P96" ca="1" si="98">P94+P95</f>
        <v>939.78750000000025</v>
      </c>
      <c r="Q96" s="4"/>
    </row>
    <row r="97" spans="1:17" x14ac:dyDescent="0.25">
      <c r="A97" s="4"/>
      <c r="B97" s="857" t="s">
        <v>1024</v>
      </c>
      <c r="C97" s="20"/>
      <c r="D97" s="20"/>
      <c r="E97" s="20"/>
      <c r="F97" s="20"/>
      <c r="G97" s="858">
        <f ca="1">+E69+F69+G69</f>
        <v>-159.9325</v>
      </c>
      <c r="H97" s="859">
        <f ca="1">+E82+F82+G82</f>
        <v>-137.738125</v>
      </c>
      <c r="J97" s="857" t="s">
        <v>1024</v>
      </c>
      <c r="K97" s="20"/>
      <c r="L97" s="20"/>
      <c r="M97" s="858">
        <f ca="1">+H69+I69+J69</f>
        <v>-89.608749999999986</v>
      </c>
      <c r="N97" s="859">
        <f ca="1">+H82+I82+J82</f>
        <v>-191.1875</v>
      </c>
      <c r="O97" s="858">
        <f ca="1">+G97+M97</f>
        <v>-249.54124999999999</v>
      </c>
      <c r="P97" s="859">
        <f ca="1">+H97+N97</f>
        <v>-328.92562499999997</v>
      </c>
      <c r="Q97" s="4"/>
    </row>
    <row r="98" spans="1:17" x14ac:dyDescent="0.25">
      <c r="A98" s="4"/>
      <c r="B98" s="862" t="s">
        <v>1029</v>
      </c>
      <c r="C98" s="863"/>
      <c r="D98" s="863"/>
      <c r="E98" s="863"/>
      <c r="F98" s="863"/>
      <c r="G98" s="864">
        <f ca="1">+G96+G97</f>
        <v>297.01749999999987</v>
      </c>
      <c r="H98" s="865">
        <f t="shared" ref="H98" ca="1" si="99">+H96+H97</f>
        <v>255.79937499999997</v>
      </c>
      <c r="J98" s="862" t="s">
        <v>1029</v>
      </c>
      <c r="K98" s="863"/>
      <c r="L98" s="863"/>
      <c r="M98" s="864">
        <f ca="1">+M96+M97</f>
        <v>166.41625000000005</v>
      </c>
      <c r="N98" s="865">
        <f t="shared" ref="N98" ca="1" si="100">+N96+N97</f>
        <v>355.0625</v>
      </c>
      <c r="O98" s="864">
        <f ca="1">+O96+O97</f>
        <v>463.4337499999998</v>
      </c>
      <c r="P98" s="865">
        <f t="shared" ref="P98" ca="1" si="101">+P96+P97</f>
        <v>610.86187500000028</v>
      </c>
      <c r="Q98" s="4"/>
    </row>
    <row r="99" spans="1:17" x14ac:dyDescent="0.25">
      <c r="A99" s="4"/>
      <c r="B99" s="17"/>
      <c r="C99" s="4"/>
      <c r="D99" s="4"/>
      <c r="E99" s="4"/>
      <c r="F99" s="4"/>
      <c r="G99" s="4"/>
      <c r="H99" s="4"/>
      <c r="I99" s="4"/>
      <c r="J99" s="4"/>
      <c r="K99" s="4"/>
      <c r="L99" s="4"/>
      <c r="M99" s="4"/>
      <c r="N99" s="4"/>
      <c r="O99" s="4"/>
      <c r="Q99" s="4"/>
    </row>
    <row r="100" spans="1:17" x14ac:dyDescent="0.25">
      <c r="A100" s="4"/>
      <c r="B100" s="866" t="s">
        <v>2141</v>
      </c>
      <c r="C100" s="867"/>
      <c r="D100" s="867"/>
      <c r="E100" s="868"/>
      <c r="F100" s="868"/>
      <c r="G100" s="868"/>
      <c r="H100" s="1299" t="s">
        <v>2448</v>
      </c>
      <c r="I100" s="4"/>
      <c r="J100" s="866" t="s">
        <v>2141</v>
      </c>
      <c r="K100" s="867"/>
      <c r="L100" s="867"/>
      <c r="M100" s="868"/>
      <c r="N100" s="868"/>
      <c r="O100" s="868"/>
      <c r="P100" s="1299" t="s">
        <v>2449</v>
      </c>
      <c r="Q100" s="4"/>
    </row>
    <row r="101" spans="1:17" x14ac:dyDescent="0.25">
      <c r="A101" s="4"/>
      <c r="B101" s="869" t="s">
        <v>2144</v>
      </c>
      <c r="C101" s="870"/>
      <c r="D101" s="870"/>
      <c r="E101" s="870"/>
      <c r="F101" s="871"/>
      <c r="G101" s="870"/>
      <c r="H101" s="871"/>
      <c r="I101" s="4"/>
      <c r="J101" s="869" t="s">
        <v>2145</v>
      </c>
      <c r="K101" s="870"/>
      <c r="L101" s="870"/>
      <c r="M101" s="870"/>
      <c r="N101" s="871"/>
      <c r="O101" s="870"/>
      <c r="P101" s="871"/>
      <c r="Q101" s="4"/>
    </row>
    <row r="102" spans="1:17" x14ac:dyDescent="0.25">
      <c r="A102" s="4"/>
      <c r="B102" s="850" t="s">
        <v>2138</v>
      </c>
      <c r="C102" s="840"/>
      <c r="D102" s="840"/>
      <c r="E102" s="855">
        <v>45474</v>
      </c>
      <c r="F102" s="856">
        <v>45108</v>
      </c>
      <c r="G102" s="855">
        <v>45292</v>
      </c>
      <c r="H102" s="856">
        <v>44927</v>
      </c>
      <c r="I102" s="4"/>
      <c r="J102" s="850" t="s">
        <v>2138</v>
      </c>
      <c r="K102" s="840"/>
      <c r="L102" s="840"/>
      <c r="M102" s="855">
        <v>45566</v>
      </c>
      <c r="N102" s="856">
        <v>45200</v>
      </c>
      <c r="O102" s="855">
        <v>45292</v>
      </c>
      <c r="P102" s="856">
        <v>44927</v>
      </c>
      <c r="Q102" s="4"/>
    </row>
    <row r="103" spans="1:17" x14ac:dyDescent="0.25">
      <c r="A103" s="4"/>
      <c r="B103" s="850"/>
      <c r="C103" s="840"/>
      <c r="D103" s="840"/>
      <c r="E103" s="855">
        <v>45565</v>
      </c>
      <c r="F103" s="856">
        <v>45199</v>
      </c>
      <c r="G103" s="855">
        <v>45565</v>
      </c>
      <c r="H103" s="856">
        <v>45199</v>
      </c>
      <c r="I103" s="4"/>
      <c r="J103" s="850"/>
      <c r="K103" s="840"/>
      <c r="L103" s="840"/>
      <c r="M103" s="855">
        <v>45657</v>
      </c>
      <c r="N103" s="856">
        <v>45291</v>
      </c>
      <c r="O103" s="855">
        <v>45657</v>
      </c>
      <c r="P103" s="856">
        <v>45291</v>
      </c>
      <c r="Q103" s="4"/>
    </row>
    <row r="104" spans="1:17" x14ac:dyDescent="0.25">
      <c r="A104" s="4"/>
      <c r="B104" s="857" t="s">
        <v>1845</v>
      </c>
      <c r="C104" s="20"/>
      <c r="D104" s="20"/>
      <c r="E104" s="858">
        <f ca="1">+K61+L61+M61</f>
        <v>2072</v>
      </c>
      <c r="F104" s="859">
        <f ca="1">+K74+L74+M74</f>
        <v>799</v>
      </c>
      <c r="G104" s="858">
        <f ca="1">+E104+O89</f>
        <v>5074</v>
      </c>
      <c r="H104" s="859">
        <f ca="1">+F104+P89</f>
        <v>4756</v>
      </c>
      <c r="I104" s="4"/>
      <c r="J104" s="857" t="s">
        <v>1845</v>
      </c>
      <c r="K104" s="20"/>
      <c r="L104" s="20"/>
      <c r="M104" s="858">
        <f ca="1">+N61+O61+P61</f>
        <v>1206</v>
      </c>
      <c r="N104" s="859">
        <f ca="1">+N74+O74+P74</f>
        <v>1527</v>
      </c>
      <c r="O104" s="858">
        <f ca="1">+M104+G104</f>
        <v>6280</v>
      </c>
      <c r="P104" s="859">
        <f ca="1">+N104+H104</f>
        <v>6283</v>
      </c>
      <c r="Q104" s="4"/>
    </row>
    <row r="105" spans="1:17" x14ac:dyDescent="0.25">
      <c r="A105" s="4"/>
      <c r="B105" s="857" t="s">
        <v>998</v>
      </c>
      <c r="C105" s="20"/>
      <c r="D105" s="20"/>
      <c r="E105" s="858">
        <f ca="1">+K62+L62+M62</f>
        <v>-1243.2</v>
      </c>
      <c r="F105" s="859">
        <f ca="1">+K75+L75+M75</f>
        <v>-479.4</v>
      </c>
      <c r="G105" s="858">
        <f ca="1">+E105+O90</f>
        <v>-3044.4</v>
      </c>
      <c r="H105" s="859">
        <f ca="1">+F105+P90</f>
        <v>-2853.6</v>
      </c>
      <c r="I105" s="4"/>
      <c r="J105" s="857" t="s">
        <v>998</v>
      </c>
      <c r="K105" s="20"/>
      <c r="L105" s="20"/>
      <c r="M105" s="858">
        <f ca="1">+N62+O62+P62</f>
        <v>-723.6</v>
      </c>
      <c r="N105" s="859">
        <f ca="1">+N75+O75+P75</f>
        <v>-916.19999999999993</v>
      </c>
      <c r="O105" s="858">
        <f ca="1">+M105+G105</f>
        <v>-3768</v>
      </c>
      <c r="P105" s="859">
        <f ca="1">+N105+H105</f>
        <v>-3769.7999999999997</v>
      </c>
      <c r="Q105" s="4"/>
    </row>
    <row r="106" spans="1:17" x14ac:dyDescent="0.25">
      <c r="A106" s="4"/>
      <c r="B106" s="843" t="s">
        <v>999</v>
      </c>
      <c r="C106" s="839"/>
      <c r="D106" s="839"/>
      <c r="E106" s="860">
        <f ca="1">+E104+E105</f>
        <v>828.8</v>
      </c>
      <c r="F106" s="861">
        <f t="shared" ref="F106" ca="1" si="102">+F104+F105</f>
        <v>319.60000000000002</v>
      </c>
      <c r="G106" s="860">
        <f ca="1">+G104+G105</f>
        <v>2029.6</v>
      </c>
      <c r="H106" s="861">
        <f t="shared" ref="H106" ca="1" si="103">+H104+H105</f>
        <v>1902.4</v>
      </c>
      <c r="I106" s="4"/>
      <c r="J106" s="843" t="s">
        <v>999</v>
      </c>
      <c r="K106" s="839"/>
      <c r="L106" s="839"/>
      <c r="M106" s="860">
        <f ca="1">+M104+M105</f>
        <v>482.4</v>
      </c>
      <c r="N106" s="861">
        <f t="shared" ref="N106" ca="1" si="104">+N104+N105</f>
        <v>610.80000000000007</v>
      </c>
      <c r="O106" s="860">
        <f ca="1">+O104+O105</f>
        <v>2512</v>
      </c>
      <c r="P106" s="861">
        <f t="shared" ref="P106" ca="1" si="105">+P104+P105</f>
        <v>2513.2000000000003</v>
      </c>
      <c r="Q106" s="4"/>
    </row>
    <row r="107" spans="1:17" x14ac:dyDescent="0.25">
      <c r="A107" s="4"/>
      <c r="B107" s="857" t="s">
        <v>1287</v>
      </c>
      <c r="C107" s="20"/>
      <c r="D107" s="20"/>
      <c r="E107" s="858">
        <f ca="1">+K64+L64+M64</f>
        <v>-103.6</v>
      </c>
      <c r="F107" s="859">
        <f ca="1">+K77+L77+M77</f>
        <v>-39.950000000000003</v>
      </c>
      <c r="G107" s="858">
        <f ca="1">+E107+O92</f>
        <v>-253.70000000000002</v>
      </c>
      <c r="H107" s="859">
        <f ca="1">+F107+P92</f>
        <v>-237.8</v>
      </c>
      <c r="I107" s="4"/>
      <c r="J107" s="857" t="s">
        <v>1287</v>
      </c>
      <c r="K107" s="20"/>
      <c r="L107" s="20"/>
      <c r="M107" s="858">
        <f ca="1">+N64+O64+P64</f>
        <v>-60.300000000000004</v>
      </c>
      <c r="N107" s="859">
        <f ca="1">+N77+O77+P77</f>
        <v>-76.350000000000009</v>
      </c>
      <c r="O107" s="858">
        <f ca="1">+M107+G107</f>
        <v>-314</v>
      </c>
      <c r="P107" s="859">
        <f ca="1">+N107+H107</f>
        <v>-314.15000000000003</v>
      </c>
      <c r="Q107" s="4"/>
    </row>
    <row r="108" spans="1:17" x14ac:dyDescent="0.25">
      <c r="A108" s="4"/>
      <c r="B108" s="857" t="s">
        <v>1001</v>
      </c>
      <c r="C108" s="20"/>
      <c r="D108" s="20"/>
      <c r="E108" s="858">
        <f ca="1">+K65+L65+M65</f>
        <v>-207.2</v>
      </c>
      <c r="F108" s="859">
        <f ca="1">+K78+L78+M78</f>
        <v>-79.900000000000006</v>
      </c>
      <c r="G108" s="858">
        <f ca="1">+E108+O93</f>
        <v>-507.40000000000003</v>
      </c>
      <c r="H108" s="859">
        <f ca="1">+F108+P93</f>
        <v>-475.6</v>
      </c>
      <c r="I108" s="4"/>
      <c r="J108" s="857" t="s">
        <v>1001</v>
      </c>
      <c r="K108" s="20"/>
      <c r="L108" s="20"/>
      <c r="M108" s="858">
        <f ca="1">+N65+O65+P65</f>
        <v>-120.60000000000001</v>
      </c>
      <c r="N108" s="859">
        <f ca="1">+N78+O78+P78</f>
        <v>-152.70000000000002</v>
      </c>
      <c r="O108" s="858">
        <f ca="1">+M108+G108</f>
        <v>-628</v>
      </c>
      <c r="P108" s="859">
        <f ca="1">+N108+H108</f>
        <v>-628.30000000000007</v>
      </c>
      <c r="Q108" s="4"/>
    </row>
    <row r="109" spans="1:17" x14ac:dyDescent="0.25">
      <c r="A109" s="4"/>
      <c r="B109" s="843" t="s">
        <v>2132</v>
      </c>
      <c r="C109" s="839"/>
      <c r="D109" s="839"/>
      <c r="E109" s="860">
        <f ca="1">SUM(E106:E108)</f>
        <v>518</v>
      </c>
      <c r="F109" s="861">
        <f t="shared" ref="F109" ca="1" si="106">SUM(F106:F108)</f>
        <v>199.75000000000003</v>
      </c>
      <c r="G109" s="860">
        <f ca="1">SUM(G106:G108)</f>
        <v>1268.4999999999998</v>
      </c>
      <c r="H109" s="861">
        <f t="shared" ref="H109" ca="1" si="107">SUM(H106:H108)</f>
        <v>1189</v>
      </c>
      <c r="I109" s="4"/>
      <c r="J109" s="843" t="s">
        <v>2132</v>
      </c>
      <c r="K109" s="839"/>
      <c r="L109" s="839"/>
      <c r="M109" s="860">
        <f ca="1">SUM(M106:M108)</f>
        <v>301.49999999999994</v>
      </c>
      <c r="N109" s="861">
        <f t="shared" ref="N109" ca="1" si="108">SUM(N106:N108)</f>
        <v>381.75</v>
      </c>
      <c r="O109" s="860">
        <f ca="1">SUM(O106:O108)</f>
        <v>1570</v>
      </c>
      <c r="P109" s="861">
        <f t="shared" ref="P109" ca="1" si="109">SUM(P106:P108)</f>
        <v>1570.75</v>
      </c>
      <c r="Q109" s="4"/>
    </row>
    <row r="110" spans="1:17" x14ac:dyDescent="0.25">
      <c r="A110" s="4"/>
      <c r="B110" s="857" t="s">
        <v>1295</v>
      </c>
      <c r="C110" s="20"/>
      <c r="D110" s="20"/>
      <c r="E110" s="858">
        <f ca="1">+K67+L67+M67</f>
        <v>-25.9</v>
      </c>
      <c r="F110" s="859">
        <f ca="1">+K80+L80+M80</f>
        <v>-9.9875000000000007</v>
      </c>
      <c r="G110" s="858">
        <f ca="1">+E110+O95</f>
        <v>-63.425000000000004</v>
      </c>
      <c r="H110" s="859">
        <f ca="1">+F110+P95</f>
        <v>-59.45</v>
      </c>
      <c r="I110" s="4"/>
      <c r="J110" s="857" t="s">
        <v>1295</v>
      </c>
      <c r="K110" s="20"/>
      <c r="L110" s="20"/>
      <c r="M110" s="858">
        <f ca="1">+N67+O67+P67</f>
        <v>-15.075000000000001</v>
      </c>
      <c r="N110" s="859">
        <f ca="1">+N80+O80+P80</f>
        <v>-19.087500000000002</v>
      </c>
      <c r="O110" s="858">
        <f ca="1">+M110+G110</f>
        <v>-78.5</v>
      </c>
      <c r="P110" s="859">
        <f ca="1">+N110+H110</f>
        <v>-78.537500000000009</v>
      </c>
      <c r="Q110" s="4"/>
    </row>
    <row r="111" spans="1:17" x14ac:dyDescent="0.25">
      <c r="A111" s="4"/>
      <c r="B111" s="843" t="s">
        <v>2133</v>
      </c>
      <c r="C111" s="839"/>
      <c r="D111" s="839"/>
      <c r="E111" s="860">
        <f ca="1">E109+E110</f>
        <v>492.1</v>
      </c>
      <c r="F111" s="861">
        <f t="shared" ref="F111" ca="1" si="110">F109+F110</f>
        <v>189.76250000000002</v>
      </c>
      <c r="G111" s="860">
        <f ca="1">G109+G110</f>
        <v>1205.0749999999998</v>
      </c>
      <c r="H111" s="861">
        <f t="shared" ref="H111" ca="1" si="111">H109+H110</f>
        <v>1129.55</v>
      </c>
      <c r="I111" s="4"/>
      <c r="J111" s="843" t="s">
        <v>2133</v>
      </c>
      <c r="K111" s="839"/>
      <c r="L111" s="839"/>
      <c r="M111" s="860">
        <f ca="1">M109+M110</f>
        <v>286.42499999999995</v>
      </c>
      <c r="N111" s="861">
        <f t="shared" ref="N111" ca="1" si="112">N109+N110</f>
        <v>362.66250000000002</v>
      </c>
      <c r="O111" s="860">
        <f ca="1">O109+O110</f>
        <v>1491.5</v>
      </c>
      <c r="P111" s="861">
        <f t="shared" ref="P111" ca="1" si="113">P109+P110</f>
        <v>1492.2125000000001</v>
      </c>
      <c r="Q111" s="4"/>
    </row>
    <row r="112" spans="1:17" x14ac:dyDescent="0.25">
      <c r="A112" s="4"/>
      <c r="B112" s="857" t="s">
        <v>1024</v>
      </c>
      <c r="C112" s="20"/>
      <c r="D112" s="20"/>
      <c r="E112" s="858">
        <f ca="1">+K69+L69+M69</f>
        <v>-172.23499999999996</v>
      </c>
      <c r="F112" s="859">
        <f ca="1">+K82+L82+M82</f>
        <v>-66.416875000000005</v>
      </c>
      <c r="G112" s="858">
        <f ca="1">+E112+O97</f>
        <v>-421.77624999999995</v>
      </c>
      <c r="H112" s="859">
        <f ca="1">+F112+P97</f>
        <v>-395.34249999999997</v>
      </c>
      <c r="I112" s="4"/>
      <c r="J112" s="857" t="s">
        <v>1024</v>
      </c>
      <c r="K112" s="20"/>
      <c r="L112" s="20"/>
      <c r="M112" s="858">
        <f ca="1">+N69+O69+P69</f>
        <v>-100.24874999999997</v>
      </c>
      <c r="N112" s="859">
        <f ca="1">+N82+O82+P82</f>
        <v>-126.93187499999999</v>
      </c>
      <c r="O112" s="858">
        <f ca="1">+M112+G112</f>
        <v>-522.02499999999986</v>
      </c>
      <c r="P112" s="859">
        <f ca="1">+N112+H112</f>
        <v>-522.27437499999996</v>
      </c>
      <c r="Q112" s="4"/>
    </row>
    <row r="113" spans="1:18" x14ac:dyDescent="0.25">
      <c r="A113" s="4"/>
      <c r="B113" s="862" t="s">
        <v>1029</v>
      </c>
      <c r="C113" s="863"/>
      <c r="D113" s="863"/>
      <c r="E113" s="864">
        <f ca="1">+E111+E112</f>
        <v>319.86500000000007</v>
      </c>
      <c r="F113" s="865">
        <f t="shared" ref="F113" ca="1" si="114">+F111+F112</f>
        <v>123.34562500000001</v>
      </c>
      <c r="G113" s="864">
        <f ca="1">+G111+G112</f>
        <v>783.29874999999993</v>
      </c>
      <c r="H113" s="865">
        <f t="shared" ref="H113" ca="1" si="115">+H111+H112</f>
        <v>734.20749999999998</v>
      </c>
      <c r="I113" s="4"/>
      <c r="J113" s="862" t="s">
        <v>1029</v>
      </c>
      <c r="K113" s="863"/>
      <c r="L113" s="863"/>
      <c r="M113" s="864">
        <f ca="1">+M111+M112</f>
        <v>186.17624999999998</v>
      </c>
      <c r="N113" s="865">
        <f t="shared" ref="N113" ca="1" si="116">+N111+N112</f>
        <v>235.73062500000003</v>
      </c>
      <c r="O113" s="864">
        <f ca="1">+O111+O112</f>
        <v>969.47500000000014</v>
      </c>
      <c r="P113" s="865">
        <f t="shared" ref="P113" ca="1" si="117">+P111+P112</f>
        <v>969.93812500000013</v>
      </c>
      <c r="Q113" s="875">
        <f ca="1">SUM(E70:P70)</f>
        <v>969.47499999999991</v>
      </c>
      <c r="R113" s="875">
        <f ca="1">SUM(E83:P83)</f>
        <v>969.93812500000013</v>
      </c>
    </row>
    <row r="114" spans="1:18" x14ac:dyDescent="0.25">
      <c r="A114" s="4"/>
      <c r="B114" s="17"/>
      <c r="C114" s="4"/>
      <c r="D114" s="4"/>
      <c r="E114" s="4"/>
      <c r="F114" s="4"/>
      <c r="G114" s="4"/>
      <c r="H114" s="4"/>
      <c r="I114" s="4"/>
      <c r="J114" s="4"/>
      <c r="K114" s="4"/>
      <c r="L114" s="4"/>
      <c r="M114" s="4"/>
      <c r="N114" s="4"/>
      <c r="O114" s="4"/>
      <c r="Q114" s="4"/>
    </row>
    <row r="115" spans="1:18" x14ac:dyDescent="0.25">
      <c r="A115" s="4"/>
      <c r="B115" s="17" t="s">
        <v>2453</v>
      </c>
      <c r="C115" s="4"/>
      <c r="D115" s="4"/>
      <c r="E115" s="4"/>
      <c r="F115" s="4"/>
      <c r="G115" s="4"/>
      <c r="H115" s="4"/>
      <c r="I115" s="4"/>
      <c r="J115" s="4"/>
      <c r="K115" s="4"/>
      <c r="L115" s="4"/>
      <c r="M115" s="4"/>
      <c r="N115" s="4"/>
      <c r="O115" s="4"/>
      <c r="Q115" s="4"/>
    </row>
    <row r="116" spans="1:18" x14ac:dyDescent="0.25">
      <c r="A116" s="4"/>
      <c r="B116" s="17" t="s">
        <v>2454</v>
      </c>
      <c r="C116" s="4"/>
      <c r="D116" s="4"/>
      <c r="E116" s="4"/>
      <c r="F116" s="4"/>
      <c r="G116" s="4"/>
      <c r="H116" s="4"/>
      <c r="I116" s="4"/>
      <c r="J116" s="4"/>
      <c r="K116" s="4"/>
      <c r="L116" s="4"/>
      <c r="M116" s="4"/>
      <c r="N116" s="4"/>
      <c r="O116" s="4"/>
      <c r="Q116" s="4"/>
    </row>
    <row r="117" spans="1:18" x14ac:dyDescent="0.25">
      <c r="A117" s="4"/>
      <c r="B117" s="17"/>
      <c r="C117" s="4"/>
      <c r="D117" s="4"/>
      <c r="E117" s="4"/>
      <c r="F117" s="4"/>
      <c r="G117" s="4"/>
      <c r="H117" s="4"/>
      <c r="I117" s="4"/>
      <c r="J117" s="4"/>
      <c r="K117" s="4"/>
      <c r="L117" s="4"/>
      <c r="M117" s="4"/>
      <c r="N117" s="4"/>
      <c r="O117" s="4"/>
      <c r="Q117" s="4"/>
    </row>
    <row r="118" spans="1:18" x14ac:dyDescent="0.25">
      <c r="A118" s="4"/>
      <c r="B118" s="17"/>
      <c r="C118" s="4" t="s">
        <v>2446</v>
      </c>
      <c r="D118" s="4"/>
      <c r="E118" s="4" t="s">
        <v>2457</v>
      </c>
      <c r="F118" s="4"/>
      <c r="G118" s="4"/>
      <c r="H118" s="4"/>
      <c r="I118" s="4"/>
      <c r="J118" s="4"/>
      <c r="K118" s="4"/>
      <c r="L118" s="4"/>
      <c r="M118" s="4"/>
      <c r="N118" s="4"/>
      <c r="O118" s="4"/>
      <c r="Q118" s="4"/>
    </row>
    <row r="119" spans="1:18" x14ac:dyDescent="0.25">
      <c r="A119" s="4"/>
      <c r="B119" s="17"/>
      <c r="C119" s="4" t="s">
        <v>2447</v>
      </c>
      <c r="D119" s="4"/>
      <c r="E119" s="4" t="s">
        <v>2455</v>
      </c>
      <c r="F119" s="4"/>
      <c r="G119" s="4"/>
      <c r="H119" s="4"/>
      <c r="I119" s="4"/>
      <c r="J119" s="4"/>
      <c r="K119" s="4"/>
      <c r="L119" s="4"/>
      <c r="M119" s="4"/>
      <c r="N119" s="4"/>
      <c r="O119" s="4"/>
      <c r="Q119" s="4"/>
    </row>
    <row r="120" spans="1:18" x14ac:dyDescent="0.25">
      <c r="A120" s="4"/>
      <c r="B120" s="17"/>
      <c r="C120" s="4" t="s">
        <v>2448</v>
      </c>
      <c r="D120" s="4"/>
      <c r="E120" s="4" t="s">
        <v>2456</v>
      </c>
      <c r="F120" s="4"/>
      <c r="G120" s="4"/>
      <c r="H120" s="4"/>
      <c r="I120" s="4"/>
      <c r="J120" s="4"/>
      <c r="K120" s="4"/>
      <c r="L120" s="4"/>
      <c r="M120" s="4"/>
      <c r="N120" s="4"/>
      <c r="O120" s="4"/>
      <c r="Q120" s="4"/>
    </row>
    <row r="121" spans="1:18" x14ac:dyDescent="0.25">
      <c r="A121" s="4"/>
      <c r="B121" s="17"/>
      <c r="C121" s="4" t="s">
        <v>2449</v>
      </c>
      <c r="D121" s="4"/>
      <c r="E121" s="4" t="s">
        <v>2458</v>
      </c>
      <c r="F121" s="4"/>
      <c r="G121" s="4"/>
      <c r="H121" s="4"/>
      <c r="I121" s="4"/>
      <c r="J121" s="4"/>
      <c r="K121" s="4"/>
      <c r="L121" s="4"/>
      <c r="M121" s="4"/>
      <c r="N121" s="4"/>
      <c r="O121" s="4"/>
      <c r="Q121" s="4"/>
    </row>
    <row r="122" spans="1:18" x14ac:dyDescent="0.25">
      <c r="A122" s="4"/>
      <c r="B122" s="17"/>
      <c r="C122" s="4"/>
      <c r="D122" s="4"/>
      <c r="E122" s="4"/>
      <c r="F122" s="4"/>
      <c r="G122" s="4"/>
      <c r="H122" s="4"/>
      <c r="I122" s="4"/>
      <c r="J122" s="4"/>
      <c r="K122" s="4"/>
      <c r="L122" s="4"/>
      <c r="M122" s="4"/>
      <c r="N122" s="4"/>
      <c r="O122" s="4"/>
      <c r="Q122" s="4"/>
    </row>
    <row r="123" spans="1:18" x14ac:dyDescent="0.25">
      <c r="A123" s="4"/>
      <c r="B123" s="17"/>
      <c r="C123" s="4"/>
      <c r="D123" s="4"/>
      <c r="E123" s="4"/>
      <c r="F123" s="4"/>
      <c r="G123" s="4"/>
      <c r="H123" s="4"/>
      <c r="I123" s="4"/>
      <c r="J123" s="4"/>
      <c r="K123" s="4"/>
      <c r="L123" s="4"/>
      <c r="M123" s="4"/>
      <c r="N123" s="4"/>
      <c r="O123" s="4"/>
      <c r="Q123" s="4"/>
    </row>
    <row r="124" spans="1:18" ht="15.75" thickBot="1" x14ac:dyDescent="0.3">
      <c r="A124" s="4"/>
      <c r="B124" s="17"/>
      <c r="C124" s="4"/>
      <c r="D124" s="4"/>
      <c r="E124" s="4"/>
      <c r="F124" s="4"/>
      <c r="G124" s="4"/>
      <c r="H124" s="4"/>
      <c r="I124" s="4"/>
      <c r="J124" s="4"/>
      <c r="K124" s="4"/>
      <c r="L124" s="4"/>
      <c r="M124" s="4"/>
      <c r="N124" s="4"/>
      <c r="O124" s="4"/>
      <c r="Q124" s="4"/>
    </row>
    <row r="125" spans="1:18" ht="18.75" thickBot="1" x14ac:dyDescent="0.3">
      <c r="A125" s="4"/>
      <c r="B125" s="112">
        <v>8</v>
      </c>
      <c r="C125" s="1324" t="s">
        <v>34</v>
      </c>
      <c r="D125" s="1282"/>
      <c r="E125" s="1282"/>
      <c r="F125" s="1282"/>
      <c r="G125" s="1282"/>
      <c r="H125" s="1282"/>
      <c r="I125" s="1282"/>
      <c r="J125" s="1282"/>
      <c r="K125" s="1282"/>
      <c r="L125" s="1282"/>
      <c r="M125" s="1282"/>
      <c r="N125" s="1283"/>
      <c r="O125" s="4"/>
      <c r="P125" s="4"/>
      <c r="Q125" s="4"/>
    </row>
    <row r="126" spans="1:18" x14ac:dyDescent="0.25">
      <c r="A126" s="4"/>
      <c r="B126" s="4"/>
      <c r="C126" s="1323" t="s">
        <v>1234</v>
      </c>
      <c r="D126" s="130"/>
      <c r="E126" s="130"/>
      <c r="F126" s="130"/>
      <c r="G126" s="130"/>
      <c r="H126" s="913"/>
      <c r="I126" s="4"/>
      <c r="J126" s="4"/>
      <c r="K126" s="4"/>
      <c r="L126" s="4"/>
      <c r="M126" s="4"/>
      <c r="N126" s="4"/>
      <c r="O126" s="4"/>
      <c r="P126" s="4"/>
      <c r="Q126" s="4"/>
    </row>
    <row r="127" spans="1:18" ht="15" customHeight="1" x14ac:dyDescent="0.25">
      <c r="A127" s="4"/>
      <c r="B127" s="4"/>
      <c r="C127" s="534" t="s">
        <v>1233</v>
      </c>
      <c r="D127" s="199"/>
      <c r="E127" s="199"/>
      <c r="F127" s="199"/>
      <c r="G127" s="199"/>
      <c r="H127" s="461"/>
      <c r="I127" s="4"/>
      <c r="J127" s="4"/>
      <c r="K127" s="4"/>
      <c r="L127" s="4"/>
      <c r="M127" s="4"/>
      <c r="N127" s="4"/>
      <c r="O127" s="4"/>
      <c r="P127" s="4"/>
      <c r="Q127" s="4"/>
    </row>
    <row r="128" spans="1:18" ht="15" customHeight="1" x14ac:dyDescent="0.25">
      <c r="A128" s="4"/>
      <c r="B128" s="4"/>
      <c r="C128" s="534" t="s">
        <v>1232</v>
      </c>
      <c r="D128" s="199"/>
      <c r="E128" s="199"/>
      <c r="F128" s="199"/>
      <c r="G128" s="199"/>
      <c r="H128" s="461"/>
      <c r="I128" s="4"/>
      <c r="J128" s="4"/>
      <c r="K128" s="4"/>
      <c r="L128" s="4"/>
      <c r="M128" s="4"/>
      <c r="N128" s="4"/>
      <c r="O128" s="4"/>
      <c r="P128" s="4"/>
      <c r="Q128" s="4"/>
    </row>
    <row r="129" spans="1:18" ht="15" customHeight="1" x14ac:dyDescent="0.25">
      <c r="A129" s="4"/>
      <c r="B129" s="4"/>
      <c r="C129" s="534" t="s">
        <v>1231</v>
      </c>
      <c r="D129" s="199"/>
      <c r="E129" s="199"/>
      <c r="F129" s="199"/>
      <c r="G129" s="199"/>
      <c r="H129" s="461"/>
      <c r="I129" s="4"/>
      <c r="J129" s="4" t="s">
        <v>2473</v>
      </c>
      <c r="K129" s="4" t="s">
        <v>2471</v>
      </c>
      <c r="L129" s="4"/>
      <c r="M129" s="4"/>
      <c r="N129" s="4"/>
      <c r="O129" s="4"/>
      <c r="P129" s="4"/>
      <c r="Q129" s="4"/>
    </row>
    <row r="130" spans="1:18" ht="15" customHeight="1" x14ac:dyDescent="0.25">
      <c r="A130" s="4"/>
      <c r="B130" s="4"/>
      <c r="C130" s="534" t="s">
        <v>1230</v>
      </c>
      <c r="D130" s="199"/>
      <c r="E130" s="199"/>
      <c r="F130" s="199"/>
      <c r="G130" s="199"/>
      <c r="H130" s="461"/>
      <c r="I130" s="4"/>
      <c r="J130" s="4" t="s">
        <v>2204</v>
      </c>
      <c r="K130" s="4" t="s">
        <v>2472</v>
      </c>
      <c r="L130" s="4"/>
      <c r="M130" s="4"/>
      <c r="N130" s="4"/>
      <c r="O130" s="4"/>
      <c r="P130" s="4"/>
      <c r="Q130" s="4"/>
    </row>
    <row r="131" spans="1:18" ht="15" customHeight="1" thickBot="1" x14ac:dyDescent="0.3">
      <c r="A131" s="4"/>
      <c r="B131" s="4"/>
      <c r="C131" s="535" t="s">
        <v>1229</v>
      </c>
      <c r="D131" s="501"/>
      <c r="E131" s="501"/>
      <c r="F131" s="501"/>
      <c r="G131" s="501"/>
      <c r="H131" s="528"/>
      <c r="I131" s="4"/>
      <c r="J131" s="4" t="s">
        <v>1243</v>
      </c>
      <c r="K131" s="4" t="s">
        <v>2474</v>
      </c>
      <c r="L131" s="4"/>
      <c r="M131" s="4"/>
      <c r="N131" s="4"/>
      <c r="O131" s="4"/>
      <c r="P131" s="4"/>
      <c r="Q131" s="4"/>
      <c r="R131" s="6"/>
    </row>
    <row r="132" spans="1:18" ht="15.75" thickBot="1" x14ac:dyDescent="0.3">
      <c r="A132" s="4"/>
      <c r="B132" s="4"/>
      <c r="C132" s="31"/>
      <c r="D132" s="4"/>
      <c r="E132" s="4"/>
      <c r="F132" s="4"/>
      <c r="G132" s="4"/>
      <c r="H132" s="4"/>
      <c r="I132" s="4"/>
      <c r="J132" s="4"/>
      <c r="K132" s="4"/>
      <c r="L132" s="4"/>
      <c r="M132" s="7"/>
      <c r="N132" s="4"/>
      <c r="O132" s="4"/>
      <c r="P132" s="4"/>
      <c r="Q132" s="4"/>
    </row>
    <row r="133" spans="1:18" s="22" customFormat="1" ht="14.25" x14ac:dyDescent="0.2">
      <c r="A133" s="20"/>
      <c r="B133" s="20"/>
      <c r="C133" s="883" t="s">
        <v>1999</v>
      </c>
      <c r="D133" s="884"/>
      <c r="E133" s="884"/>
      <c r="F133" s="884"/>
      <c r="G133" s="884"/>
      <c r="H133" s="885"/>
      <c r="I133" s="4"/>
      <c r="J133" s="4"/>
    </row>
    <row r="134" spans="1:18" s="22" customFormat="1" ht="12.75" x14ac:dyDescent="0.2">
      <c r="A134" s="20"/>
      <c r="B134" s="20"/>
      <c r="C134" s="886" t="s">
        <v>2147</v>
      </c>
      <c r="D134" s="443"/>
      <c r="E134" s="443"/>
      <c r="F134" s="443"/>
      <c r="G134" s="443"/>
      <c r="H134" s="887" t="s">
        <v>1227</v>
      </c>
    </row>
    <row r="135" spans="1:18" s="22" customFormat="1" ht="12.75" x14ac:dyDescent="0.2">
      <c r="A135" s="20"/>
      <c r="B135" s="20"/>
      <c r="C135" s="876"/>
      <c r="D135" s="877"/>
      <c r="E135" s="877"/>
      <c r="F135" s="877"/>
      <c r="G135" s="888" t="s">
        <v>15</v>
      </c>
      <c r="H135" s="889"/>
    </row>
    <row r="136" spans="1:18" s="22" customFormat="1" ht="12.75" x14ac:dyDescent="0.2">
      <c r="A136" s="20"/>
      <c r="B136" s="20"/>
      <c r="C136" s="880" t="s">
        <v>2148</v>
      </c>
      <c r="D136" s="877"/>
      <c r="E136" s="877"/>
      <c r="F136" s="877"/>
      <c r="G136" s="888">
        <v>3</v>
      </c>
      <c r="H136" s="899">
        <v>2000</v>
      </c>
    </row>
    <row r="137" spans="1:18" s="22" customFormat="1" ht="12.75" x14ac:dyDescent="0.2">
      <c r="A137" s="20"/>
      <c r="B137" s="20"/>
      <c r="C137" s="880" t="s">
        <v>1226</v>
      </c>
      <c r="D137" s="877"/>
      <c r="E137" s="877"/>
      <c r="F137" s="877"/>
      <c r="G137" s="888">
        <v>4</v>
      </c>
      <c r="H137" s="899">
        <v>20000</v>
      </c>
    </row>
    <row r="138" spans="1:18" s="22" customFormat="1" ht="12.75" x14ac:dyDescent="0.2">
      <c r="A138" s="20"/>
      <c r="B138" s="20"/>
      <c r="C138" s="880" t="s">
        <v>1103</v>
      </c>
      <c r="D138" s="877"/>
      <c r="E138" s="877"/>
      <c r="F138" s="877"/>
      <c r="G138" s="888">
        <v>5</v>
      </c>
      <c r="H138" s="899">
        <v>30000</v>
      </c>
    </row>
    <row r="139" spans="1:18" s="22" customFormat="1" ht="12.75" x14ac:dyDescent="0.2">
      <c r="A139" s="20"/>
      <c r="B139" s="20"/>
      <c r="C139" s="880" t="s">
        <v>1225</v>
      </c>
      <c r="D139" s="877"/>
      <c r="E139" s="877"/>
      <c r="F139" s="877"/>
      <c r="G139" s="888">
        <v>6</v>
      </c>
      <c r="H139" s="899">
        <v>3000</v>
      </c>
    </row>
    <row r="140" spans="1:18" s="22" customFormat="1" ht="12.75" x14ac:dyDescent="0.2">
      <c r="A140" s="20"/>
      <c r="B140" s="20"/>
      <c r="C140" s="880" t="s">
        <v>973</v>
      </c>
      <c r="D140" s="877"/>
      <c r="E140" s="877"/>
      <c r="F140" s="877"/>
      <c r="G140" s="888">
        <v>7</v>
      </c>
      <c r="H140" s="899">
        <v>1000</v>
      </c>
    </row>
    <row r="141" spans="1:18" s="22" customFormat="1" ht="12.75" x14ac:dyDescent="0.2">
      <c r="A141" s="20"/>
      <c r="B141" s="20"/>
      <c r="C141" s="895" t="s">
        <v>93</v>
      </c>
      <c r="D141" s="896"/>
      <c r="E141" s="896"/>
      <c r="F141" s="896"/>
      <c r="G141" s="897"/>
      <c r="H141" s="898">
        <f>SUM(H136:H140)</f>
        <v>56000</v>
      </c>
    </row>
    <row r="142" spans="1:18" s="22" customFormat="1" ht="12.75" x14ac:dyDescent="0.2">
      <c r="A142" s="20"/>
      <c r="B142" s="20"/>
      <c r="C142" s="880"/>
      <c r="D142" s="877"/>
      <c r="E142" s="877"/>
      <c r="F142" s="877"/>
      <c r="G142" s="888"/>
      <c r="H142" s="881"/>
    </row>
    <row r="143" spans="1:18" s="22" customFormat="1" ht="12.75" x14ac:dyDescent="0.2">
      <c r="A143" s="20"/>
      <c r="B143" s="20"/>
      <c r="C143" s="880" t="s">
        <v>1224</v>
      </c>
      <c r="D143" s="877"/>
      <c r="E143" s="877"/>
      <c r="F143" s="877"/>
      <c r="G143" s="888">
        <v>8</v>
      </c>
      <c r="H143" s="881">
        <v>13000</v>
      </c>
    </row>
    <row r="144" spans="1:18" s="22" customFormat="1" ht="12.75" x14ac:dyDescent="0.2">
      <c r="A144" s="20"/>
      <c r="B144" s="20"/>
      <c r="C144" s="880" t="s">
        <v>1223</v>
      </c>
      <c r="D144" s="877"/>
      <c r="E144" s="877"/>
      <c r="F144" s="877"/>
      <c r="G144" s="888">
        <v>9</v>
      </c>
      <c r="H144" s="881">
        <v>130000</v>
      </c>
    </row>
    <row r="145" spans="1:17" s="22" customFormat="1" ht="12.75" x14ac:dyDescent="0.2">
      <c r="A145" s="20"/>
      <c r="B145" s="20"/>
      <c r="C145" s="880" t="s">
        <v>1222</v>
      </c>
      <c r="D145" s="877"/>
      <c r="E145" s="877"/>
      <c r="F145" s="877"/>
      <c r="G145" s="888">
        <v>10</v>
      </c>
      <c r="H145" s="881">
        <v>30000</v>
      </c>
    </row>
    <row r="146" spans="1:17" s="22" customFormat="1" ht="12.75" x14ac:dyDescent="0.2">
      <c r="A146" s="20"/>
      <c r="B146" s="20"/>
      <c r="C146" s="880" t="s">
        <v>973</v>
      </c>
      <c r="D146" s="877"/>
      <c r="E146" s="877"/>
      <c r="F146" s="877"/>
      <c r="G146" s="888">
        <v>11</v>
      </c>
      <c r="H146" s="881">
        <v>2500</v>
      </c>
    </row>
    <row r="147" spans="1:17" s="22" customFormat="1" ht="13.5" thickBot="1" x14ac:dyDescent="0.25">
      <c r="A147" s="21"/>
      <c r="B147" s="21"/>
      <c r="C147" s="891" t="s">
        <v>1221</v>
      </c>
      <c r="D147" s="892"/>
      <c r="E147" s="892"/>
      <c r="F147" s="892"/>
      <c r="G147" s="893"/>
      <c r="H147" s="894">
        <f>SUM(H141:H146)</f>
        <v>231500</v>
      </c>
    </row>
    <row r="148" spans="1:17" ht="15.75" thickBot="1" x14ac:dyDescent="0.3">
      <c r="A148" s="4"/>
      <c r="B148" s="4"/>
      <c r="C148" s="4"/>
      <c r="D148" s="4"/>
      <c r="E148" s="4"/>
      <c r="F148" s="4"/>
      <c r="G148" s="4"/>
      <c r="H148" s="4"/>
      <c r="I148" s="4"/>
      <c r="J148" s="4"/>
      <c r="K148" s="4"/>
      <c r="L148" s="4"/>
      <c r="M148" s="4"/>
      <c r="N148" s="4"/>
      <c r="O148" s="4"/>
      <c r="P148" s="4"/>
      <c r="Q148" s="4"/>
    </row>
    <row r="149" spans="1:17" x14ac:dyDescent="0.25">
      <c r="A149" s="4"/>
      <c r="B149" s="4"/>
      <c r="C149" s="900" t="s">
        <v>1228</v>
      </c>
      <c r="D149" s="901"/>
      <c r="E149" s="901"/>
      <c r="F149" s="901"/>
      <c r="G149" s="901"/>
      <c r="H149" s="902"/>
      <c r="I149" s="4"/>
      <c r="J149" s="4"/>
      <c r="K149" s="4"/>
      <c r="L149" s="4"/>
      <c r="M149" s="4"/>
      <c r="N149" s="4"/>
      <c r="O149" s="4"/>
      <c r="P149" s="4"/>
      <c r="Q149" s="4"/>
    </row>
    <row r="150" spans="1:17" x14ac:dyDescent="0.25">
      <c r="A150" s="4"/>
      <c r="B150" s="4"/>
      <c r="C150" s="903" t="s">
        <v>2146</v>
      </c>
      <c r="D150" s="904"/>
      <c r="E150" s="904"/>
      <c r="F150" s="904"/>
      <c r="G150" s="905"/>
      <c r="H150" s="906"/>
      <c r="I150" s="4"/>
      <c r="J150" s="4"/>
      <c r="K150" s="4"/>
      <c r="L150" s="4"/>
      <c r="M150" s="4"/>
      <c r="N150" s="4"/>
      <c r="O150" s="4"/>
      <c r="P150" s="4"/>
      <c r="Q150" s="4"/>
    </row>
    <row r="151" spans="1:17" x14ac:dyDescent="0.25">
      <c r="A151" s="4"/>
      <c r="B151" s="4"/>
      <c r="C151" s="876"/>
      <c r="D151" s="877"/>
      <c r="E151" s="877"/>
      <c r="F151" s="888" t="s">
        <v>15</v>
      </c>
      <c r="G151" s="878">
        <v>45382</v>
      </c>
      <c r="H151" s="879">
        <v>45291</v>
      </c>
      <c r="I151" s="4"/>
      <c r="J151" s="4"/>
      <c r="K151" s="4"/>
      <c r="L151" s="4"/>
      <c r="M151" s="4"/>
      <c r="N151" s="4"/>
      <c r="O151" s="4"/>
      <c r="P151" s="4"/>
      <c r="Q151" s="4"/>
    </row>
    <row r="152" spans="1:17" x14ac:dyDescent="0.25">
      <c r="A152" s="4"/>
      <c r="B152" s="4"/>
      <c r="C152" s="880" t="s">
        <v>2148</v>
      </c>
      <c r="D152" s="877"/>
      <c r="E152" s="877"/>
      <c r="F152" s="1329">
        <v>1</v>
      </c>
      <c r="G152" s="882">
        <v>3000</v>
      </c>
      <c r="H152" s="899">
        <f>+H136</f>
        <v>2000</v>
      </c>
      <c r="I152" s="4"/>
      <c r="J152" s="4"/>
      <c r="K152" s="4"/>
      <c r="L152" s="4"/>
      <c r="M152" s="4"/>
      <c r="N152" s="4"/>
      <c r="O152" s="4"/>
      <c r="P152" s="4"/>
      <c r="Q152" s="4"/>
    </row>
    <row r="153" spans="1:17" x14ac:dyDescent="0.25">
      <c r="A153" s="4"/>
      <c r="B153" s="4"/>
      <c r="C153" s="880" t="s">
        <v>1226</v>
      </c>
      <c r="D153" s="877"/>
      <c r="E153" s="877"/>
      <c r="F153" s="877"/>
      <c r="G153" s="882">
        <v>21000</v>
      </c>
      <c r="H153" s="899">
        <f>+H137</f>
        <v>20000</v>
      </c>
      <c r="I153" s="4"/>
      <c r="J153" s="4"/>
      <c r="K153" s="4"/>
      <c r="L153" s="4"/>
      <c r="M153" s="4"/>
      <c r="N153" s="4"/>
      <c r="O153" s="4"/>
      <c r="P153" s="4"/>
      <c r="Q153" s="4"/>
    </row>
    <row r="154" spans="1:17" x14ac:dyDescent="0.25">
      <c r="A154" s="4"/>
      <c r="B154" s="4"/>
      <c r="C154" s="880" t="s">
        <v>1103</v>
      </c>
      <c r="D154" s="877"/>
      <c r="E154" s="877"/>
      <c r="F154" s="877"/>
      <c r="G154" s="882">
        <v>32000</v>
      </c>
      <c r="H154" s="899">
        <f>+H138</f>
        <v>30000</v>
      </c>
      <c r="I154" s="4"/>
      <c r="J154" s="4"/>
      <c r="K154" s="4"/>
      <c r="L154" s="4"/>
      <c r="M154" s="4"/>
      <c r="N154" s="4"/>
      <c r="O154" s="4"/>
      <c r="P154" s="4"/>
      <c r="Q154" s="4"/>
    </row>
    <row r="155" spans="1:17" x14ac:dyDescent="0.25">
      <c r="A155" s="4"/>
      <c r="B155" s="4"/>
      <c r="C155" s="880" t="s">
        <v>1225</v>
      </c>
      <c r="D155" s="877"/>
      <c r="E155" s="877"/>
      <c r="F155" s="877"/>
      <c r="G155" s="882">
        <v>4000</v>
      </c>
      <c r="H155" s="899">
        <f>+H139</f>
        <v>3000</v>
      </c>
      <c r="I155" s="4"/>
      <c r="J155" s="4"/>
      <c r="K155" s="4"/>
      <c r="L155" s="4"/>
      <c r="M155" s="4"/>
      <c r="N155" s="4"/>
      <c r="O155" s="4"/>
      <c r="P155" s="4"/>
      <c r="Q155" s="4"/>
    </row>
    <row r="156" spans="1:17" x14ac:dyDescent="0.25">
      <c r="A156" s="4"/>
      <c r="B156" s="4"/>
      <c r="C156" s="880" t="s">
        <v>973</v>
      </c>
      <c r="D156" s="877"/>
      <c r="E156" s="877"/>
      <c r="F156" s="877"/>
      <c r="G156" s="882">
        <v>1000</v>
      </c>
      <c r="H156" s="899">
        <f>+H140</f>
        <v>1000</v>
      </c>
      <c r="I156" s="4"/>
      <c r="J156" s="4"/>
      <c r="K156" s="4"/>
      <c r="L156" s="4"/>
      <c r="M156" s="4"/>
      <c r="N156" s="4"/>
      <c r="O156" s="4"/>
      <c r="P156" s="4"/>
      <c r="Q156" s="4"/>
    </row>
    <row r="157" spans="1:17" x14ac:dyDescent="0.25">
      <c r="A157" s="4"/>
      <c r="B157" s="4"/>
      <c r="C157" s="895" t="s">
        <v>93</v>
      </c>
      <c r="D157" s="896"/>
      <c r="E157" s="896"/>
      <c r="F157" s="896"/>
      <c r="G157" s="897">
        <f>SUM(G152:G156)</f>
        <v>61000</v>
      </c>
      <c r="H157" s="898">
        <f>SUM(H152:H156)</f>
        <v>56000</v>
      </c>
      <c r="I157" s="4"/>
      <c r="J157" s="4"/>
      <c r="K157" s="4"/>
      <c r="L157" s="4"/>
      <c r="M157" s="4"/>
      <c r="N157" s="4"/>
      <c r="O157" s="4"/>
      <c r="P157" s="4"/>
      <c r="Q157" s="4"/>
    </row>
    <row r="158" spans="1:17" x14ac:dyDescent="0.25">
      <c r="A158" s="4"/>
      <c r="B158" s="4"/>
      <c r="C158" s="880" t="s">
        <v>1275</v>
      </c>
      <c r="D158" s="877"/>
      <c r="E158" s="877"/>
      <c r="F158" s="1329">
        <v>2</v>
      </c>
      <c r="G158" s="882">
        <v>174000</v>
      </c>
      <c r="H158" s="881">
        <f>+H144</f>
        <v>130000</v>
      </c>
      <c r="I158" s="4"/>
      <c r="J158" s="4"/>
      <c r="K158" s="4"/>
      <c r="L158" s="4"/>
      <c r="M158" s="4"/>
      <c r="N158" s="4"/>
      <c r="O158" s="4"/>
      <c r="P158" s="4"/>
      <c r="Q158" s="4"/>
    </row>
    <row r="159" spans="1:17" x14ac:dyDescent="0.25">
      <c r="A159" s="4"/>
      <c r="B159" s="4"/>
      <c r="C159" s="1325" t="s">
        <v>2150</v>
      </c>
      <c r="D159" s="1326"/>
      <c r="E159" s="1326"/>
      <c r="F159" s="1326"/>
      <c r="G159" s="1327">
        <v>45500</v>
      </c>
      <c r="H159" s="1328">
        <f>+H143+H145+H146</f>
        <v>45500</v>
      </c>
      <c r="I159" s="4"/>
      <c r="J159" s="4"/>
      <c r="K159" s="4"/>
      <c r="L159" s="4"/>
      <c r="M159" s="4"/>
      <c r="N159" s="4"/>
      <c r="O159" s="4"/>
      <c r="P159" s="4"/>
      <c r="Q159" s="4"/>
    </row>
    <row r="160" spans="1:17" ht="15.75" thickBot="1" x14ac:dyDescent="0.3">
      <c r="A160" s="4"/>
      <c r="B160" s="4"/>
      <c r="C160" s="891" t="s">
        <v>1221</v>
      </c>
      <c r="D160" s="892"/>
      <c r="E160" s="892"/>
      <c r="F160" s="892"/>
      <c r="G160" s="893">
        <f>SUM(G157:G159)</f>
        <v>280500</v>
      </c>
      <c r="H160" s="894">
        <f>SUM(H157:H159)</f>
        <v>231500</v>
      </c>
      <c r="I160" s="4"/>
      <c r="J160" s="4"/>
      <c r="K160" s="4"/>
      <c r="L160" s="4"/>
      <c r="M160" s="4"/>
      <c r="N160" s="4"/>
      <c r="O160" s="4"/>
      <c r="P160" s="4"/>
      <c r="Q160" s="4"/>
    </row>
    <row r="161" spans="1:17" x14ac:dyDescent="0.25">
      <c r="A161" s="4"/>
      <c r="B161" s="4"/>
      <c r="C161" s="4"/>
      <c r="D161" s="4"/>
      <c r="E161" s="4"/>
      <c r="F161" s="4"/>
      <c r="G161" s="4"/>
      <c r="H161" s="4"/>
      <c r="I161" s="4"/>
      <c r="J161" s="4"/>
      <c r="K161" s="4"/>
      <c r="L161" s="4"/>
      <c r="M161" s="4"/>
      <c r="N161" s="4"/>
      <c r="O161" s="4"/>
      <c r="P161" s="4"/>
      <c r="Q161" s="4"/>
    </row>
    <row r="162" spans="1:17" ht="19.5" customHeight="1" thickBot="1" x14ac:dyDescent="0.3">
      <c r="A162" s="4"/>
      <c r="B162" s="4"/>
      <c r="C162" s="890" t="s">
        <v>1220</v>
      </c>
      <c r="D162" s="4"/>
      <c r="E162" s="4"/>
      <c r="F162" s="4"/>
      <c r="G162" s="4"/>
      <c r="H162" s="4"/>
      <c r="I162" s="4"/>
      <c r="J162" s="4"/>
      <c r="K162" s="4"/>
      <c r="L162" s="4"/>
      <c r="M162" s="4"/>
      <c r="N162" s="4"/>
      <c r="O162" s="4"/>
      <c r="P162" s="4"/>
      <c r="Q162" s="4"/>
    </row>
    <row r="163" spans="1:17" x14ac:dyDescent="0.25">
      <c r="A163" s="4"/>
      <c r="B163" s="112">
        <v>9</v>
      </c>
      <c r="C163" s="741" t="s">
        <v>1219</v>
      </c>
      <c r="D163" s="1330"/>
      <c r="E163" s="1331"/>
      <c r="F163" s="1331"/>
      <c r="G163" s="1331"/>
      <c r="H163" s="1331"/>
      <c r="I163" s="1331"/>
      <c r="J163" s="1331"/>
      <c r="K163" s="1332"/>
      <c r="L163" s="4"/>
      <c r="M163" s="4"/>
      <c r="N163" s="4"/>
      <c r="O163" s="4"/>
      <c r="P163" s="4"/>
      <c r="Q163" s="4"/>
    </row>
    <row r="164" spans="1:17" x14ac:dyDescent="0.25">
      <c r="A164" s="4"/>
      <c r="B164" s="4"/>
      <c r="C164" s="1333" t="s">
        <v>1218</v>
      </c>
      <c r="D164" s="13"/>
      <c r="E164" s="1334"/>
      <c r="F164" s="1334"/>
      <c r="G164" s="1334"/>
      <c r="H164" s="1334"/>
      <c r="I164" s="1334"/>
      <c r="J164" s="1334"/>
      <c r="K164" s="1335"/>
      <c r="L164" s="4"/>
      <c r="M164" s="4"/>
      <c r="N164" s="4"/>
      <c r="O164" s="4"/>
      <c r="P164" s="4"/>
      <c r="Q164" s="4"/>
    </row>
    <row r="165" spans="1:17" ht="15.75" thickBot="1" x14ac:dyDescent="0.3">
      <c r="A165" s="4"/>
      <c r="B165" s="4"/>
      <c r="C165" s="745" t="s">
        <v>2114</v>
      </c>
      <c r="D165" s="14"/>
      <c r="E165" s="1336"/>
      <c r="F165" s="1336"/>
      <c r="G165" s="1336"/>
      <c r="H165" s="1336"/>
      <c r="I165" s="1336"/>
      <c r="J165" s="1336"/>
      <c r="K165" s="1337"/>
      <c r="L165" s="4"/>
      <c r="M165" s="4"/>
      <c r="N165" s="4"/>
      <c r="O165" s="4"/>
      <c r="P165" s="4"/>
      <c r="Q165" s="4"/>
    </row>
    <row r="166" spans="1:17" ht="15.75" thickBot="1" x14ac:dyDescent="0.3">
      <c r="A166" s="4"/>
      <c r="B166" s="4"/>
      <c r="C166" s="1338" t="s">
        <v>2149</v>
      </c>
      <c r="D166" s="907"/>
      <c r="E166" s="908"/>
      <c r="F166" s="908"/>
      <c r="G166" s="908"/>
      <c r="H166" s="908"/>
      <c r="I166" s="908"/>
      <c r="J166" s="908"/>
      <c r="K166" s="909"/>
      <c r="L166" s="4"/>
      <c r="M166" s="4"/>
      <c r="N166" s="4"/>
      <c r="O166" s="4"/>
      <c r="P166" s="4"/>
      <c r="Q166" s="4"/>
    </row>
    <row r="167" spans="1:17" ht="15.75" thickBot="1" x14ac:dyDescent="0.3">
      <c r="A167" s="4"/>
      <c r="B167" s="4"/>
      <c r="C167" s="4"/>
      <c r="D167" s="17"/>
      <c r="E167" s="4"/>
      <c r="F167" s="4"/>
      <c r="G167" s="4"/>
      <c r="H167" s="4"/>
      <c r="I167" s="4"/>
      <c r="J167" s="4"/>
      <c r="K167" s="4"/>
      <c r="L167" s="4"/>
      <c r="M167" s="4"/>
      <c r="N167" s="4"/>
      <c r="O167" s="4"/>
      <c r="P167" s="4"/>
      <c r="Q167" s="4"/>
    </row>
    <row r="168" spans="1:17" x14ac:dyDescent="0.25">
      <c r="A168" s="4"/>
      <c r="B168" s="112">
        <v>10</v>
      </c>
      <c r="C168" s="910" t="s">
        <v>1217</v>
      </c>
      <c r="D168" s="911"/>
      <c r="E168" s="175"/>
      <c r="F168" s="175"/>
      <c r="G168" s="175"/>
      <c r="H168" s="175"/>
      <c r="I168" s="175"/>
      <c r="J168" s="175"/>
      <c r="K168" s="176"/>
      <c r="L168" s="4"/>
      <c r="M168" s="4"/>
      <c r="N168" s="4"/>
      <c r="O168" s="4"/>
      <c r="P168" s="4"/>
      <c r="Q168" s="4"/>
    </row>
    <row r="169" spans="1:17" x14ac:dyDescent="0.25">
      <c r="A169" s="4"/>
      <c r="B169" s="4"/>
      <c r="C169" s="267" t="s">
        <v>1216</v>
      </c>
      <c r="D169" s="912"/>
      <c r="E169" s="130"/>
      <c r="F169" s="130"/>
      <c r="G169" s="130"/>
      <c r="H169" s="130"/>
      <c r="I169" s="130"/>
      <c r="J169" s="130"/>
      <c r="K169" s="913"/>
      <c r="L169" s="4"/>
      <c r="M169" s="4"/>
      <c r="N169" s="4"/>
      <c r="O169" s="4"/>
      <c r="P169" s="4"/>
      <c r="Q169" s="4"/>
    </row>
    <row r="170" spans="1:17" x14ac:dyDescent="0.25">
      <c r="A170" s="4"/>
      <c r="B170" s="4"/>
      <c r="C170" s="267" t="s">
        <v>1215</v>
      </c>
      <c r="D170" s="912"/>
      <c r="E170" s="130"/>
      <c r="F170" s="130"/>
      <c r="G170" s="130"/>
      <c r="H170" s="130"/>
      <c r="I170" s="130"/>
      <c r="J170" s="130"/>
      <c r="K170" s="913"/>
      <c r="L170" s="4"/>
      <c r="M170" s="4"/>
      <c r="N170" s="4"/>
      <c r="O170" s="4"/>
      <c r="P170" s="4"/>
      <c r="Q170" s="4"/>
    </row>
    <row r="171" spans="1:17" x14ac:dyDescent="0.25">
      <c r="A171" s="4"/>
      <c r="B171" s="4"/>
      <c r="C171" s="267" t="s">
        <v>1214</v>
      </c>
      <c r="D171" s="912"/>
      <c r="E171" s="130"/>
      <c r="F171" s="130"/>
      <c r="G171" s="130"/>
      <c r="H171" s="130"/>
      <c r="I171" s="130"/>
      <c r="J171" s="130"/>
      <c r="K171" s="913"/>
      <c r="L171" s="4"/>
      <c r="M171" s="4"/>
      <c r="N171" s="4"/>
      <c r="O171" s="4"/>
      <c r="P171" s="4"/>
      <c r="Q171" s="4"/>
    </row>
    <row r="172" spans="1:17" ht="15.75" thickBot="1" x14ac:dyDescent="0.3">
      <c r="A172" s="4"/>
      <c r="B172" s="4"/>
      <c r="C172" s="914" t="s">
        <v>1213</v>
      </c>
      <c r="D172" s="915"/>
      <c r="E172" s="916"/>
      <c r="F172" s="916"/>
      <c r="G172" s="916"/>
      <c r="H172" s="916"/>
      <c r="I172" s="916"/>
      <c r="J172" s="916"/>
      <c r="K172" s="917"/>
      <c r="L172" s="4"/>
      <c r="M172" s="4"/>
      <c r="N172" s="4"/>
      <c r="O172" s="4"/>
      <c r="P172" s="4"/>
      <c r="Q172" s="4"/>
    </row>
    <row r="173" spans="1:17" ht="15.75" thickBot="1" x14ac:dyDescent="0.3">
      <c r="A173" s="4"/>
      <c r="B173" s="4"/>
      <c r="C173" s="4"/>
      <c r="D173" s="17"/>
      <c r="E173" s="4"/>
      <c r="F173" s="4"/>
      <c r="G173" s="4"/>
      <c r="H173" s="4"/>
      <c r="I173" s="4"/>
      <c r="J173" s="4"/>
      <c r="K173" s="4"/>
      <c r="L173" s="4"/>
      <c r="M173" s="4"/>
      <c r="N173" s="4"/>
      <c r="O173" s="4"/>
      <c r="P173" s="4"/>
      <c r="Q173" s="4"/>
    </row>
    <row r="174" spans="1:17" x14ac:dyDescent="0.25">
      <c r="A174" s="4"/>
      <c r="B174" s="112">
        <v>11</v>
      </c>
      <c r="C174" s="910" t="s">
        <v>1212</v>
      </c>
      <c r="D174" s="911"/>
      <c r="E174" s="175"/>
      <c r="F174" s="175"/>
      <c r="G174" s="175"/>
      <c r="H174" s="175"/>
      <c r="I174" s="175"/>
      <c r="J174" s="175"/>
      <c r="K174" s="176"/>
      <c r="L174" s="4"/>
      <c r="M174" s="4"/>
      <c r="N174" s="4"/>
      <c r="O174" s="4"/>
      <c r="P174" s="4"/>
      <c r="Q174" s="4"/>
    </row>
    <row r="175" spans="1:17" x14ac:dyDescent="0.25">
      <c r="A175" s="4"/>
      <c r="B175" s="4"/>
      <c r="C175" s="267" t="s">
        <v>1849</v>
      </c>
      <c r="D175" s="912"/>
      <c r="E175" s="130"/>
      <c r="F175" s="130"/>
      <c r="G175" s="130"/>
      <c r="H175" s="130"/>
      <c r="I175" s="130"/>
      <c r="J175" s="130"/>
      <c r="K175" s="913"/>
      <c r="L175" s="4"/>
      <c r="M175" s="4"/>
      <c r="N175" s="4"/>
      <c r="O175" s="4"/>
      <c r="P175" s="4"/>
      <c r="Q175" s="4"/>
    </row>
    <row r="176" spans="1:17" ht="15.75" thickBot="1" x14ac:dyDescent="0.3">
      <c r="A176" s="4"/>
      <c r="B176" s="4"/>
      <c r="C176" s="914" t="s">
        <v>1848</v>
      </c>
      <c r="D176" s="915"/>
      <c r="E176" s="916"/>
      <c r="F176" s="916"/>
      <c r="G176" s="916"/>
      <c r="H176" s="916"/>
      <c r="I176" s="916"/>
      <c r="J176" s="916"/>
      <c r="K176" s="917"/>
      <c r="L176" s="4"/>
      <c r="M176" s="4"/>
      <c r="N176" s="4"/>
      <c r="O176" s="4"/>
      <c r="P176" s="4"/>
      <c r="Q176" s="4"/>
    </row>
    <row r="177" spans="1:17" ht="15.75" thickBot="1" x14ac:dyDescent="0.3">
      <c r="A177" s="4"/>
      <c r="B177" s="4"/>
      <c r="C177" s="1338" t="s">
        <v>2475</v>
      </c>
      <c r="D177" s="907"/>
      <c r="E177" s="908"/>
      <c r="F177" s="908"/>
      <c r="G177" s="908"/>
      <c r="H177" s="908"/>
      <c r="I177" s="908"/>
      <c r="J177" s="908"/>
      <c r="K177" s="909"/>
      <c r="L177" s="4"/>
      <c r="M177" s="4"/>
      <c r="N177" s="4"/>
      <c r="O177" s="4"/>
      <c r="P177" s="4"/>
      <c r="Q177" s="4"/>
    </row>
    <row r="178" spans="1:17" x14ac:dyDescent="0.25">
      <c r="A178" s="4"/>
      <c r="B178" s="4"/>
      <c r="C178" s="4"/>
      <c r="D178" s="17"/>
      <c r="E178" s="4"/>
      <c r="F178" s="4"/>
      <c r="G178" s="4"/>
      <c r="H178" s="4"/>
      <c r="I178" s="4"/>
      <c r="J178" s="4"/>
      <c r="K178" s="4"/>
      <c r="L178" s="4"/>
      <c r="M178" s="4"/>
      <c r="N178" s="4"/>
      <c r="O178" s="4"/>
      <c r="P178" s="4"/>
      <c r="Q178" s="4"/>
    </row>
    <row r="179" spans="1:17" ht="16.5" thickBot="1" x14ac:dyDescent="0.3">
      <c r="A179" s="4"/>
      <c r="B179" s="4"/>
      <c r="C179" s="890" t="s">
        <v>1211</v>
      </c>
      <c r="D179" s="4"/>
      <c r="E179" s="4"/>
      <c r="F179" s="4"/>
      <c r="G179" s="4"/>
      <c r="H179" s="4"/>
      <c r="I179" s="4"/>
      <c r="J179" s="4"/>
      <c r="K179" s="4"/>
      <c r="L179" s="4"/>
      <c r="M179" s="4"/>
      <c r="N179" s="4"/>
      <c r="O179" s="4"/>
      <c r="P179" s="4"/>
      <c r="Q179" s="4"/>
    </row>
    <row r="180" spans="1:17" x14ac:dyDescent="0.25">
      <c r="A180" s="4"/>
      <c r="B180" s="266">
        <v>15</v>
      </c>
      <c r="C180" s="910" t="s">
        <v>1210</v>
      </c>
      <c r="D180" s="175"/>
      <c r="E180" s="175"/>
      <c r="F180" s="175"/>
      <c r="G180" s="175"/>
      <c r="H180" s="175"/>
      <c r="I180" s="175"/>
      <c r="J180" s="175"/>
      <c r="K180" s="176"/>
      <c r="L180" s="4"/>
      <c r="M180" s="4"/>
      <c r="N180" s="4"/>
      <c r="O180" s="4"/>
      <c r="P180" s="4"/>
      <c r="Q180" s="4"/>
    </row>
    <row r="181" spans="1:17" x14ac:dyDescent="0.25">
      <c r="A181" s="4"/>
      <c r="B181" s="4"/>
      <c r="C181" s="267" t="s">
        <v>1209</v>
      </c>
      <c r="D181" s="130"/>
      <c r="E181" s="130"/>
      <c r="F181" s="130"/>
      <c r="G181" s="130"/>
      <c r="H181" s="130"/>
      <c r="I181" s="130"/>
      <c r="J181" s="130"/>
      <c r="K181" s="913"/>
      <c r="L181" s="4"/>
      <c r="M181" s="4"/>
      <c r="N181" s="4"/>
      <c r="O181" s="4"/>
      <c r="P181" s="4"/>
      <c r="Q181" s="4"/>
    </row>
    <row r="182" spans="1:17" x14ac:dyDescent="0.25">
      <c r="A182" s="4"/>
      <c r="B182" s="4"/>
      <c r="C182" s="267" t="s">
        <v>1967</v>
      </c>
      <c r="D182" s="130"/>
      <c r="E182" s="130"/>
      <c r="F182" s="130"/>
      <c r="G182" s="130"/>
      <c r="H182" s="130"/>
      <c r="I182" s="130"/>
      <c r="J182" s="130"/>
      <c r="K182" s="913"/>
      <c r="L182" s="4"/>
      <c r="M182" s="4"/>
      <c r="N182" s="4"/>
      <c r="O182" s="4"/>
      <c r="P182" s="4"/>
      <c r="Q182" s="4"/>
    </row>
    <row r="183" spans="1:17" ht="15.75" thickBot="1" x14ac:dyDescent="0.3">
      <c r="A183" s="4"/>
      <c r="B183" s="4"/>
      <c r="C183" s="914" t="s">
        <v>1208</v>
      </c>
      <c r="D183" s="916"/>
      <c r="E183" s="916"/>
      <c r="F183" s="916"/>
      <c r="G183" s="916"/>
      <c r="H183" s="916"/>
      <c r="I183" s="916"/>
      <c r="J183" s="916"/>
      <c r="K183" s="917"/>
      <c r="L183" s="4"/>
      <c r="M183" s="4"/>
      <c r="N183" s="4"/>
      <c r="O183" s="4"/>
      <c r="P183" s="4"/>
      <c r="Q183" s="4"/>
    </row>
    <row r="184" spans="1:17" x14ac:dyDescent="0.25">
      <c r="A184" s="4"/>
      <c r="B184" s="4"/>
      <c r="C184" s="910" t="s">
        <v>1207</v>
      </c>
      <c r="D184" s="175"/>
      <c r="E184" s="175"/>
      <c r="F184" s="175"/>
      <c r="G184" s="175"/>
      <c r="H184" s="175"/>
      <c r="I184" s="175"/>
      <c r="J184" s="175"/>
      <c r="K184" s="176"/>
      <c r="L184" s="4"/>
      <c r="M184" s="4"/>
      <c r="N184" s="4"/>
      <c r="O184" s="4"/>
      <c r="P184" s="4"/>
      <c r="Q184" s="4"/>
    </row>
    <row r="185" spans="1:17" ht="15.75" thickBot="1" x14ac:dyDescent="0.3">
      <c r="A185" s="4"/>
      <c r="B185" s="4"/>
      <c r="C185" s="914" t="s">
        <v>1244</v>
      </c>
      <c r="D185" s="916"/>
      <c r="E185" s="916"/>
      <c r="F185" s="916"/>
      <c r="G185" s="916"/>
      <c r="H185" s="916"/>
      <c r="I185" s="916"/>
      <c r="J185" s="916"/>
      <c r="K185" s="917"/>
      <c r="L185" s="4"/>
      <c r="M185" s="4"/>
      <c r="N185" s="4"/>
      <c r="O185" s="4"/>
      <c r="P185" s="4"/>
      <c r="Q185" s="4"/>
    </row>
    <row r="186" spans="1:17" ht="15.75" thickBot="1" x14ac:dyDescent="0.3">
      <c r="A186" s="4"/>
      <c r="B186" s="4"/>
      <c r="C186" s="1339" t="s">
        <v>2476</v>
      </c>
      <c r="D186" s="907"/>
      <c r="E186" s="908"/>
      <c r="F186" s="908"/>
      <c r="G186" s="908"/>
      <c r="H186" s="908"/>
      <c r="I186" s="908"/>
      <c r="J186" s="908"/>
      <c r="K186" s="909"/>
      <c r="L186" s="17" t="s">
        <v>2477</v>
      </c>
      <c r="M186" s="4"/>
      <c r="N186" s="4"/>
      <c r="O186" s="4"/>
      <c r="P186" s="4"/>
      <c r="Q186" s="4"/>
    </row>
    <row r="187" spans="1:17" ht="15.75" thickBot="1" x14ac:dyDescent="0.3">
      <c r="A187" s="4"/>
      <c r="B187" s="4"/>
      <c r="C187" s="4"/>
      <c r="D187" s="4"/>
      <c r="E187" s="4"/>
      <c r="F187" s="4"/>
      <c r="G187" s="4"/>
      <c r="H187" s="4"/>
      <c r="I187" s="4"/>
      <c r="J187" s="4"/>
      <c r="K187" s="4"/>
      <c r="L187" s="4"/>
      <c r="M187" s="4"/>
      <c r="N187" s="4"/>
      <c r="O187" s="4"/>
      <c r="P187" s="4"/>
      <c r="Q187" s="4"/>
    </row>
    <row r="188" spans="1:17" x14ac:dyDescent="0.25">
      <c r="A188" s="4"/>
      <c r="B188" s="112" t="s">
        <v>1206</v>
      </c>
      <c r="C188" s="910" t="s">
        <v>1245</v>
      </c>
      <c r="D188" s="175"/>
      <c r="E188" s="175"/>
      <c r="F188" s="175"/>
      <c r="G188" s="175"/>
      <c r="H188" s="175"/>
      <c r="I188" s="175"/>
      <c r="J188" s="175"/>
      <c r="K188" s="176"/>
      <c r="L188" s="4"/>
      <c r="M188" s="4"/>
      <c r="N188" s="4"/>
      <c r="O188" s="4"/>
      <c r="P188" s="4"/>
      <c r="Q188" s="4"/>
    </row>
    <row r="189" spans="1:17" x14ac:dyDescent="0.25">
      <c r="A189" s="4"/>
      <c r="B189" s="4"/>
      <c r="C189" s="1340" t="s">
        <v>2478</v>
      </c>
      <c r="D189" s="130"/>
      <c r="E189" s="130"/>
      <c r="F189" s="130"/>
      <c r="G189" s="130"/>
      <c r="H189" s="130"/>
      <c r="I189" s="130"/>
      <c r="J189" s="130"/>
      <c r="K189" s="913"/>
      <c r="L189" s="4"/>
      <c r="M189" s="4"/>
      <c r="N189" s="4"/>
      <c r="O189" s="4"/>
      <c r="P189" s="4"/>
      <c r="Q189" s="4"/>
    </row>
    <row r="190" spans="1:17" x14ac:dyDescent="0.25">
      <c r="A190" s="4"/>
      <c r="B190" s="4"/>
      <c r="C190" s="267" t="s">
        <v>1205</v>
      </c>
      <c r="D190" s="130"/>
      <c r="E190" s="130"/>
      <c r="F190" s="130"/>
      <c r="G190" s="130"/>
      <c r="H190" s="130"/>
      <c r="I190" s="130"/>
      <c r="J190" s="130"/>
      <c r="K190" s="913"/>
      <c r="L190" s="4"/>
      <c r="M190" s="4"/>
      <c r="N190" s="4"/>
      <c r="O190" s="4"/>
      <c r="P190" s="4"/>
      <c r="Q190" s="4"/>
    </row>
    <row r="191" spans="1:17" x14ac:dyDescent="0.25">
      <c r="A191" s="4"/>
      <c r="B191" s="4"/>
      <c r="C191" s="267" t="s">
        <v>1204</v>
      </c>
      <c r="D191" s="130"/>
      <c r="E191" s="130"/>
      <c r="F191" s="130"/>
      <c r="G191" s="130"/>
      <c r="H191" s="130"/>
      <c r="I191" s="130"/>
      <c r="J191" s="130"/>
      <c r="K191" s="913"/>
      <c r="L191" s="4"/>
      <c r="M191" s="4"/>
      <c r="N191" s="4"/>
      <c r="O191" s="4"/>
      <c r="P191" s="4"/>
      <c r="Q191" s="4"/>
    </row>
    <row r="192" spans="1:17" ht="15.75" thickBot="1" x14ac:dyDescent="0.3">
      <c r="A192" s="4"/>
      <c r="B192" s="4"/>
      <c r="C192" s="914" t="s">
        <v>1203</v>
      </c>
      <c r="D192" s="916"/>
      <c r="E192" s="916"/>
      <c r="F192" s="916"/>
      <c r="G192" s="916"/>
      <c r="H192" s="916"/>
      <c r="I192" s="916"/>
      <c r="J192" s="916"/>
      <c r="K192" s="917"/>
      <c r="L192" s="4"/>
      <c r="M192" s="4"/>
      <c r="N192" s="4"/>
      <c r="O192" s="4"/>
      <c r="P192" s="4"/>
      <c r="Q192" s="4"/>
    </row>
    <row r="193" spans="1:17" ht="15.75" thickBot="1" x14ac:dyDescent="0.3">
      <c r="A193" s="4"/>
      <c r="B193" s="4"/>
      <c r="C193" s="1339" t="s">
        <v>2151</v>
      </c>
      <c r="D193" s="907"/>
      <c r="E193" s="908"/>
      <c r="F193" s="908"/>
      <c r="G193" s="908"/>
      <c r="H193" s="908"/>
      <c r="I193" s="908"/>
      <c r="J193" s="908"/>
      <c r="K193" s="909"/>
      <c r="L193" s="4"/>
      <c r="M193" s="4"/>
      <c r="N193" s="4"/>
      <c r="O193" s="4"/>
      <c r="P193" s="4"/>
      <c r="Q193" s="4"/>
    </row>
    <row r="194" spans="1:17" x14ac:dyDescent="0.25">
      <c r="A194" s="4"/>
      <c r="B194" s="4"/>
      <c r="C194" s="1176" t="s">
        <v>2479</v>
      </c>
      <c r="D194" s="525"/>
      <c r="E194" s="525"/>
      <c r="G194" s="525"/>
      <c r="H194" s="525"/>
      <c r="I194" s="525"/>
      <c r="J194" s="525"/>
      <c r="K194" s="526"/>
      <c r="L194" s="4"/>
      <c r="M194" s="4"/>
      <c r="N194" s="4"/>
      <c r="O194" s="4"/>
      <c r="P194" s="4"/>
      <c r="Q194" s="4"/>
    </row>
    <row r="195" spans="1:17" x14ac:dyDescent="0.25">
      <c r="A195" s="4"/>
      <c r="B195" s="4"/>
      <c r="C195" s="296"/>
      <c r="D195" s="4"/>
      <c r="E195" s="4"/>
      <c r="G195" s="1334"/>
      <c r="H195" s="1334"/>
      <c r="I195" s="1341" t="s">
        <v>77</v>
      </c>
      <c r="J195" s="1342">
        <v>45382</v>
      </c>
      <c r="K195" s="1343">
        <v>45291</v>
      </c>
      <c r="L195" s="4"/>
      <c r="M195" s="4"/>
      <c r="N195" s="4"/>
      <c r="O195" s="4"/>
      <c r="P195" s="4"/>
      <c r="Q195" s="4"/>
    </row>
    <row r="196" spans="1:17" x14ac:dyDescent="0.25">
      <c r="A196" s="4"/>
      <c r="B196" s="4"/>
      <c r="C196" s="296"/>
      <c r="D196" s="4"/>
      <c r="E196" s="4"/>
      <c r="G196" s="1334"/>
      <c r="H196" s="1334"/>
      <c r="I196" s="1341"/>
      <c r="J196" s="1351" t="s">
        <v>78</v>
      </c>
      <c r="K196" s="1352" t="s">
        <v>78</v>
      </c>
      <c r="L196" s="4"/>
      <c r="M196" s="4"/>
      <c r="N196" s="4"/>
      <c r="O196" s="4"/>
      <c r="P196" s="4"/>
      <c r="Q196" s="4"/>
    </row>
    <row r="197" spans="1:17" ht="15.75" thickBot="1" x14ac:dyDescent="0.3">
      <c r="A197" s="4"/>
      <c r="B197" s="4"/>
      <c r="C197" s="527"/>
      <c r="D197" s="1090"/>
      <c r="E197" s="1090"/>
      <c r="G197" s="1336" t="s">
        <v>2480</v>
      </c>
      <c r="H197" s="1344"/>
      <c r="I197" s="1345" t="s">
        <v>2481</v>
      </c>
      <c r="J197" s="1346">
        <v>100000</v>
      </c>
      <c r="K197" s="1347">
        <v>100000</v>
      </c>
      <c r="L197" s="4"/>
      <c r="M197" s="4"/>
      <c r="N197" s="4"/>
      <c r="O197" s="4"/>
      <c r="P197" s="4"/>
      <c r="Q197" s="4"/>
    </row>
    <row r="198" spans="1:17" ht="15.75" thickBot="1" x14ac:dyDescent="0.3">
      <c r="A198" s="4"/>
      <c r="B198" s="4"/>
      <c r="C198" s="1348" t="s">
        <v>2482</v>
      </c>
      <c r="D198" s="1349"/>
      <c r="E198" s="1349"/>
      <c r="F198" s="1349"/>
      <c r="G198" s="1349"/>
      <c r="H198" s="1349"/>
      <c r="I198" s="1349"/>
      <c r="J198" s="1349"/>
      <c r="K198" s="1350"/>
      <c r="L198" s="4"/>
      <c r="M198" s="4"/>
      <c r="N198" s="4"/>
      <c r="O198" s="4"/>
      <c r="P198" s="4"/>
      <c r="Q198" s="4"/>
    </row>
    <row r="199" spans="1:17" x14ac:dyDescent="0.25">
      <c r="A199" s="4"/>
      <c r="B199" s="4"/>
      <c r="C199" s="4"/>
      <c r="D199" s="4"/>
      <c r="E199" s="4"/>
      <c r="F199" s="4"/>
      <c r="G199" s="4"/>
      <c r="H199" s="4"/>
      <c r="I199" s="4"/>
      <c r="J199" s="4"/>
      <c r="K199" s="4"/>
      <c r="L199" s="4"/>
      <c r="M199" s="4"/>
      <c r="N199" s="4"/>
      <c r="O199" s="4"/>
      <c r="P199" s="4"/>
      <c r="Q199" s="4"/>
    </row>
    <row r="200" spans="1:17" x14ac:dyDescent="0.25">
      <c r="A200" s="4"/>
      <c r="B200" s="4"/>
      <c r="C200" s="4"/>
      <c r="D200" s="4"/>
      <c r="E200" s="4"/>
      <c r="F200" s="4"/>
      <c r="G200" s="4"/>
      <c r="H200" s="4"/>
      <c r="I200" s="4"/>
      <c r="J200" s="4"/>
      <c r="K200" s="4"/>
      <c r="L200" s="4"/>
      <c r="M200" s="4"/>
      <c r="N200" s="4"/>
      <c r="O200" s="4"/>
      <c r="P200" s="4"/>
      <c r="Q200" s="4"/>
    </row>
    <row r="201" spans="1:17" x14ac:dyDescent="0.25">
      <c r="A201" s="4"/>
      <c r="B201" s="4"/>
      <c r="C201" s="4"/>
      <c r="D201" s="4"/>
      <c r="E201" s="4"/>
      <c r="F201" s="4"/>
      <c r="G201" s="4"/>
      <c r="H201" s="4"/>
      <c r="I201" s="4"/>
      <c r="J201" s="4"/>
      <c r="K201" s="4"/>
      <c r="L201" s="4"/>
      <c r="M201" s="4"/>
      <c r="N201" s="4"/>
      <c r="O201" s="4"/>
      <c r="P201" s="4"/>
      <c r="Q201" s="4"/>
    </row>
    <row r="202" spans="1:17" ht="15.75" thickBot="1" x14ac:dyDescent="0.3">
      <c r="A202" s="4"/>
      <c r="B202" s="4"/>
      <c r="C202" s="4"/>
      <c r="D202" s="4"/>
      <c r="E202" s="4"/>
      <c r="F202" s="4"/>
      <c r="G202" s="4"/>
      <c r="H202" s="4"/>
      <c r="I202" s="4"/>
      <c r="J202" s="4"/>
      <c r="K202" s="4"/>
      <c r="L202" s="4"/>
      <c r="M202" s="4"/>
      <c r="N202" s="4"/>
      <c r="O202" s="4"/>
      <c r="P202" s="4"/>
      <c r="Q202" s="4"/>
    </row>
    <row r="203" spans="1:17" ht="15.75" thickBot="1" x14ac:dyDescent="0.3">
      <c r="A203" s="4"/>
      <c r="B203" s="112" t="s">
        <v>1202</v>
      </c>
      <c r="C203" s="529" t="s">
        <v>1850</v>
      </c>
      <c r="D203" s="536"/>
      <c r="E203" s="536"/>
      <c r="F203" s="536"/>
      <c r="G203" s="536"/>
      <c r="H203" s="536"/>
      <c r="I203" s="536"/>
      <c r="J203" s="536"/>
      <c r="K203" s="537"/>
      <c r="L203" s="4"/>
      <c r="M203" s="4"/>
      <c r="N203" s="4"/>
      <c r="O203" s="4"/>
      <c r="P203" s="4"/>
      <c r="Q203" s="4"/>
    </row>
    <row r="204" spans="1:17" ht="15.75" thickBot="1" x14ac:dyDescent="0.3">
      <c r="A204" s="4"/>
      <c r="B204" s="198"/>
      <c r="C204" s="921"/>
      <c r="D204" s="921"/>
      <c r="E204" s="921"/>
      <c r="F204" s="921"/>
      <c r="G204" s="921"/>
      <c r="H204" s="921"/>
      <c r="I204" s="921"/>
      <c r="J204" s="921"/>
      <c r="K204" s="921"/>
      <c r="L204" s="4"/>
      <c r="M204" s="4"/>
      <c r="N204" s="4"/>
      <c r="P204" s="4"/>
      <c r="Q204" s="4"/>
    </row>
    <row r="205" spans="1:17" ht="15.75" thickBot="1" x14ac:dyDescent="0.3">
      <c r="A205" s="4"/>
      <c r="B205" s="198"/>
      <c r="C205" s="921"/>
      <c r="D205" s="921"/>
      <c r="E205" s="1357" t="s">
        <v>2483</v>
      </c>
      <c r="F205" s="1358"/>
      <c r="G205" s="1358"/>
      <c r="H205" s="1358"/>
      <c r="I205" s="1358"/>
      <c r="J205" s="1359"/>
      <c r="K205" s="921"/>
      <c r="L205" s="4"/>
      <c r="M205" s="4"/>
      <c r="N205" s="4"/>
      <c r="P205" s="4"/>
      <c r="Q205" s="4"/>
    </row>
    <row r="206" spans="1:17" ht="15.75" thickBot="1" x14ac:dyDescent="0.3">
      <c r="A206" s="4"/>
      <c r="B206" s="198"/>
      <c r="C206" s="921"/>
      <c r="D206" s="921"/>
      <c r="E206" s="921"/>
      <c r="F206" s="921"/>
      <c r="G206" s="921"/>
      <c r="H206" s="921"/>
      <c r="I206" s="921"/>
      <c r="J206" s="921"/>
      <c r="K206" s="921"/>
      <c r="L206" s="4"/>
      <c r="M206" s="4"/>
      <c r="N206" s="4"/>
      <c r="P206" s="4"/>
      <c r="Q206" s="4"/>
    </row>
    <row r="207" spans="1:17" ht="15.75" thickBot="1" x14ac:dyDescent="0.3">
      <c r="A207" s="4"/>
      <c r="B207" s="198"/>
      <c r="C207" s="1348" t="s">
        <v>2484</v>
      </c>
      <c r="D207" s="1349"/>
      <c r="E207" s="1349"/>
      <c r="F207" s="1349"/>
      <c r="G207" s="1349"/>
      <c r="H207" s="1349"/>
      <c r="I207" s="1349"/>
      <c r="J207" s="1349"/>
      <c r="K207" s="1350"/>
      <c r="L207" s="4"/>
      <c r="M207" s="4"/>
      <c r="N207" s="4"/>
      <c r="P207" s="4"/>
      <c r="Q207" s="4"/>
    </row>
    <row r="208" spans="1:17" x14ac:dyDescent="0.25">
      <c r="A208" s="4"/>
      <c r="B208" s="1353" t="s">
        <v>1185</v>
      </c>
      <c r="C208" s="605" t="s">
        <v>1201</v>
      </c>
      <c r="D208" s="606"/>
      <c r="E208" s="606"/>
      <c r="F208" s="606"/>
      <c r="G208" s="606"/>
      <c r="H208" s="606"/>
      <c r="I208" s="606"/>
      <c r="J208" s="606"/>
      <c r="K208" s="606"/>
      <c r="L208" s="918" t="s">
        <v>1851</v>
      </c>
      <c r="M208" s="4"/>
      <c r="N208" s="4"/>
      <c r="P208" s="4"/>
      <c r="Q208" s="4"/>
    </row>
    <row r="209" spans="1:17" x14ac:dyDescent="0.25">
      <c r="A209" s="4"/>
      <c r="B209" s="1354" t="s">
        <v>1182</v>
      </c>
      <c r="C209" s="607" t="s">
        <v>1853</v>
      </c>
      <c r="D209" s="921"/>
      <c r="E209" s="921"/>
      <c r="F209" s="921"/>
      <c r="G209" s="921"/>
      <c r="H209" s="921"/>
      <c r="I209" s="921"/>
      <c r="J209" s="921"/>
      <c r="K209" s="921"/>
      <c r="L209" s="919" t="s">
        <v>1852</v>
      </c>
      <c r="M209" s="4"/>
      <c r="N209" s="4"/>
      <c r="P209" s="4"/>
      <c r="Q209" s="4"/>
    </row>
    <row r="210" spans="1:17" x14ac:dyDescent="0.25">
      <c r="A210" s="4"/>
      <c r="B210" s="1354" t="s">
        <v>1181</v>
      </c>
      <c r="C210" s="607" t="s">
        <v>1200</v>
      </c>
      <c r="D210" s="921"/>
      <c r="E210" s="921"/>
      <c r="F210" s="921"/>
      <c r="G210" s="921"/>
      <c r="H210" s="921"/>
      <c r="I210" s="921"/>
      <c r="J210" s="921"/>
      <c r="K210" s="921"/>
      <c r="L210" s="919" t="s">
        <v>1854</v>
      </c>
      <c r="M210" s="4"/>
      <c r="N210" s="4"/>
      <c r="P210" s="4"/>
      <c r="Q210" s="4"/>
    </row>
    <row r="211" spans="1:17" x14ac:dyDescent="0.25">
      <c r="A211" s="4"/>
      <c r="B211" s="1354" t="s">
        <v>1172</v>
      </c>
      <c r="C211" s="607" t="s">
        <v>1197</v>
      </c>
      <c r="D211" s="921"/>
      <c r="E211" s="921"/>
      <c r="F211" s="921"/>
      <c r="G211" s="921"/>
      <c r="H211" s="921"/>
      <c r="I211" s="921"/>
      <c r="J211" s="921"/>
      <c r="K211" s="921"/>
      <c r="L211" s="919" t="s">
        <v>1856</v>
      </c>
      <c r="M211" s="4"/>
      <c r="N211" s="4"/>
      <c r="P211" s="4"/>
      <c r="Q211" s="4"/>
    </row>
    <row r="212" spans="1:17" x14ac:dyDescent="0.25">
      <c r="A212" s="4"/>
      <c r="B212" s="1354" t="s">
        <v>1189</v>
      </c>
      <c r="C212" s="607" t="s">
        <v>1188</v>
      </c>
      <c r="D212" s="921"/>
      <c r="E212" s="921"/>
      <c r="F212" s="921"/>
      <c r="G212" s="921"/>
      <c r="H212" s="921"/>
      <c r="I212" s="921"/>
      <c r="J212" s="921"/>
      <c r="K212" s="921"/>
      <c r="L212" s="919" t="s">
        <v>1856</v>
      </c>
      <c r="M212" s="4"/>
      <c r="N212" s="4"/>
      <c r="P212" s="4"/>
      <c r="Q212" s="4"/>
    </row>
    <row r="213" spans="1:17" x14ac:dyDescent="0.25">
      <c r="A213" s="4"/>
      <c r="B213" s="1354" t="s">
        <v>1178</v>
      </c>
      <c r="C213" s="607" t="s">
        <v>1199</v>
      </c>
      <c r="D213" s="921"/>
      <c r="E213" s="921"/>
      <c r="F213" s="921"/>
      <c r="G213" s="921"/>
      <c r="H213" s="921"/>
      <c r="I213" s="921"/>
      <c r="J213" s="921"/>
      <c r="K213" s="921"/>
      <c r="L213" s="919" t="s">
        <v>1855</v>
      </c>
      <c r="M213" s="4"/>
      <c r="N213" s="4"/>
      <c r="P213" s="4"/>
      <c r="Q213" s="4"/>
    </row>
    <row r="214" spans="1:17" x14ac:dyDescent="0.25">
      <c r="A214" s="4"/>
      <c r="B214" s="1354" t="s">
        <v>1175</v>
      </c>
      <c r="C214" s="607" t="s">
        <v>1198</v>
      </c>
      <c r="D214" s="921"/>
      <c r="E214" s="921"/>
      <c r="F214" s="921"/>
      <c r="G214" s="921"/>
      <c r="H214" s="921"/>
      <c r="I214" s="921"/>
      <c r="J214" s="921"/>
      <c r="K214" s="921"/>
      <c r="L214" s="919" t="s">
        <v>1855</v>
      </c>
      <c r="M214" s="4"/>
      <c r="N214" s="4"/>
      <c r="P214" s="4"/>
      <c r="Q214" s="4"/>
    </row>
    <row r="215" spans="1:17" x14ac:dyDescent="0.25">
      <c r="A215" s="4"/>
      <c r="B215" s="1354" t="s">
        <v>1169</v>
      </c>
      <c r="C215" s="607" t="s">
        <v>1196</v>
      </c>
      <c r="D215" s="921"/>
      <c r="E215" s="921"/>
      <c r="F215" s="921"/>
      <c r="G215" s="921"/>
      <c r="H215" s="921"/>
      <c r="I215" s="921"/>
      <c r="J215" s="921"/>
      <c r="K215" s="921"/>
      <c r="L215" s="919" t="s">
        <v>1857</v>
      </c>
      <c r="M215" s="4"/>
      <c r="N215" s="4"/>
      <c r="P215" s="4"/>
      <c r="Q215" s="4"/>
    </row>
    <row r="216" spans="1:17" x14ac:dyDescent="0.25">
      <c r="A216" s="4"/>
      <c r="B216" s="1354" t="s">
        <v>1168</v>
      </c>
      <c r="C216" s="607" t="s">
        <v>1195</v>
      </c>
      <c r="D216" s="921"/>
      <c r="E216" s="921"/>
      <c r="F216" s="921"/>
      <c r="G216" s="921"/>
      <c r="H216" s="921"/>
      <c r="I216" s="921"/>
      <c r="J216" s="921"/>
      <c r="K216" s="921"/>
      <c r="L216" s="919" t="s">
        <v>1858</v>
      </c>
      <c r="M216" s="4"/>
      <c r="N216" s="4"/>
      <c r="P216" s="4"/>
      <c r="Q216" s="4"/>
    </row>
    <row r="217" spans="1:17" x14ac:dyDescent="0.25">
      <c r="A217" s="4"/>
      <c r="B217" s="1354" t="s">
        <v>1190</v>
      </c>
      <c r="C217" s="607" t="s">
        <v>1862</v>
      </c>
      <c r="D217" s="921"/>
      <c r="E217" s="921"/>
      <c r="F217" s="921"/>
      <c r="G217" s="921"/>
      <c r="H217" s="921"/>
      <c r="I217" s="921"/>
      <c r="J217" s="921"/>
      <c r="K217" s="921"/>
      <c r="L217" s="919" t="s">
        <v>1858</v>
      </c>
      <c r="M217" s="4"/>
      <c r="N217" s="4"/>
      <c r="P217" s="4"/>
      <c r="Q217" s="4"/>
    </row>
    <row r="218" spans="1:17" x14ac:dyDescent="0.25">
      <c r="A218" s="4"/>
      <c r="B218" s="1355"/>
      <c r="C218" s="607" t="s">
        <v>1859</v>
      </c>
      <c r="D218" s="921"/>
      <c r="E218" s="921"/>
      <c r="F218" s="921"/>
      <c r="G218" s="921"/>
      <c r="H218" s="921"/>
      <c r="I218" s="921"/>
      <c r="J218" s="921"/>
      <c r="K218" s="921"/>
      <c r="L218" s="919"/>
      <c r="M218" s="4"/>
      <c r="N218" s="4"/>
      <c r="P218" s="4"/>
      <c r="Q218" s="4"/>
    </row>
    <row r="219" spans="1:17" x14ac:dyDescent="0.25">
      <c r="A219" s="4"/>
      <c r="B219" s="1354" t="s">
        <v>1165</v>
      </c>
      <c r="C219" s="607" t="s">
        <v>1194</v>
      </c>
      <c r="D219" s="921"/>
      <c r="E219" s="921"/>
      <c r="F219" s="921"/>
      <c r="G219" s="921"/>
      <c r="H219" s="921"/>
      <c r="I219" s="921"/>
      <c r="J219" s="921"/>
      <c r="K219" s="921"/>
      <c r="L219" s="919" t="s">
        <v>1860</v>
      </c>
      <c r="M219" s="4"/>
      <c r="N219" s="4"/>
      <c r="P219" s="4"/>
      <c r="Q219" s="4"/>
    </row>
    <row r="220" spans="1:17" x14ac:dyDescent="0.25">
      <c r="A220" s="4"/>
      <c r="B220" s="1354"/>
      <c r="C220" s="607" t="s">
        <v>1193</v>
      </c>
      <c r="D220" s="921"/>
      <c r="E220" s="921"/>
      <c r="F220" s="921"/>
      <c r="G220" s="921"/>
      <c r="H220" s="921"/>
      <c r="I220" s="921"/>
      <c r="J220" s="921"/>
      <c r="K220" s="921"/>
      <c r="L220" s="919"/>
      <c r="M220" s="4"/>
      <c r="N220" s="4"/>
      <c r="P220" s="4"/>
      <c r="Q220" s="4"/>
    </row>
    <row r="221" spans="1:17" x14ac:dyDescent="0.25">
      <c r="A221" s="4"/>
      <c r="B221" s="1354" t="s">
        <v>1192</v>
      </c>
      <c r="C221" s="607" t="s">
        <v>1191</v>
      </c>
      <c r="D221" s="921"/>
      <c r="E221" s="921"/>
      <c r="F221" s="921"/>
      <c r="G221" s="921"/>
      <c r="H221" s="921"/>
      <c r="I221" s="921"/>
      <c r="J221" s="921"/>
      <c r="K221" s="921"/>
      <c r="L221" s="919" t="s">
        <v>1861</v>
      </c>
      <c r="M221" s="4"/>
      <c r="N221" s="4"/>
      <c r="P221" s="4"/>
      <c r="Q221" s="4"/>
    </row>
    <row r="222" spans="1:17" ht="15.75" thickBot="1" x14ac:dyDescent="0.3">
      <c r="A222" s="4"/>
      <c r="B222" s="1356" t="s">
        <v>1163</v>
      </c>
      <c r="C222" s="608" t="s">
        <v>1863</v>
      </c>
      <c r="D222" s="609"/>
      <c r="E222" s="609"/>
      <c r="F222" s="609"/>
      <c r="G222" s="609"/>
      <c r="H222" s="609"/>
      <c r="I222" s="609"/>
      <c r="J222" s="609"/>
      <c r="K222" s="609"/>
      <c r="L222" s="920" t="s">
        <v>1860</v>
      </c>
      <c r="M222" s="4"/>
      <c r="N222" s="4"/>
      <c r="P222" s="4"/>
      <c r="Q222" s="4"/>
    </row>
    <row r="223" spans="1:17" x14ac:dyDescent="0.25">
      <c r="A223" s="4"/>
      <c r="B223" s="9"/>
      <c r="C223" s="4"/>
      <c r="D223" s="4"/>
      <c r="E223" s="4"/>
      <c r="F223" s="4"/>
      <c r="G223" s="4"/>
      <c r="H223" s="4"/>
      <c r="I223" s="4"/>
      <c r="J223" s="4"/>
      <c r="K223" s="4"/>
      <c r="L223" s="4"/>
      <c r="M223" s="4"/>
      <c r="N223" s="4"/>
      <c r="O223" s="4"/>
      <c r="P223" s="4"/>
      <c r="Q223" s="4"/>
    </row>
    <row r="224" spans="1:17" ht="18" x14ac:dyDescent="0.25">
      <c r="A224" s="4"/>
      <c r="B224" s="177" t="s">
        <v>1186</v>
      </c>
      <c r="C224" s="113" t="s">
        <v>1187</v>
      </c>
      <c r="D224" s="4"/>
      <c r="E224" s="4"/>
      <c r="F224" s="4"/>
      <c r="G224" s="4"/>
      <c r="H224" s="4"/>
      <c r="I224" s="4"/>
      <c r="J224" s="4"/>
      <c r="K224" s="4"/>
      <c r="L224" s="4"/>
      <c r="M224" s="4"/>
      <c r="N224" s="4"/>
      <c r="O224" s="4"/>
      <c r="P224" s="4"/>
      <c r="Q224" s="4"/>
    </row>
    <row r="225" spans="1:17" x14ac:dyDescent="0.25">
      <c r="A225" s="4"/>
      <c r="B225" s="9" t="s">
        <v>1185</v>
      </c>
      <c r="C225" s="1361" t="s">
        <v>1864</v>
      </c>
      <c r="D225" s="1361"/>
      <c r="E225" s="1361"/>
      <c r="F225" s="1361"/>
      <c r="G225" s="1361"/>
      <c r="H225" s="1361"/>
      <c r="I225" s="1361"/>
      <c r="J225" s="1361"/>
      <c r="K225" s="1361"/>
      <c r="L225" s="4"/>
      <c r="M225" s="4"/>
      <c r="N225" s="4"/>
      <c r="O225" s="4"/>
      <c r="P225" s="4"/>
      <c r="Q225" s="4"/>
    </row>
    <row r="226" spans="1:17" x14ac:dyDescent="0.25">
      <c r="A226" s="4"/>
      <c r="B226" s="9"/>
      <c r="C226" s="1361" t="s">
        <v>1865</v>
      </c>
      <c r="D226" s="1361"/>
      <c r="E226" s="1361"/>
      <c r="F226" s="1361"/>
      <c r="G226" s="1361"/>
      <c r="H226" s="1361"/>
      <c r="I226" s="1361"/>
      <c r="J226" s="1361"/>
      <c r="K226" s="1361"/>
      <c r="L226" s="4"/>
      <c r="M226" s="4"/>
      <c r="N226" s="4"/>
      <c r="O226" s="4"/>
      <c r="P226" s="4"/>
      <c r="Q226" s="4"/>
    </row>
    <row r="227" spans="1:17" x14ac:dyDescent="0.25">
      <c r="A227" s="4"/>
      <c r="B227" s="9"/>
      <c r="C227" s="1361" t="s">
        <v>1184</v>
      </c>
      <c r="D227" s="1361"/>
      <c r="E227" s="1361"/>
      <c r="F227" s="1361"/>
      <c r="G227" s="1361"/>
      <c r="H227" s="1361"/>
      <c r="I227" s="1361"/>
      <c r="J227" s="1361"/>
      <c r="K227" s="1361"/>
      <c r="L227" s="4"/>
      <c r="M227" s="4"/>
      <c r="N227" s="4"/>
      <c r="O227" s="4"/>
      <c r="P227" s="4"/>
      <c r="Q227" s="4"/>
    </row>
    <row r="228" spans="1:17" x14ac:dyDescent="0.25">
      <c r="A228" s="4"/>
      <c r="B228" s="9"/>
      <c r="C228" s="1361" t="s">
        <v>1183</v>
      </c>
      <c r="D228" s="1361"/>
      <c r="E228" s="1361"/>
      <c r="F228" s="1361"/>
      <c r="G228" s="1361"/>
      <c r="H228" s="1361"/>
      <c r="I228" s="1361"/>
      <c r="J228" s="1361"/>
      <c r="K228" s="1361"/>
      <c r="L228" s="4"/>
      <c r="M228" s="4"/>
      <c r="N228" s="4"/>
      <c r="O228" s="4"/>
      <c r="P228" s="4"/>
      <c r="Q228" s="4"/>
    </row>
    <row r="229" spans="1:17" x14ac:dyDescent="0.25">
      <c r="A229" s="4"/>
      <c r="B229" s="9"/>
      <c r="C229" s="921"/>
      <c r="D229" s="921"/>
      <c r="E229" s="921"/>
      <c r="F229" s="921"/>
      <c r="G229" s="921"/>
      <c r="H229" s="921"/>
      <c r="I229" s="921"/>
      <c r="J229" s="921"/>
      <c r="K229" s="921"/>
      <c r="L229" s="4"/>
      <c r="M229" s="4"/>
      <c r="N229" s="4"/>
      <c r="O229" s="4"/>
      <c r="P229" s="4"/>
      <c r="Q229" s="4"/>
    </row>
    <row r="230" spans="1:17" x14ac:dyDescent="0.25">
      <c r="A230" s="17"/>
      <c r="B230" s="114" t="s">
        <v>1182</v>
      </c>
      <c r="C230" s="1361" t="s">
        <v>1866</v>
      </c>
      <c r="D230" s="922"/>
      <c r="E230" s="922"/>
      <c r="F230" s="922"/>
      <c r="G230" s="922"/>
      <c r="H230" s="922"/>
      <c r="I230" s="922"/>
      <c r="J230" s="922"/>
      <c r="K230" s="922"/>
      <c r="L230" s="4"/>
      <c r="M230" s="4"/>
      <c r="N230" s="17"/>
      <c r="O230" s="4"/>
      <c r="P230" s="4"/>
      <c r="Q230" s="4"/>
    </row>
    <row r="231" spans="1:17" x14ac:dyDescent="0.25">
      <c r="A231" s="17"/>
      <c r="B231" s="114"/>
      <c r="C231" s="1361" t="s">
        <v>1867</v>
      </c>
      <c r="D231" s="922"/>
      <c r="E231" s="922"/>
      <c r="F231" s="922"/>
      <c r="G231" s="922"/>
      <c r="H231" s="922"/>
      <c r="I231" s="922"/>
      <c r="J231" s="922"/>
      <c r="K231" s="922"/>
      <c r="L231" s="4"/>
      <c r="M231" s="4"/>
      <c r="N231" s="17"/>
      <c r="O231" s="4"/>
      <c r="P231" s="4"/>
      <c r="Q231" s="4"/>
    </row>
    <row r="232" spans="1:17" x14ac:dyDescent="0.25">
      <c r="A232" s="4"/>
      <c r="B232" s="9"/>
      <c r="C232" s="921"/>
      <c r="D232" s="921"/>
      <c r="E232" s="921"/>
      <c r="F232" s="921"/>
      <c r="G232" s="921"/>
      <c r="H232" s="921"/>
      <c r="I232" s="921"/>
      <c r="J232" s="921"/>
      <c r="K232" s="921"/>
      <c r="L232" s="4"/>
      <c r="M232" s="4"/>
      <c r="N232" s="4"/>
      <c r="O232" s="4"/>
      <c r="P232" s="4"/>
      <c r="Q232" s="17"/>
    </row>
    <row r="233" spans="1:17" x14ac:dyDescent="0.25">
      <c r="A233" s="4"/>
      <c r="B233" s="9" t="s">
        <v>1181</v>
      </c>
      <c r="C233" s="921" t="s">
        <v>1180</v>
      </c>
      <c r="D233" s="921"/>
      <c r="E233" s="921"/>
      <c r="F233" s="921"/>
      <c r="G233" s="921"/>
      <c r="H233" s="921"/>
      <c r="I233" s="921"/>
      <c r="J233" s="921"/>
      <c r="K233" s="921"/>
      <c r="L233" s="4"/>
      <c r="M233" s="4"/>
      <c r="N233" s="4"/>
      <c r="O233" s="4"/>
      <c r="P233" s="4"/>
      <c r="Q233" s="4"/>
    </row>
    <row r="234" spans="1:17" x14ac:dyDescent="0.25">
      <c r="A234" s="4"/>
      <c r="B234" s="9"/>
      <c r="C234" s="921" t="s">
        <v>1906</v>
      </c>
      <c r="D234" s="921"/>
      <c r="E234" s="921"/>
      <c r="F234" s="921"/>
      <c r="G234" s="921"/>
      <c r="H234" s="921"/>
      <c r="I234" s="921"/>
      <c r="J234" s="921"/>
      <c r="K234" s="921"/>
      <c r="L234" s="4"/>
      <c r="M234" s="4"/>
      <c r="N234" s="4"/>
      <c r="O234" s="4"/>
      <c r="P234" s="4"/>
      <c r="Q234" s="17"/>
    </row>
    <row r="235" spans="1:17" x14ac:dyDescent="0.25">
      <c r="A235" s="4"/>
      <c r="B235" s="9"/>
      <c r="C235" s="921" t="s">
        <v>1179</v>
      </c>
      <c r="D235" s="921"/>
      <c r="E235" s="921"/>
      <c r="F235" s="921"/>
      <c r="G235" s="921"/>
      <c r="H235" s="921"/>
      <c r="I235" s="921"/>
      <c r="J235" s="921"/>
      <c r="K235" s="921"/>
      <c r="L235" s="4"/>
      <c r="M235" s="4"/>
      <c r="N235" s="4"/>
      <c r="O235" s="4"/>
      <c r="P235" s="4"/>
      <c r="Q235" s="4"/>
    </row>
    <row r="236" spans="1:17" x14ac:dyDescent="0.25">
      <c r="A236" s="4"/>
      <c r="B236" s="9"/>
      <c r="C236" s="921"/>
      <c r="D236" s="921"/>
      <c r="E236" s="921"/>
      <c r="F236" s="921"/>
      <c r="G236" s="921"/>
      <c r="H236" s="921"/>
      <c r="I236" s="921"/>
      <c r="J236" s="921"/>
      <c r="K236" s="921"/>
      <c r="L236" s="4"/>
      <c r="M236" s="4"/>
      <c r="N236" s="4"/>
      <c r="O236" s="4"/>
      <c r="P236" s="4"/>
      <c r="Q236" s="4"/>
    </row>
    <row r="237" spans="1:17" x14ac:dyDescent="0.25">
      <c r="A237" s="4"/>
      <c r="B237" s="9" t="s">
        <v>1178</v>
      </c>
      <c r="C237" s="921" t="s">
        <v>1246</v>
      </c>
      <c r="D237" s="921"/>
      <c r="E237" s="921"/>
      <c r="F237" s="921"/>
      <c r="G237" s="921"/>
      <c r="H237" s="921"/>
      <c r="I237" s="921"/>
      <c r="J237" s="921"/>
      <c r="K237" s="921"/>
      <c r="L237" s="4"/>
      <c r="M237" s="4"/>
      <c r="N237" s="4"/>
      <c r="O237" s="4"/>
      <c r="P237" s="4"/>
      <c r="Q237" s="4"/>
    </row>
    <row r="238" spans="1:17" x14ac:dyDescent="0.25">
      <c r="A238" s="4"/>
      <c r="B238" s="9"/>
      <c r="C238" s="921" t="s">
        <v>1177</v>
      </c>
      <c r="D238" s="921"/>
      <c r="E238" s="921"/>
      <c r="F238" s="921"/>
      <c r="G238" s="921"/>
      <c r="H238" s="921"/>
      <c r="I238" s="921"/>
      <c r="J238" s="921"/>
      <c r="K238" s="921"/>
      <c r="L238" s="4"/>
      <c r="M238" s="17"/>
      <c r="N238" s="4"/>
      <c r="O238" s="4"/>
      <c r="P238" s="4"/>
      <c r="Q238" s="4"/>
    </row>
    <row r="239" spans="1:17" x14ac:dyDescent="0.25">
      <c r="A239" s="4"/>
      <c r="B239" s="9"/>
      <c r="C239" s="921" t="s">
        <v>1176</v>
      </c>
      <c r="D239" s="921"/>
      <c r="E239" s="921"/>
      <c r="F239" s="921"/>
      <c r="G239" s="921"/>
      <c r="H239" s="921"/>
      <c r="I239" s="921"/>
      <c r="J239" s="921"/>
      <c r="K239" s="921"/>
      <c r="L239" s="4"/>
      <c r="M239" s="4"/>
      <c r="N239" s="4"/>
      <c r="O239" s="4"/>
      <c r="P239" s="4"/>
      <c r="Q239" s="4"/>
    </row>
    <row r="240" spans="1:17" x14ac:dyDescent="0.25">
      <c r="A240" s="4"/>
      <c r="B240" s="9"/>
      <c r="C240" s="921"/>
      <c r="D240" s="921"/>
      <c r="E240" s="921"/>
      <c r="F240" s="921"/>
      <c r="G240" s="921"/>
      <c r="H240" s="921"/>
      <c r="I240" s="921"/>
      <c r="J240" s="921"/>
      <c r="K240" s="921"/>
      <c r="L240" s="4"/>
      <c r="M240" s="4"/>
      <c r="N240" s="4"/>
      <c r="O240" s="4"/>
      <c r="P240" s="4"/>
      <c r="Q240" s="4"/>
    </row>
    <row r="241" spans="1:17" x14ac:dyDescent="0.25">
      <c r="A241" s="4"/>
      <c r="B241" s="9" t="s">
        <v>1175</v>
      </c>
      <c r="C241" s="921" t="s">
        <v>1174</v>
      </c>
      <c r="D241" s="921"/>
      <c r="E241" s="921"/>
      <c r="F241" s="921"/>
      <c r="G241" s="921"/>
      <c r="H241" s="921"/>
      <c r="I241" s="921"/>
      <c r="J241" s="921"/>
      <c r="K241" s="921"/>
      <c r="L241" s="4"/>
      <c r="M241" s="4"/>
      <c r="N241" s="4"/>
      <c r="O241" s="4"/>
      <c r="P241" s="4"/>
      <c r="Q241" s="4"/>
    </row>
    <row r="242" spans="1:17" x14ac:dyDescent="0.25">
      <c r="A242" s="4"/>
      <c r="B242" s="9"/>
      <c r="C242" s="921" t="s">
        <v>1173</v>
      </c>
      <c r="D242" s="921"/>
      <c r="E242" s="921"/>
      <c r="F242" s="921"/>
      <c r="G242" s="921"/>
      <c r="H242" s="921"/>
      <c r="I242" s="921"/>
      <c r="J242" s="921"/>
      <c r="K242" s="921"/>
      <c r="L242" s="4"/>
      <c r="M242" s="4"/>
      <c r="N242" s="4"/>
      <c r="O242" s="4"/>
      <c r="P242" s="4"/>
      <c r="Q242" s="4"/>
    </row>
    <row r="243" spans="1:17" x14ac:dyDescent="0.25">
      <c r="A243" s="4"/>
      <c r="B243" s="9"/>
      <c r="C243" s="921"/>
      <c r="D243" s="921"/>
      <c r="E243" s="921"/>
      <c r="F243" s="921"/>
      <c r="G243" s="921"/>
      <c r="H243" s="921"/>
      <c r="I243" s="921"/>
      <c r="J243" s="921"/>
      <c r="K243" s="921"/>
      <c r="L243" s="4"/>
      <c r="M243" s="4"/>
      <c r="N243" s="4"/>
      <c r="O243" s="4"/>
      <c r="P243" s="4"/>
      <c r="Q243" s="4"/>
    </row>
    <row r="244" spans="1:17" x14ac:dyDescent="0.25">
      <c r="A244" s="4"/>
      <c r="B244" s="9" t="s">
        <v>1172</v>
      </c>
      <c r="C244" s="921" t="s">
        <v>1171</v>
      </c>
      <c r="D244" s="921"/>
      <c r="E244" s="921"/>
      <c r="F244" s="921"/>
      <c r="G244" s="921"/>
      <c r="H244" s="921"/>
      <c r="I244" s="921"/>
      <c r="J244" s="921"/>
      <c r="K244" s="921"/>
      <c r="L244" s="4"/>
      <c r="M244" s="4"/>
      <c r="N244" s="4"/>
      <c r="O244" s="4"/>
      <c r="P244" s="4"/>
      <c r="Q244" s="4"/>
    </row>
    <row r="245" spans="1:17" x14ac:dyDescent="0.25">
      <c r="A245" s="4"/>
      <c r="B245" s="9"/>
      <c r="C245" s="921" t="s">
        <v>1170</v>
      </c>
      <c r="D245" s="921"/>
      <c r="E245" s="921"/>
      <c r="F245" s="921"/>
      <c r="G245" s="921"/>
      <c r="H245" s="921"/>
      <c r="I245" s="921"/>
      <c r="J245" s="921"/>
      <c r="K245" s="921"/>
      <c r="L245" s="4"/>
      <c r="M245" s="4"/>
      <c r="N245" s="4"/>
      <c r="O245" s="4"/>
      <c r="P245" s="4"/>
      <c r="Q245" s="4"/>
    </row>
    <row r="246" spans="1:17" x14ac:dyDescent="0.25">
      <c r="A246" s="4"/>
      <c r="B246" s="9"/>
      <c r="C246" s="921"/>
      <c r="D246" s="921"/>
      <c r="E246" s="921"/>
      <c r="F246" s="921"/>
      <c r="G246" s="921"/>
      <c r="H246" s="921"/>
      <c r="I246" s="921"/>
      <c r="J246" s="921"/>
      <c r="K246" s="921"/>
      <c r="L246" s="4"/>
      <c r="M246" s="4"/>
      <c r="N246" s="4"/>
      <c r="O246" s="4"/>
      <c r="P246" s="4"/>
      <c r="Q246" s="4"/>
    </row>
    <row r="247" spans="1:17" x14ac:dyDescent="0.25">
      <c r="A247" s="4"/>
      <c r="B247" s="9" t="s">
        <v>1169</v>
      </c>
      <c r="C247" s="921" t="s">
        <v>1868</v>
      </c>
      <c r="D247" s="921"/>
      <c r="E247" s="921"/>
      <c r="F247" s="921"/>
      <c r="G247" s="921"/>
      <c r="H247" s="921"/>
      <c r="I247" s="921"/>
      <c r="J247" s="921"/>
      <c r="K247" s="921"/>
      <c r="L247" s="4"/>
      <c r="M247" s="4"/>
      <c r="N247" s="4"/>
      <c r="O247" s="4"/>
      <c r="P247" s="4"/>
      <c r="Q247" s="4"/>
    </row>
    <row r="248" spans="1:17" x14ac:dyDescent="0.25">
      <c r="A248" s="4"/>
      <c r="B248" s="9"/>
      <c r="C248" s="923"/>
      <c r="D248" s="921"/>
      <c r="E248" s="921"/>
      <c r="F248" s="921"/>
      <c r="G248" s="921"/>
      <c r="H248" s="921"/>
      <c r="I248" s="921"/>
      <c r="J248" s="921"/>
      <c r="K248" s="921"/>
      <c r="L248" s="4"/>
      <c r="M248" s="4"/>
      <c r="N248" s="4"/>
      <c r="O248" s="4"/>
      <c r="P248" s="4"/>
      <c r="Q248" s="4"/>
    </row>
    <row r="249" spans="1:17" x14ac:dyDescent="0.25">
      <c r="A249" s="4"/>
      <c r="B249" s="9" t="s">
        <v>1168</v>
      </c>
      <c r="C249" s="921" t="s">
        <v>1167</v>
      </c>
      <c r="D249" s="921"/>
      <c r="E249" s="921"/>
      <c r="F249" s="921"/>
      <c r="G249" s="921"/>
      <c r="H249" s="921"/>
      <c r="I249" s="921"/>
      <c r="J249" s="921"/>
      <c r="K249" s="921"/>
      <c r="L249" s="4"/>
      <c r="M249" s="4"/>
      <c r="N249" s="4"/>
      <c r="O249" s="4"/>
      <c r="P249" s="4"/>
      <c r="Q249" s="4"/>
    </row>
    <row r="250" spans="1:17" x14ac:dyDescent="0.25">
      <c r="A250" s="4"/>
      <c r="B250" s="9"/>
      <c r="C250" s="921" t="s">
        <v>1166</v>
      </c>
      <c r="D250" s="921"/>
      <c r="E250" s="921"/>
      <c r="F250" s="921"/>
      <c r="G250" s="921"/>
      <c r="H250" s="921"/>
      <c r="I250" s="921"/>
      <c r="J250" s="921"/>
      <c r="K250" s="921"/>
      <c r="L250" s="4"/>
      <c r="M250" s="4"/>
      <c r="N250" s="4"/>
      <c r="O250" s="4"/>
      <c r="P250" s="4"/>
      <c r="Q250" s="4"/>
    </row>
    <row r="251" spans="1:17" x14ac:dyDescent="0.25">
      <c r="A251" s="4"/>
      <c r="B251" s="9"/>
      <c r="C251" s="921"/>
      <c r="D251" s="921"/>
      <c r="E251" s="921"/>
      <c r="F251" s="921"/>
      <c r="G251" s="921"/>
      <c r="H251" s="921"/>
      <c r="I251" s="921"/>
      <c r="J251" s="921"/>
      <c r="K251" s="921"/>
      <c r="L251" s="4"/>
      <c r="M251" s="4"/>
      <c r="N251" s="4"/>
      <c r="O251" s="4"/>
      <c r="P251" s="4"/>
      <c r="Q251" s="4"/>
    </row>
    <row r="252" spans="1:17" x14ac:dyDescent="0.25">
      <c r="A252" s="4"/>
      <c r="B252" s="9" t="s">
        <v>1165</v>
      </c>
      <c r="C252" s="921" t="s">
        <v>1164</v>
      </c>
      <c r="D252" s="921"/>
      <c r="E252" s="921"/>
      <c r="F252" s="921"/>
      <c r="G252" s="921"/>
      <c r="H252" s="921"/>
      <c r="I252" s="921"/>
      <c r="J252" s="921"/>
      <c r="K252" s="921"/>
      <c r="L252" s="4"/>
      <c r="M252" s="4"/>
      <c r="N252" s="4"/>
      <c r="O252" s="4"/>
      <c r="P252" s="4"/>
      <c r="Q252" s="4"/>
    </row>
    <row r="253" spans="1:17" x14ac:dyDescent="0.25">
      <c r="A253" s="4"/>
      <c r="B253" s="9"/>
      <c r="C253" s="4"/>
      <c r="D253" s="4"/>
      <c r="E253" s="4"/>
      <c r="F253" s="4"/>
      <c r="G253" s="4"/>
      <c r="H253" s="4"/>
      <c r="I253" s="4"/>
      <c r="J253" s="4"/>
      <c r="K253" s="4"/>
      <c r="L253" s="4"/>
      <c r="M253" s="4"/>
      <c r="N253" s="4"/>
      <c r="O253" s="4"/>
      <c r="P253" s="4"/>
      <c r="Q253" s="4"/>
    </row>
    <row r="254" spans="1:17" ht="18" x14ac:dyDescent="0.25">
      <c r="A254" s="4"/>
      <c r="B254" s="177">
        <v>21</v>
      </c>
      <c r="C254" s="113" t="s">
        <v>1162</v>
      </c>
      <c r="D254" s="4"/>
      <c r="E254" s="4"/>
      <c r="F254" s="4"/>
      <c r="G254" s="4"/>
      <c r="H254" s="4"/>
      <c r="I254" s="4"/>
      <c r="J254" s="4"/>
      <c r="K254" s="4"/>
      <c r="L254" s="4"/>
      <c r="M254" s="4"/>
      <c r="N254" s="4"/>
      <c r="O254" s="4"/>
      <c r="P254" s="4"/>
      <c r="Q254" s="4"/>
    </row>
    <row r="255" spans="1:17" x14ac:dyDescent="0.25">
      <c r="A255" s="4"/>
      <c r="B255" s="9"/>
      <c r="C255" s="4"/>
      <c r="D255" s="4"/>
      <c r="E255" s="4"/>
      <c r="F255" s="4"/>
      <c r="G255" s="4"/>
      <c r="H255" s="4"/>
      <c r="I255" s="4"/>
      <c r="J255" s="4"/>
      <c r="K255" s="4"/>
      <c r="L255" s="4"/>
      <c r="M255" s="4"/>
      <c r="N255" s="4"/>
      <c r="O255" s="4"/>
      <c r="P255" s="4"/>
      <c r="Q255" s="4"/>
    </row>
    <row r="256" spans="1:17" x14ac:dyDescent="0.25">
      <c r="A256" s="4"/>
      <c r="B256" s="9"/>
      <c r="C256" s="1360" t="s">
        <v>1161</v>
      </c>
      <c r="D256" s="1360"/>
      <c r="E256" s="1360"/>
      <c r="F256" s="1360"/>
      <c r="G256" s="1360"/>
      <c r="H256" s="1360"/>
      <c r="I256" s="1360"/>
      <c r="J256" s="1360"/>
      <c r="K256" s="1360"/>
      <c r="L256" s="4"/>
      <c r="M256" s="4"/>
      <c r="N256" s="4"/>
    </row>
    <row r="257" spans="1:17" x14ac:dyDescent="0.25">
      <c r="A257" s="4"/>
      <c r="B257" s="9"/>
      <c r="C257" s="1360" t="s">
        <v>1160</v>
      </c>
      <c r="D257" s="1360"/>
      <c r="E257" s="1360"/>
      <c r="F257" s="1360"/>
      <c r="G257" s="1360"/>
      <c r="H257" s="1360"/>
      <c r="I257" s="1360"/>
      <c r="J257" s="1360"/>
      <c r="K257" s="1360"/>
      <c r="L257" s="4"/>
      <c r="M257" s="4"/>
      <c r="N257" s="4"/>
    </row>
    <row r="258" spans="1:17" x14ac:dyDescent="0.25">
      <c r="A258" s="4"/>
      <c r="B258" s="9"/>
      <c r="C258" s="1360" t="s">
        <v>1159</v>
      </c>
      <c r="D258" s="1360"/>
      <c r="E258" s="1360"/>
      <c r="F258" s="1360"/>
      <c r="G258" s="1360"/>
      <c r="H258" s="1360"/>
      <c r="I258" s="1360"/>
      <c r="J258" s="1360"/>
      <c r="K258" s="1360"/>
      <c r="L258" s="4"/>
      <c r="M258" s="4"/>
      <c r="N258" s="4"/>
    </row>
    <row r="259" spans="1:17" x14ac:dyDescent="0.25">
      <c r="A259" s="4"/>
      <c r="B259" s="9"/>
      <c r="C259" s="1360" t="s">
        <v>1158</v>
      </c>
      <c r="D259" s="1360"/>
      <c r="E259" s="1360"/>
      <c r="F259" s="1360"/>
      <c r="G259" s="1360"/>
      <c r="H259" s="1360"/>
      <c r="I259" s="1360"/>
      <c r="J259" s="1360"/>
      <c r="K259" s="1360"/>
      <c r="L259" s="4"/>
      <c r="M259" s="4"/>
      <c r="N259" s="4"/>
    </row>
    <row r="260" spans="1:17" x14ac:dyDescent="0.25">
      <c r="A260" s="4"/>
      <c r="B260" s="9"/>
      <c r="C260" s="1360" t="s">
        <v>1885</v>
      </c>
      <c r="D260" s="1362"/>
      <c r="E260" s="1360" t="s">
        <v>1888</v>
      </c>
      <c r="F260" s="1362"/>
      <c r="G260" s="1363"/>
      <c r="H260" s="1363"/>
      <c r="I260" s="1363"/>
      <c r="J260" s="1363"/>
      <c r="K260" s="1363"/>
      <c r="L260" s="4"/>
      <c r="M260" s="4"/>
      <c r="N260" s="4"/>
      <c r="O260" s="4"/>
      <c r="P260" s="4"/>
      <c r="Q260" s="4"/>
    </row>
    <row r="261" spans="1:17" x14ac:dyDescent="0.25">
      <c r="A261" s="4"/>
      <c r="B261" s="9"/>
      <c r="C261" s="1360" t="s">
        <v>1886</v>
      </c>
      <c r="D261" s="1362"/>
      <c r="E261" s="1360" t="s">
        <v>1889</v>
      </c>
      <c r="F261" s="1362"/>
      <c r="G261" s="1363"/>
      <c r="H261" s="1363"/>
      <c r="I261" s="1363"/>
      <c r="J261" s="1363"/>
      <c r="K261" s="1363"/>
      <c r="L261" s="4"/>
      <c r="M261" s="4"/>
      <c r="N261" s="4"/>
      <c r="O261" s="4"/>
      <c r="P261" s="4"/>
      <c r="Q261" s="4"/>
    </row>
    <row r="262" spans="1:17" x14ac:dyDescent="0.25">
      <c r="A262" s="4"/>
      <c r="B262" s="9"/>
      <c r="C262" s="1360" t="s">
        <v>1887</v>
      </c>
      <c r="D262" s="1362"/>
      <c r="E262" s="1360" t="s">
        <v>1890</v>
      </c>
      <c r="F262" s="1362"/>
      <c r="G262" s="1363"/>
      <c r="H262" s="1363"/>
      <c r="I262" s="1363"/>
      <c r="J262" s="1363"/>
      <c r="K262" s="1363"/>
      <c r="L262" s="17"/>
      <c r="M262" s="4"/>
      <c r="N262" s="4"/>
      <c r="O262" s="4"/>
      <c r="P262" s="4"/>
      <c r="Q262" s="4"/>
    </row>
    <row r="263" spans="1:17" x14ac:dyDescent="0.25">
      <c r="A263" s="4"/>
      <c r="B263" s="9"/>
      <c r="C263" s="1360"/>
      <c r="D263" s="1362"/>
      <c r="E263" s="1360"/>
      <c r="F263" s="1362"/>
      <c r="G263" s="1363"/>
      <c r="H263" s="1370" t="s">
        <v>2485</v>
      </c>
      <c r="I263" s="1370" t="s">
        <v>2486</v>
      </c>
      <c r="J263" s="1370" t="s">
        <v>2487</v>
      </c>
      <c r="K263" s="1370" t="s">
        <v>2487</v>
      </c>
      <c r="L263" s="17"/>
      <c r="M263" s="4"/>
      <c r="N263" s="4"/>
      <c r="O263" s="4"/>
      <c r="P263" s="4"/>
      <c r="Q263" s="4"/>
    </row>
    <row r="264" spans="1:17" x14ac:dyDescent="0.25">
      <c r="A264" s="4"/>
      <c r="B264" s="9"/>
      <c r="C264" s="1360"/>
      <c r="D264" s="1362"/>
      <c r="E264" s="1360"/>
      <c r="F264" s="1362"/>
      <c r="G264" s="1363"/>
      <c r="H264" s="1364">
        <v>45292</v>
      </c>
      <c r="I264" s="1364">
        <v>44927</v>
      </c>
      <c r="J264" s="1364">
        <v>45017</v>
      </c>
      <c r="K264" s="1364">
        <v>44652</v>
      </c>
      <c r="L264" s="17"/>
      <c r="M264" s="4"/>
      <c r="N264" s="4"/>
      <c r="O264" s="4"/>
      <c r="P264" s="4"/>
      <c r="Q264" s="4"/>
    </row>
    <row r="265" spans="1:17" x14ac:dyDescent="0.25">
      <c r="A265" s="4"/>
      <c r="B265" s="9"/>
      <c r="C265" s="1360"/>
      <c r="D265" s="1362"/>
      <c r="E265" s="1360"/>
      <c r="F265" s="1362"/>
      <c r="G265" s="1363"/>
      <c r="H265" s="1365">
        <v>45382</v>
      </c>
      <c r="I265" s="1365">
        <v>45016</v>
      </c>
      <c r="J265" s="1365">
        <v>45382</v>
      </c>
      <c r="K265" s="1365">
        <v>45016</v>
      </c>
      <c r="L265" s="17"/>
      <c r="M265" s="4"/>
      <c r="N265" s="4"/>
      <c r="O265" s="4"/>
      <c r="P265" s="4"/>
      <c r="Q265" s="4"/>
    </row>
    <row r="266" spans="1:17" x14ac:dyDescent="0.25">
      <c r="A266" s="4"/>
      <c r="B266" s="9"/>
      <c r="C266" s="1360"/>
      <c r="D266" s="1362"/>
      <c r="E266" s="1360"/>
      <c r="F266" s="1362" t="s">
        <v>1845</v>
      </c>
      <c r="G266" s="1363"/>
      <c r="H266" s="1368"/>
      <c r="I266" s="1366"/>
      <c r="J266" s="1368"/>
      <c r="K266" s="1366"/>
      <c r="L266" s="17"/>
      <c r="M266" s="4"/>
      <c r="N266" s="4"/>
      <c r="O266" s="4"/>
      <c r="P266" s="4"/>
      <c r="Q266" s="4"/>
    </row>
    <row r="267" spans="1:17" x14ac:dyDescent="0.25">
      <c r="A267" s="4"/>
      <c r="B267" s="9"/>
      <c r="C267" s="1360"/>
      <c r="D267" s="1362"/>
      <c r="E267" s="1360"/>
      <c r="F267" s="1362" t="s">
        <v>2461</v>
      </c>
      <c r="G267" s="1363"/>
      <c r="H267" s="1368"/>
      <c r="I267" s="1366"/>
      <c r="J267" s="1368"/>
      <c r="K267" s="1366"/>
      <c r="L267" s="17"/>
      <c r="M267" s="4"/>
      <c r="N267" s="4"/>
      <c r="O267" s="4"/>
      <c r="P267" s="4"/>
      <c r="Q267" s="4"/>
    </row>
    <row r="268" spans="1:17" x14ac:dyDescent="0.25">
      <c r="A268" s="4"/>
      <c r="B268" s="9"/>
      <c r="C268" s="1360"/>
      <c r="D268" s="1362"/>
      <c r="E268" s="1360"/>
      <c r="F268" s="1362" t="s">
        <v>2462</v>
      </c>
      <c r="G268" s="1363"/>
      <c r="H268" s="1369"/>
      <c r="I268" s="1367"/>
      <c r="J268" s="1369"/>
      <c r="K268" s="1367"/>
      <c r="L268" s="17"/>
      <c r="M268" s="4"/>
      <c r="N268" s="4"/>
      <c r="O268" s="4"/>
      <c r="P268" s="4"/>
      <c r="Q268" s="4"/>
    </row>
    <row r="269" spans="1:17" x14ac:dyDescent="0.25">
      <c r="A269" s="4"/>
      <c r="B269" s="9"/>
      <c r="C269" s="1360"/>
      <c r="D269" s="1362"/>
      <c r="E269" s="1360"/>
      <c r="F269" s="1362"/>
      <c r="G269" s="1363"/>
      <c r="H269" s="1363"/>
      <c r="I269" s="1363"/>
      <c r="J269" s="1363"/>
      <c r="K269" s="1363"/>
      <c r="L269" s="17"/>
      <c r="M269" s="4"/>
      <c r="N269" s="4"/>
      <c r="O269" s="4"/>
      <c r="P269" s="4"/>
      <c r="Q269" s="4"/>
    </row>
    <row r="270" spans="1:17" x14ac:dyDescent="0.25">
      <c r="A270" s="4"/>
      <c r="B270" s="9"/>
      <c r="C270" s="1360"/>
      <c r="D270" s="1362"/>
      <c r="E270" s="1360"/>
      <c r="F270" s="1362"/>
      <c r="G270" s="1363"/>
      <c r="H270" s="1363"/>
      <c r="I270" s="1363"/>
      <c r="J270" s="1363"/>
      <c r="K270" s="1363"/>
      <c r="L270" s="17"/>
      <c r="M270" s="4"/>
      <c r="N270" s="4"/>
      <c r="O270" s="4"/>
      <c r="P270" s="4"/>
      <c r="Q270" s="4"/>
    </row>
    <row r="271" spans="1:17" x14ac:dyDescent="0.25">
      <c r="A271" s="4"/>
      <c r="B271" s="9"/>
      <c r="C271" s="1360"/>
      <c r="D271" s="1362"/>
      <c r="E271" s="1360"/>
      <c r="F271" s="1362"/>
      <c r="G271" s="1363"/>
      <c r="H271" s="1363"/>
      <c r="I271" s="1370" t="s">
        <v>2489</v>
      </c>
      <c r="J271" s="1370" t="s">
        <v>2490</v>
      </c>
      <c r="K271" s="1370" t="s">
        <v>2490</v>
      </c>
      <c r="L271" s="17"/>
      <c r="M271" s="4"/>
      <c r="N271" s="4"/>
      <c r="O271" s="4"/>
      <c r="P271" s="4"/>
      <c r="Q271" s="4"/>
    </row>
    <row r="272" spans="1:17" x14ac:dyDescent="0.25">
      <c r="A272" s="4"/>
      <c r="B272" s="9"/>
      <c r="C272" s="1360" t="s">
        <v>2488</v>
      </c>
      <c r="D272" s="1362"/>
      <c r="E272" s="1360"/>
      <c r="F272" s="1371">
        <v>2019</v>
      </c>
      <c r="G272" s="1371">
        <f>+F272+1</f>
        <v>2020</v>
      </c>
      <c r="H272" s="1371">
        <f t="shared" ref="H272:I275" si="118">+G272+1</f>
        <v>2021</v>
      </c>
      <c r="I272" s="1371">
        <f t="shared" si="118"/>
        <v>2022</v>
      </c>
      <c r="J272" s="1370" t="s">
        <v>2491</v>
      </c>
      <c r="K272" s="1370" t="s">
        <v>2492</v>
      </c>
      <c r="L272" s="17"/>
      <c r="M272" s="4"/>
      <c r="N272" s="4"/>
      <c r="O272" s="4"/>
      <c r="P272" s="4"/>
      <c r="Q272" s="4"/>
    </row>
    <row r="273" spans="1:17" x14ac:dyDescent="0.25">
      <c r="A273" s="4"/>
      <c r="B273" s="9"/>
      <c r="C273" s="1360"/>
      <c r="D273" s="1362"/>
      <c r="E273" s="1360"/>
      <c r="F273" s="1371">
        <v>100</v>
      </c>
      <c r="G273" s="1371">
        <v>100</v>
      </c>
      <c r="H273" s="1371">
        <v>100</v>
      </c>
      <c r="I273" s="1371">
        <f>+H273*30</f>
        <v>3000</v>
      </c>
      <c r="J273" s="1372">
        <f>SUM(F273:I273)</f>
        <v>3300</v>
      </c>
      <c r="K273" s="1372">
        <f>SUM(F276:I276)</f>
        <v>3212</v>
      </c>
      <c r="L273" s="17"/>
      <c r="M273" s="4"/>
      <c r="N273" s="4"/>
      <c r="O273" s="4"/>
      <c r="P273" s="4"/>
      <c r="Q273" s="4"/>
    </row>
    <row r="274" spans="1:17" x14ac:dyDescent="0.25">
      <c r="A274" s="4"/>
      <c r="B274" s="9"/>
      <c r="C274" s="1360"/>
      <c r="D274" s="1362"/>
      <c r="E274" s="1360"/>
      <c r="F274" s="1371"/>
      <c r="G274" s="1371"/>
      <c r="H274" s="1371"/>
      <c r="I274" s="1371"/>
      <c r="J274" s="1363"/>
      <c r="K274" s="1363"/>
      <c r="L274" s="17"/>
      <c r="M274" s="4"/>
      <c r="N274" s="4"/>
      <c r="O274" s="4"/>
      <c r="P274" s="4"/>
      <c r="Q274" s="4"/>
    </row>
    <row r="275" spans="1:17" x14ac:dyDescent="0.25">
      <c r="A275" s="4"/>
      <c r="B275" s="9"/>
      <c r="C275" s="1360" t="s">
        <v>2488</v>
      </c>
      <c r="D275" s="1362"/>
      <c r="E275" s="1360"/>
      <c r="F275" s="1371">
        <v>2023</v>
      </c>
      <c r="G275" s="1371">
        <f>+F275+1</f>
        <v>2024</v>
      </c>
      <c r="H275" s="1371">
        <f t="shared" si="118"/>
        <v>2025</v>
      </c>
      <c r="I275" s="1371">
        <f t="shared" si="118"/>
        <v>2026</v>
      </c>
      <c r="J275" s="1363"/>
      <c r="K275" s="1363"/>
      <c r="L275" s="17"/>
      <c r="M275" s="4"/>
      <c r="N275" s="4"/>
      <c r="O275" s="4"/>
      <c r="P275" s="4"/>
      <c r="Q275" s="4"/>
    </row>
    <row r="276" spans="1:17" x14ac:dyDescent="0.25">
      <c r="A276" s="4"/>
      <c r="B276" s="9"/>
      <c r="C276" s="1360"/>
      <c r="D276" s="1362"/>
      <c r="E276" s="1360"/>
      <c r="F276" s="1371">
        <v>95</v>
      </c>
      <c r="G276" s="1371">
        <v>98</v>
      </c>
      <c r="H276" s="1371">
        <v>99</v>
      </c>
      <c r="I276" s="1371">
        <f>AVERAGE(F276:H276)*30</f>
        <v>2920</v>
      </c>
      <c r="J276" s="1363"/>
      <c r="K276" s="1363"/>
      <c r="L276" s="17"/>
      <c r="M276" s="4"/>
      <c r="N276" s="4"/>
      <c r="O276" s="4"/>
      <c r="P276" s="4"/>
      <c r="Q276" s="4"/>
    </row>
    <row r="277" spans="1:17" x14ac:dyDescent="0.25">
      <c r="A277" s="4"/>
      <c r="B277" s="9"/>
      <c r="C277" s="1360"/>
      <c r="D277" s="1362"/>
      <c r="E277" s="1360"/>
      <c r="F277" s="1362"/>
      <c r="G277" s="1363"/>
      <c r="H277" s="1363"/>
      <c r="I277" s="1363"/>
      <c r="J277" s="1363"/>
      <c r="K277" s="1363"/>
      <c r="L277" s="17"/>
      <c r="M277" s="4"/>
      <c r="N277" s="4"/>
      <c r="O277" s="4"/>
      <c r="P277" s="4"/>
      <c r="Q277" s="4"/>
    </row>
    <row r="278" spans="1:17" x14ac:dyDescent="0.25">
      <c r="A278" s="4"/>
      <c r="B278" s="9"/>
      <c r="C278" s="1363" t="s">
        <v>2494</v>
      </c>
      <c r="D278" s="1362"/>
      <c r="E278" s="1360"/>
      <c r="F278" s="1362"/>
      <c r="G278" s="1363"/>
      <c r="H278" s="1363"/>
      <c r="I278" s="1363"/>
      <c r="J278" s="1363"/>
      <c r="K278" s="1363"/>
      <c r="L278" s="17"/>
      <c r="M278" s="4"/>
      <c r="N278" s="4"/>
      <c r="O278" s="4"/>
      <c r="P278" s="4"/>
      <c r="Q278" s="4"/>
    </row>
    <row r="279" spans="1:17" x14ac:dyDescent="0.25">
      <c r="A279" s="4"/>
      <c r="B279" s="9"/>
      <c r="C279" s="1360"/>
      <c r="D279" s="1362" t="s">
        <v>2493</v>
      </c>
      <c r="E279" s="1360"/>
      <c r="F279" s="1362"/>
      <c r="G279" s="1363"/>
      <c r="H279" s="1363"/>
      <c r="I279" s="1363"/>
      <c r="J279" s="1363"/>
      <c r="K279" s="1363"/>
      <c r="L279" s="17"/>
      <c r="M279" s="4"/>
      <c r="N279" s="4"/>
      <c r="O279" s="4"/>
      <c r="P279" s="4"/>
      <c r="Q279" s="4"/>
    </row>
    <row r="280" spans="1:17" x14ac:dyDescent="0.25">
      <c r="A280" s="4"/>
      <c r="B280" s="9"/>
      <c r="C280" s="1360"/>
      <c r="D280" s="1362"/>
      <c r="E280" s="1360"/>
      <c r="F280" s="1362"/>
      <c r="G280" s="1363"/>
      <c r="H280" s="1363"/>
      <c r="I280" s="1363"/>
      <c r="J280" s="1363"/>
      <c r="K280" s="1363"/>
      <c r="L280" s="17"/>
      <c r="M280" s="4"/>
      <c r="N280" s="4"/>
      <c r="O280" s="4"/>
      <c r="P280" s="4"/>
      <c r="Q280" s="4"/>
    </row>
    <row r="281" spans="1:17" x14ac:dyDescent="0.25">
      <c r="A281" s="4"/>
      <c r="B281" s="9"/>
      <c r="C281" s="4"/>
      <c r="D281" s="4"/>
      <c r="E281" s="17"/>
      <c r="F281" s="17"/>
      <c r="G281" s="17"/>
      <c r="H281" s="17"/>
      <c r="I281" s="17"/>
      <c r="J281" s="17"/>
      <c r="K281" s="4"/>
      <c r="L281" s="17"/>
      <c r="M281" s="4"/>
      <c r="N281" s="4"/>
      <c r="O281" s="4"/>
      <c r="P281" s="4"/>
      <c r="Q281" s="4"/>
    </row>
    <row r="282" spans="1:17" ht="18" x14ac:dyDescent="0.25">
      <c r="A282" s="4"/>
      <c r="B282" s="9"/>
      <c r="C282" s="113" t="s">
        <v>1157</v>
      </c>
      <c r="D282" s="4"/>
      <c r="E282" s="4"/>
      <c r="F282" s="4"/>
      <c r="G282" s="4"/>
      <c r="H282" s="4"/>
      <c r="I282" s="4"/>
      <c r="J282" s="4"/>
      <c r="K282" s="4"/>
      <c r="L282" s="17"/>
      <c r="M282" s="4"/>
      <c r="N282" s="4"/>
      <c r="O282" s="4"/>
      <c r="P282" s="4"/>
      <c r="Q282" s="4"/>
    </row>
    <row r="283" spans="1:17" x14ac:dyDescent="0.25">
      <c r="A283" s="4"/>
      <c r="B283" s="177">
        <v>30</v>
      </c>
      <c r="C283" s="921" t="s">
        <v>1156</v>
      </c>
      <c r="D283" s="921"/>
      <c r="E283" s="921"/>
      <c r="F283" s="921"/>
      <c r="G283" s="921"/>
      <c r="H283" s="921"/>
      <c r="I283" s="921"/>
      <c r="J283" s="921"/>
      <c r="K283" s="921"/>
      <c r="L283" s="17"/>
      <c r="M283" s="4"/>
      <c r="N283" s="4"/>
      <c r="O283" s="4"/>
      <c r="P283" s="4"/>
      <c r="Q283" s="4"/>
    </row>
    <row r="284" spans="1:17" x14ac:dyDescent="0.25">
      <c r="A284" s="4"/>
      <c r="B284" s="9"/>
      <c r="C284" s="921" t="s">
        <v>1155</v>
      </c>
      <c r="D284" s="921"/>
      <c r="E284" s="921"/>
      <c r="F284" s="921"/>
      <c r="G284" s="921"/>
      <c r="H284" s="921"/>
      <c r="I284" s="921"/>
      <c r="J284" s="921"/>
      <c r="K284" s="921"/>
      <c r="L284" s="17"/>
      <c r="M284" s="4"/>
      <c r="N284" s="4"/>
      <c r="O284" s="4"/>
      <c r="P284" s="4"/>
      <c r="Q284" s="4"/>
    </row>
    <row r="285" spans="1:17" x14ac:dyDescent="0.25">
      <c r="A285" s="4"/>
      <c r="B285" s="9"/>
      <c r="C285" s="921" t="s">
        <v>1154</v>
      </c>
      <c r="D285" s="921"/>
      <c r="E285" s="921"/>
      <c r="F285" s="921"/>
      <c r="G285" s="921"/>
      <c r="H285" s="921"/>
      <c r="I285" s="921"/>
      <c r="J285" s="921"/>
      <c r="K285" s="921"/>
      <c r="L285" s="17"/>
      <c r="M285" s="4"/>
      <c r="N285" s="4"/>
      <c r="O285" s="4"/>
      <c r="P285" s="4"/>
      <c r="Q285" s="4"/>
    </row>
    <row r="286" spans="1:17" x14ac:dyDescent="0.25">
      <c r="A286" s="4"/>
      <c r="B286" s="9"/>
      <c r="C286" s="921" t="s">
        <v>1153</v>
      </c>
      <c r="D286" s="921"/>
      <c r="E286" s="921"/>
      <c r="F286" s="921"/>
      <c r="G286" s="921"/>
      <c r="H286" s="921"/>
      <c r="I286" s="921"/>
      <c r="J286" s="921"/>
      <c r="K286" s="921"/>
      <c r="L286" s="17"/>
      <c r="M286" s="4"/>
      <c r="N286" s="4"/>
      <c r="O286" s="4"/>
      <c r="P286" s="4"/>
      <c r="Q286" s="4"/>
    </row>
    <row r="287" spans="1:17" x14ac:dyDescent="0.25">
      <c r="A287" s="4"/>
      <c r="B287" s="9"/>
      <c r="C287" s="921"/>
      <c r="D287" s="921"/>
      <c r="E287" s="921"/>
      <c r="F287" s="921"/>
      <c r="G287" s="921"/>
      <c r="H287" s="921"/>
      <c r="I287" s="921"/>
      <c r="J287" s="921"/>
      <c r="K287" s="921"/>
      <c r="L287" s="4"/>
      <c r="M287" s="4"/>
      <c r="N287" s="4"/>
      <c r="O287" s="4"/>
      <c r="P287" s="4"/>
      <c r="Q287" s="4"/>
    </row>
    <row r="288" spans="1:17" x14ac:dyDescent="0.25">
      <c r="A288" s="4"/>
      <c r="B288" s="9"/>
      <c r="C288" s="921" t="s">
        <v>1152</v>
      </c>
      <c r="D288" s="921"/>
      <c r="E288" s="921"/>
      <c r="F288" s="921"/>
      <c r="G288" s="921"/>
      <c r="H288" s="921"/>
      <c r="I288" s="921"/>
      <c r="J288" s="921"/>
      <c r="K288" s="921"/>
      <c r="L288" s="4"/>
      <c r="M288" s="4"/>
      <c r="N288" s="4"/>
      <c r="O288" s="4"/>
      <c r="P288" s="4"/>
      <c r="Q288" s="4"/>
    </row>
    <row r="289" spans="1:17" x14ac:dyDescent="0.25">
      <c r="A289" s="4"/>
      <c r="B289" s="9"/>
      <c r="C289" s="921" t="s">
        <v>1151</v>
      </c>
      <c r="D289" s="921"/>
      <c r="E289" s="921"/>
      <c r="F289" s="921"/>
      <c r="G289" s="921"/>
      <c r="H289" s="921"/>
      <c r="I289" s="921"/>
      <c r="J289" s="921"/>
      <c r="K289" s="921"/>
      <c r="L289" s="4"/>
      <c r="M289" s="4"/>
      <c r="N289" s="4"/>
      <c r="O289" s="4"/>
      <c r="P289" s="4"/>
      <c r="Q289" s="4"/>
    </row>
    <row r="290" spans="1:17" x14ac:dyDescent="0.25">
      <c r="A290" s="4"/>
      <c r="B290" s="9"/>
      <c r="C290" s="921" t="s">
        <v>1150</v>
      </c>
      <c r="D290" s="922"/>
      <c r="E290" s="922"/>
      <c r="F290" s="922"/>
      <c r="G290" s="922"/>
      <c r="H290" s="922"/>
      <c r="I290" s="922"/>
      <c r="J290" s="922"/>
      <c r="K290" s="922"/>
      <c r="L290" s="4"/>
      <c r="M290" s="4"/>
      <c r="N290" s="4"/>
      <c r="O290" s="4"/>
      <c r="P290" s="4"/>
      <c r="Q290" s="4"/>
    </row>
    <row r="291" spans="1:17" x14ac:dyDescent="0.25">
      <c r="A291" s="4"/>
      <c r="B291" s="9"/>
      <c r="C291" s="921" t="s">
        <v>1149</v>
      </c>
      <c r="D291" s="921"/>
      <c r="E291" s="921"/>
      <c r="F291" s="921"/>
      <c r="G291" s="921"/>
      <c r="H291" s="921"/>
      <c r="I291" s="921"/>
      <c r="J291" s="921"/>
      <c r="K291" s="921"/>
      <c r="L291" s="4"/>
      <c r="M291" s="4"/>
      <c r="N291" s="4"/>
      <c r="O291" s="4"/>
      <c r="P291" s="4"/>
      <c r="Q291" s="4"/>
    </row>
    <row r="292" spans="1:17" x14ac:dyDescent="0.25">
      <c r="A292" s="4"/>
      <c r="B292" s="9"/>
      <c r="C292" s="921" t="s">
        <v>1148</v>
      </c>
      <c r="D292" s="921"/>
      <c r="E292" s="921"/>
      <c r="F292" s="921"/>
      <c r="G292" s="921"/>
      <c r="H292" s="921"/>
      <c r="I292" s="921"/>
      <c r="J292" s="921"/>
      <c r="K292" s="921"/>
      <c r="L292" s="4"/>
      <c r="M292" s="4"/>
      <c r="N292" s="4"/>
      <c r="O292" s="4"/>
      <c r="P292" s="4"/>
      <c r="Q292" s="4"/>
    </row>
    <row r="293" spans="1:17" x14ac:dyDescent="0.25">
      <c r="A293" s="4"/>
      <c r="B293" s="9"/>
      <c r="C293" s="921" t="s">
        <v>1147</v>
      </c>
      <c r="D293" s="921"/>
      <c r="E293" s="921"/>
      <c r="F293" s="921"/>
      <c r="G293" s="921"/>
      <c r="H293" s="921"/>
      <c r="I293" s="921"/>
      <c r="J293" s="921"/>
      <c r="K293" s="921"/>
      <c r="L293" s="4"/>
      <c r="M293" s="4"/>
      <c r="N293" s="4"/>
      <c r="O293" s="4"/>
      <c r="P293" s="4"/>
      <c r="Q293" s="4"/>
    </row>
    <row r="294" spans="1:17" x14ac:dyDescent="0.25">
      <c r="A294" s="4"/>
      <c r="B294" s="9"/>
      <c r="C294" s="921"/>
      <c r="D294" s="921"/>
      <c r="E294" s="921"/>
      <c r="F294" s="921"/>
      <c r="G294" s="921"/>
      <c r="H294" s="921"/>
      <c r="I294" s="921"/>
      <c r="J294" s="921"/>
      <c r="K294" s="921"/>
      <c r="L294" s="4"/>
      <c r="M294" s="4"/>
      <c r="N294" s="4"/>
      <c r="O294" s="4"/>
      <c r="P294" s="4"/>
      <c r="Q294" s="4"/>
    </row>
    <row r="295" spans="1:17" x14ac:dyDescent="0.25">
      <c r="A295" s="4"/>
      <c r="B295" s="9"/>
      <c r="C295" s="922" t="s">
        <v>1146</v>
      </c>
      <c r="D295" s="921"/>
      <c r="E295" s="921"/>
      <c r="F295" s="921"/>
      <c r="G295" s="921"/>
      <c r="H295" s="921"/>
      <c r="I295" s="921"/>
      <c r="J295" s="921"/>
      <c r="K295" s="921"/>
      <c r="L295" s="4"/>
      <c r="M295" s="4"/>
      <c r="N295" s="4"/>
      <c r="O295" s="4"/>
      <c r="P295" s="4"/>
      <c r="Q295" s="4"/>
    </row>
    <row r="296" spans="1:17" x14ac:dyDescent="0.25">
      <c r="A296" s="4"/>
      <c r="B296" s="9"/>
      <c r="C296" s="921" t="s">
        <v>1145</v>
      </c>
      <c r="D296" s="921"/>
      <c r="E296" s="921"/>
      <c r="F296" s="921"/>
      <c r="G296" s="921"/>
      <c r="H296" s="921"/>
      <c r="I296" s="921"/>
      <c r="J296" s="921"/>
      <c r="K296" s="921"/>
      <c r="L296" s="4"/>
      <c r="M296" s="4"/>
      <c r="N296" s="4"/>
      <c r="O296" s="4"/>
      <c r="P296" s="4"/>
      <c r="Q296" s="4"/>
    </row>
    <row r="297" spans="1:17" x14ac:dyDescent="0.25">
      <c r="A297" s="4"/>
      <c r="B297" s="9"/>
      <c r="C297" s="921" t="s">
        <v>1144</v>
      </c>
      <c r="D297" s="921"/>
      <c r="E297" s="921"/>
      <c r="F297" s="921"/>
      <c r="G297" s="921"/>
      <c r="H297" s="921"/>
      <c r="I297" s="921"/>
      <c r="J297" s="921"/>
      <c r="K297" s="921"/>
      <c r="L297" s="4"/>
      <c r="M297" s="4"/>
      <c r="N297" s="4"/>
      <c r="O297" s="4"/>
      <c r="P297" s="4"/>
      <c r="Q297" s="4"/>
    </row>
    <row r="298" spans="1:17" x14ac:dyDescent="0.25">
      <c r="A298" s="4"/>
      <c r="B298" s="9"/>
      <c r="C298" s="921" t="s">
        <v>1143</v>
      </c>
      <c r="D298" s="921"/>
      <c r="E298" s="921"/>
      <c r="F298" s="921"/>
      <c r="G298" s="921"/>
      <c r="H298" s="921"/>
      <c r="I298" s="921"/>
      <c r="J298" s="921"/>
      <c r="K298" s="921"/>
      <c r="L298" s="4"/>
      <c r="M298" s="4"/>
      <c r="N298" s="4"/>
      <c r="O298" s="4"/>
      <c r="P298" s="4"/>
      <c r="Q298" s="4"/>
    </row>
    <row r="299" spans="1:17" x14ac:dyDescent="0.25">
      <c r="A299" s="4"/>
      <c r="B299" s="9"/>
      <c r="C299" s="921" t="s">
        <v>1142</v>
      </c>
      <c r="D299" s="921"/>
      <c r="E299" s="921"/>
      <c r="F299" s="921"/>
      <c r="G299" s="921"/>
      <c r="H299" s="921"/>
      <c r="I299" s="921"/>
      <c r="J299" s="921"/>
      <c r="K299" s="921"/>
      <c r="L299" s="4"/>
      <c r="M299" s="4"/>
      <c r="N299" s="4"/>
      <c r="O299" s="4"/>
      <c r="P299" s="4"/>
      <c r="Q299" s="4"/>
    </row>
    <row r="300" spans="1:17" x14ac:dyDescent="0.25">
      <c r="A300" s="4"/>
      <c r="B300" s="9"/>
      <c r="C300" s="921" t="s">
        <v>1869</v>
      </c>
      <c r="D300" s="921"/>
      <c r="E300" s="921"/>
      <c r="F300" s="921"/>
      <c r="G300" s="921"/>
      <c r="H300" s="921"/>
      <c r="I300" s="921"/>
      <c r="J300" s="921"/>
      <c r="K300" s="921"/>
      <c r="L300" s="4"/>
      <c r="M300" s="4"/>
      <c r="N300" s="4"/>
      <c r="O300" s="4"/>
      <c r="P300" s="4"/>
      <c r="Q300" s="4"/>
    </row>
    <row r="301" spans="1:17" x14ac:dyDescent="0.25">
      <c r="A301" s="4"/>
      <c r="B301" s="9"/>
      <c r="C301" s="921" t="s">
        <v>1870</v>
      </c>
      <c r="D301" s="921"/>
      <c r="E301" s="921"/>
      <c r="F301" s="921"/>
      <c r="G301" s="921"/>
      <c r="H301" s="921"/>
      <c r="I301" s="921"/>
      <c r="J301" s="921"/>
      <c r="K301" s="921"/>
      <c r="L301" s="4"/>
      <c r="M301" s="4"/>
      <c r="N301" s="4"/>
      <c r="O301" s="4"/>
      <c r="P301" s="4"/>
      <c r="Q301" s="4"/>
    </row>
    <row r="302" spans="1:17" x14ac:dyDescent="0.25">
      <c r="A302" s="4"/>
      <c r="B302" s="9"/>
      <c r="C302" s="921" t="s">
        <v>1871</v>
      </c>
      <c r="D302" s="921"/>
      <c r="E302" s="921"/>
      <c r="F302" s="921"/>
      <c r="G302" s="921"/>
      <c r="H302" s="921"/>
      <c r="I302" s="921"/>
      <c r="J302" s="921"/>
      <c r="K302" s="921"/>
      <c r="L302" s="4"/>
      <c r="M302" s="4"/>
      <c r="N302" s="4"/>
      <c r="O302" s="4"/>
      <c r="P302" s="4"/>
      <c r="Q302" s="4"/>
    </row>
    <row r="303" spans="1:17" x14ac:dyDescent="0.25">
      <c r="A303" s="4"/>
      <c r="B303" s="9"/>
      <c r="C303" s="921"/>
      <c r="D303" s="921"/>
      <c r="E303" s="921"/>
      <c r="F303" s="921"/>
      <c r="G303" s="921"/>
      <c r="H303" s="921"/>
      <c r="I303" s="921"/>
      <c r="J303" s="921"/>
      <c r="K303" s="921"/>
      <c r="L303" s="4"/>
      <c r="M303" s="4"/>
      <c r="N303" s="4"/>
      <c r="O303" s="4"/>
      <c r="P303" s="4"/>
      <c r="Q303" s="4"/>
    </row>
    <row r="304" spans="1:17" x14ac:dyDescent="0.25">
      <c r="A304" s="4"/>
      <c r="B304" s="9"/>
      <c r="C304" s="922" t="s">
        <v>2495</v>
      </c>
      <c r="D304" s="921"/>
      <c r="E304" s="921"/>
      <c r="F304" s="921"/>
      <c r="G304" s="921"/>
      <c r="H304" s="921"/>
      <c r="I304" s="921"/>
      <c r="J304" s="921"/>
      <c r="K304" s="921"/>
      <c r="L304" s="4"/>
      <c r="M304" s="4"/>
      <c r="N304" s="4"/>
      <c r="O304" s="4"/>
      <c r="P304" s="4"/>
      <c r="Q304" s="4"/>
    </row>
    <row r="305" spans="1:17" x14ac:dyDescent="0.25">
      <c r="A305" s="4"/>
      <c r="B305" s="4"/>
      <c r="C305" s="921" t="s">
        <v>1141</v>
      </c>
      <c r="D305" s="921"/>
      <c r="E305" s="921"/>
      <c r="F305" s="921"/>
      <c r="G305" s="921"/>
      <c r="H305" s="921"/>
      <c r="I305" s="921"/>
      <c r="J305" s="921"/>
      <c r="K305" s="921"/>
      <c r="L305" s="4"/>
      <c r="M305" s="4"/>
      <c r="N305" s="4"/>
      <c r="O305" s="4"/>
      <c r="P305" s="4"/>
      <c r="Q305" s="4"/>
    </row>
    <row r="306" spans="1:17" x14ac:dyDescent="0.25">
      <c r="A306" s="4"/>
      <c r="B306" s="4"/>
      <c r="C306" s="921" t="s">
        <v>1140</v>
      </c>
      <c r="D306" s="921"/>
      <c r="E306" s="921"/>
      <c r="F306" s="921"/>
      <c r="G306" s="921"/>
      <c r="H306" s="921"/>
      <c r="I306" s="921"/>
      <c r="J306" s="921"/>
      <c r="K306" s="921"/>
      <c r="L306" s="4"/>
      <c r="M306" s="4"/>
      <c r="N306" s="4"/>
      <c r="O306" s="4"/>
      <c r="P306" s="4"/>
      <c r="Q306" s="4"/>
    </row>
    <row r="307" spans="1:17" x14ac:dyDescent="0.25">
      <c r="A307" s="4"/>
      <c r="B307" s="4"/>
      <c r="C307" s="921" t="s">
        <v>1139</v>
      </c>
      <c r="D307" s="921"/>
      <c r="E307" s="921"/>
      <c r="F307" s="921"/>
      <c r="G307" s="921"/>
      <c r="H307" s="921"/>
      <c r="I307" s="921"/>
      <c r="J307" s="921"/>
      <c r="K307" s="921"/>
      <c r="L307" s="4"/>
      <c r="M307" s="4"/>
      <c r="N307" s="4"/>
      <c r="O307" s="4"/>
      <c r="P307" s="4"/>
      <c r="Q307" s="4"/>
    </row>
    <row r="308" spans="1:17" x14ac:dyDescent="0.25">
      <c r="A308" s="4"/>
      <c r="B308" s="4"/>
      <c r="C308" s="921" t="s">
        <v>1138</v>
      </c>
      <c r="D308" s="921"/>
      <c r="E308" s="921"/>
      <c r="F308" s="921"/>
      <c r="G308" s="921"/>
      <c r="H308" s="921"/>
      <c r="I308" s="921"/>
      <c r="J308" s="921"/>
      <c r="K308" s="921"/>
      <c r="L308" s="4"/>
      <c r="M308" s="4"/>
      <c r="N308" s="4"/>
      <c r="O308" s="4"/>
      <c r="P308" s="4"/>
      <c r="Q308" s="4"/>
    </row>
    <row r="309" spans="1:17" x14ac:dyDescent="0.25">
      <c r="A309" s="4"/>
      <c r="B309" s="4"/>
      <c r="C309" s="921" t="s">
        <v>1137</v>
      </c>
      <c r="D309" s="921"/>
      <c r="E309" s="921"/>
      <c r="F309" s="921"/>
      <c r="G309" s="921"/>
      <c r="H309" s="921"/>
      <c r="I309" s="921"/>
      <c r="J309" s="921"/>
      <c r="K309" s="921"/>
      <c r="L309" s="4"/>
      <c r="M309" s="4"/>
      <c r="N309" s="4"/>
      <c r="O309" s="4"/>
      <c r="P309" s="4"/>
      <c r="Q309" s="4"/>
    </row>
    <row r="310" spans="1:17" x14ac:dyDescent="0.25">
      <c r="A310" s="4"/>
      <c r="B310" s="4"/>
      <c r="C310" s="921" t="s">
        <v>1136</v>
      </c>
      <c r="D310" s="921"/>
      <c r="E310" s="921"/>
      <c r="F310" s="921"/>
      <c r="G310" s="921"/>
      <c r="H310" s="921"/>
      <c r="I310" s="921"/>
      <c r="J310" s="921"/>
      <c r="K310" s="921"/>
      <c r="L310" s="4"/>
      <c r="M310" s="4"/>
      <c r="N310" s="4"/>
      <c r="O310" s="4"/>
      <c r="P310" s="4"/>
      <c r="Q310" s="4"/>
    </row>
    <row r="311" spans="1:17" x14ac:dyDescent="0.25">
      <c r="A311" s="4"/>
      <c r="B311" s="4"/>
      <c r="C311" s="921" t="s">
        <v>1872</v>
      </c>
      <c r="D311" s="921"/>
      <c r="E311" s="921"/>
      <c r="F311" s="921"/>
      <c r="G311" s="921"/>
      <c r="H311" s="921"/>
      <c r="I311" s="921"/>
      <c r="J311" s="921"/>
      <c r="K311" s="921"/>
      <c r="L311" s="4"/>
      <c r="M311" s="4"/>
      <c r="N311" s="4"/>
      <c r="O311" s="4"/>
      <c r="P311" s="4"/>
      <c r="Q311" s="4"/>
    </row>
    <row r="312" spans="1:17" x14ac:dyDescent="0.25">
      <c r="A312" s="4"/>
      <c r="B312" s="4"/>
      <c r="C312" s="921" t="s">
        <v>1873</v>
      </c>
      <c r="D312" s="921"/>
      <c r="E312" s="921"/>
      <c r="F312" s="921"/>
      <c r="G312" s="921"/>
      <c r="H312" s="921"/>
      <c r="I312" s="921"/>
      <c r="J312" s="921"/>
      <c r="K312" s="921"/>
      <c r="L312" s="4"/>
      <c r="M312" s="4"/>
      <c r="N312" s="4"/>
      <c r="O312" s="4"/>
      <c r="P312" s="4"/>
      <c r="Q312" s="4"/>
    </row>
    <row r="313" spans="1:17" x14ac:dyDescent="0.25">
      <c r="A313" s="4"/>
      <c r="B313" s="4"/>
      <c r="C313" s="921"/>
      <c r="D313" s="921"/>
      <c r="E313" s="921"/>
      <c r="F313" s="921"/>
      <c r="G313" s="921"/>
      <c r="H313" s="921"/>
      <c r="I313" s="921"/>
      <c r="J313" s="921"/>
      <c r="K313" s="921"/>
      <c r="L313" s="4"/>
      <c r="M313" s="4"/>
      <c r="N313" s="4"/>
      <c r="O313" s="4"/>
      <c r="P313" s="4"/>
      <c r="Q313" s="4"/>
    </row>
    <row r="314" spans="1:17" ht="18" x14ac:dyDescent="0.25">
      <c r="A314" s="4"/>
      <c r="B314" s="112">
        <v>37</v>
      </c>
      <c r="C314" s="924" t="s">
        <v>2496</v>
      </c>
      <c r="D314" s="921"/>
      <c r="E314" s="921"/>
      <c r="F314" s="921"/>
      <c r="G314" s="921"/>
      <c r="H314" s="921"/>
      <c r="I314" s="921"/>
      <c r="J314" s="921"/>
      <c r="K314" s="921"/>
      <c r="L314" s="4"/>
      <c r="M314" s="4"/>
      <c r="N314" s="4"/>
      <c r="O314" s="4"/>
      <c r="P314" s="4"/>
      <c r="Q314" s="4"/>
    </row>
    <row r="315" spans="1:17" x14ac:dyDescent="0.25">
      <c r="A315" s="4"/>
      <c r="C315" s="921" t="s">
        <v>1135</v>
      </c>
      <c r="D315" s="921"/>
      <c r="E315" s="921"/>
      <c r="F315" s="921"/>
      <c r="G315" s="921"/>
      <c r="H315" s="921"/>
      <c r="I315" s="921"/>
      <c r="J315" s="921"/>
      <c r="K315" s="921"/>
      <c r="L315" s="4"/>
      <c r="M315" s="4"/>
      <c r="N315" s="4"/>
      <c r="O315" s="4"/>
    </row>
    <row r="316" spans="1:17" x14ac:dyDescent="0.25">
      <c r="A316" s="4"/>
      <c r="B316" s="4"/>
      <c r="C316" s="921" t="s">
        <v>1134</v>
      </c>
      <c r="D316" s="921"/>
      <c r="E316" s="921"/>
      <c r="F316" s="921"/>
      <c r="G316" s="921"/>
      <c r="H316" s="921"/>
      <c r="I316" s="921"/>
      <c r="J316" s="921"/>
      <c r="K316" s="921"/>
      <c r="L316" s="4"/>
      <c r="M316" s="4"/>
      <c r="N316" s="4"/>
      <c r="O316" s="4"/>
    </row>
    <row r="317" spans="1:17" x14ac:dyDescent="0.25">
      <c r="A317" s="4"/>
      <c r="B317" s="4"/>
      <c r="C317" s="921" t="s">
        <v>1133</v>
      </c>
      <c r="D317" s="921"/>
      <c r="E317" s="921"/>
      <c r="F317" s="921"/>
      <c r="G317" s="921"/>
      <c r="H317" s="921"/>
      <c r="I317" s="921"/>
      <c r="J317" s="921"/>
      <c r="K317" s="921"/>
      <c r="L317" s="4"/>
      <c r="M317" s="4"/>
      <c r="N317" s="4"/>
      <c r="O317" s="4"/>
    </row>
    <row r="318" spans="1:17" x14ac:dyDescent="0.25">
      <c r="A318" s="4"/>
      <c r="B318" s="4"/>
      <c r="C318" s="921" t="s">
        <v>1132</v>
      </c>
      <c r="D318" s="921"/>
      <c r="E318" s="921"/>
      <c r="F318" s="921"/>
      <c r="G318" s="921"/>
      <c r="H318" s="921"/>
      <c r="I318" s="921"/>
      <c r="J318" s="921"/>
      <c r="K318" s="921"/>
      <c r="L318" s="4"/>
      <c r="M318" s="4"/>
      <c r="N318" s="4"/>
      <c r="O318" s="4"/>
    </row>
    <row r="319" spans="1:17" x14ac:dyDescent="0.25">
      <c r="A319" s="4"/>
      <c r="B319" s="4"/>
      <c r="C319" s="921" t="s">
        <v>1131</v>
      </c>
      <c r="D319" s="921"/>
      <c r="E319" s="921"/>
      <c r="F319" s="921"/>
      <c r="G319" s="921"/>
      <c r="H319" s="921"/>
      <c r="I319" s="921"/>
      <c r="J319" s="921"/>
      <c r="K319" s="921"/>
      <c r="L319" s="4"/>
      <c r="M319" s="4"/>
      <c r="N319" s="4"/>
      <c r="O319" s="4"/>
    </row>
    <row r="320" spans="1:17" x14ac:dyDescent="0.25">
      <c r="A320" s="4"/>
      <c r="B320" s="4"/>
      <c r="C320" s="921" t="s">
        <v>2498</v>
      </c>
      <c r="D320" s="921"/>
      <c r="E320" s="921"/>
      <c r="F320" s="921"/>
      <c r="G320" s="921"/>
      <c r="H320" s="921"/>
      <c r="I320" s="921"/>
      <c r="J320" s="921"/>
      <c r="K320" s="921"/>
      <c r="L320" s="4"/>
      <c r="M320" s="4"/>
      <c r="N320" s="4"/>
      <c r="O320" s="4"/>
    </row>
    <row r="321" spans="1:17" x14ac:dyDescent="0.25">
      <c r="A321" s="4"/>
      <c r="B321" s="4"/>
      <c r="C321" s="921" t="s">
        <v>2497</v>
      </c>
      <c r="D321" s="921"/>
      <c r="E321" s="921"/>
      <c r="F321" s="245"/>
      <c r="G321" s="921"/>
      <c r="H321" s="921"/>
      <c r="I321" s="921"/>
      <c r="J321" s="921"/>
      <c r="K321" s="921"/>
      <c r="L321" s="4"/>
      <c r="M321" s="4"/>
      <c r="N321" s="4"/>
      <c r="O321" s="4"/>
      <c r="P321" s="4"/>
      <c r="Q321" s="4"/>
    </row>
    <row r="322" spans="1:17" x14ac:dyDescent="0.25">
      <c r="A322" s="4"/>
      <c r="B322" s="4"/>
      <c r="C322" s="921"/>
      <c r="D322" s="921" t="s">
        <v>1874</v>
      </c>
      <c r="E322" s="921"/>
      <c r="F322" s="245"/>
      <c r="G322" s="921"/>
      <c r="H322" s="921"/>
      <c r="I322" s="921"/>
      <c r="J322" s="921"/>
      <c r="K322" s="921"/>
      <c r="L322" s="4"/>
      <c r="M322" s="4"/>
      <c r="N322" s="4"/>
      <c r="O322" s="4"/>
      <c r="P322" s="4"/>
      <c r="Q322" s="4"/>
    </row>
    <row r="323" spans="1:17" x14ac:dyDescent="0.25">
      <c r="A323" s="4"/>
      <c r="B323" s="4"/>
      <c r="C323" s="921"/>
      <c r="D323" s="921" t="s">
        <v>1875</v>
      </c>
      <c r="E323" s="921"/>
      <c r="F323" s="245"/>
      <c r="G323" s="921"/>
      <c r="H323" s="921"/>
      <c r="I323" s="921"/>
      <c r="J323" s="921"/>
      <c r="K323" s="921"/>
      <c r="L323" s="4"/>
      <c r="M323" s="4"/>
      <c r="N323" s="4"/>
      <c r="O323" s="4"/>
      <c r="P323" s="4"/>
      <c r="Q323" s="4"/>
    </row>
    <row r="324" spans="1:17" x14ac:dyDescent="0.25">
      <c r="A324" s="4"/>
      <c r="B324" s="4"/>
      <c r="C324" s="921"/>
      <c r="D324" s="921"/>
      <c r="E324" s="921"/>
      <c r="F324" s="921"/>
      <c r="G324" s="921"/>
      <c r="H324" s="921"/>
      <c r="I324" s="921"/>
      <c r="J324" s="921"/>
      <c r="K324" s="921"/>
      <c r="L324" s="4"/>
      <c r="M324" s="4"/>
      <c r="N324" s="4"/>
      <c r="O324" s="4"/>
      <c r="P324" s="4"/>
      <c r="Q324" s="4"/>
    </row>
    <row r="325" spans="1:17" ht="18" x14ac:dyDescent="0.25">
      <c r="A325" s="4"/>
      <c r="B325" s="112">
        <v>39</v>
      </c>
      <c r="C325" s="924" t="s">
        <v>44</v>
      </c>
      <c r="D325" s="921"/>
      <c r="E325" s="921"/>
      <c r="F325" s="921"/>
      <c r="G325" s="921"/>
      <c r="H325" s="921"/>
      <c r="I325" s="921"/>
      <c r="J325" s="921"/>
      <c r="K325" s="921"/>
      <c r="L325" s="4"/>
      <c r="M325" s="4"/>
      <c r="N325" s="4"/>
      <c r="O325" s="4"/>
      <c r="P325" s="4"/>
      <c r="Q325" s="4"/>
    </row>
    <row r="326" spans="1:17" x14ac:dyDescent="0.25">
      <c r="A326" s="4"/>
      <c r="C326" s="921" t="s">
        <v>1130</v>
      </c>
      <c r="D326" s="921"/>
      <c r="E326" s="921"/>
      <c r="F326" s="921"/>
      <c r="G326" s="921"/>
      <c r="H326" s="921"/>
      <c r="I326" s="921"/>
      <c r="J326" s="921"/>
      <c r="K326" s="921"/>
      <c r="L326" s="4"/>
      <c r="M326" s="4"/>
      <c r="N326" s="4"/>
      <c r="O326" s="4"/>
    </row>
    <row r="327" spans="1:17" x14ac:dyDescent="0.25">
      <c r="A327" s="4"/>
      <c r="B327" s="4"/>
      <c r="C327" s="921" t="s">
        <v>1129</v>
      </c>
      <c r="D327" s="921"/>
      <c r="E327" s="921"/>
      <c r="F327" s="921"/>
      <c r="G327" s="921"/>
      <c r="H327" s="921"/>
      <c r="I327" s="921"/>
      <c r="J327" s="921"/>
      <c r="K327" s="921"/>
      <c r="L327" s="4"/>
      <c r="M327" s="4"/>
      <c r="N327" s="4"/>
      <c r="O327" s="4"/>
    </row>
    <row r="328" spans="1:17" x14ac:dyDescent="0.25">
      <c r="A328" s="4"/>
      <c r="B328" s="4"/>
      <c r="C328" s="921" t="s">
        <v>2499</v>
      </c>
      <c r="D328" s="921"/>
      <c r="E328" s="921"/>
      <c r="F328" s="921"/>
      <c r="G328" s="921"/>
      <c r="H328" s="921"/>
      <c r="I328" s="921"/>
      <c r="J328" s="921"/>
      <c r="K328" s="921"/>
      <c r="L328" s="4"/>
      <c r="M328" s="4"/>
      <c r="N328" s="4"/>
      <c r="O328" s="4"/>
    </row>
    <row r="329" spans="1:17" x14ac:dyDescent="0.25">
      <c r="A329" s="4"/>
      <c r="B329" s="4"/>
      <c r="C329" s="921"/>
      <c r="D329" s="921"/>
      <c r="E329" s="921"/>
      <c r="F329" s="921"/>
      <c r="G329" s="921"/>
      <c r="H329" s="921"/>
      <c r="I329" s="921"/>
      <c r="J329" s="921"/>
      <c r="K329" s="921"/>
      <c r="L329" s="4"/>
      <c r="M329" s="4"/>
      <c r="N329" s="4"/>
      <c r="O329" s="4"/>
    </row>
    <row r="330" spans="1:17" x14ac:dyDescent="0.25">
      <c r="C330" s="921" t="s">
        <v>1891</v>
      </c>
      <c r="D330" s="921"/>
      <c r="E330" s="921"/>
      <c r="F330" s="245"/>
      <c r="G330" s="245"/>
      <c r="H330" s="245"/>
      <c r="I330" s="245"/>
      <c r="J330" s="245"/>
      <c r="K330" s="245"/>
      <c r="L330" s="4"/>
      <c r="M330" s="4"/>
      <c r="N330" s="4"/>
      <c r="O330" s="4"/>
    </row>
    <row r="331" spans="1:17" x14ac:dyDescent="0.25">
      <c r="C331" s="921"/>
      <c r="D331" s="921"/>
      <c r="E331" s="921"/>
      <c r="F331" s="245"/>
      <c r="G331" s="245"/>
      <c r="H331" s="245"/>
      <c r="I331" s="245"/>
      <c r="J331" s="245"/>
      <c r="K331" s="245"/>
      <c r="L331" s="4"/>
      <c r="M331" s="4"/>
      <c r="N331" s="4"/>
      <c r="O331" s="4"/>
    </row>
    <row r="332" spans="1:17" x14ac:dyDescent="0.25">
      <c r="C332" s="921"/>
      <c r="D332" s="921" t="s">
        <v>2500</v>
      </c>
      <c r="E332" s="921"/>
      <c r="F332" s="926">
        <f>+F334/12</f>
        <v>50000</v>
      </c>
      <c r="G332" s="1373" t="s">
        <v>2501</v>
      </c>
      <c r="H332" s="245"/>
      <c r="I332" s="245"/>
      <c r="J332" s="245"/>
      <c r="K332" s="245"/>
      <c r="L332" s="4"/>
      <c r="M332" s="4"/>
      <c r="N332" s="4"/>
      <c r="O332" s="4"/>
    </row>
    <row r="333" spans="1:17" x14ac:dyDescent="0.25">
      <c r="C333" s="921"/>
      <c r="D333" s="921"/>
      <c r="E333" s="921"/>
      <c r="F333" s="245"/>
      <c r="G333" s="245"/>
      <c r="H333" s="245"/>
      <c r="I333" s="245"/>
      <c r="J333" s="245"/>
      <c r="K333" s="245"/>
      <c r="L333" s="4"/>
      <c r="M333" s="4"/>
      <c r="N333" s="4"/>
      <c r="O333" s="4"/>
    </row>
    <row r="334" spans="1:17" x14ac:dyDescent="0.25">
      <c r="C334" s="245"/>
      <c r="D334" s="925"/>
      <c r="E334" s="921"/>
      <c r="F334" s="926">
        <v>600000</v>
      </c>
      <c r="G334" s="1373" t="s">
        <v>2502</v>
      </c>
      <c r="H334" s="245"/>
      <c r="I334" s="245"/>
      <c r="J334" s="245"/>
      <c r="K334" s="245"/>
      <c r="L334" s="4"/>
      <c r="M334" s="4"/>
      <c r="N334" s="4"/>
      <c r="O334" s="4"/>
    </row>
    <row r="335" spans="1:17" x14ac:dyDescent="0.25">
      <c r="C335" s="245"/>
      <c r="D335" s="245"/>
      <c r="E335" s="245"/>
      <c r="F335" s="245"/>
      <c r="G335" s="245"/>
      <c r="H335" s="245"/>
      <c r="I335" s="245"/>
      <c r="J335" s="245"/>
      <c r="K335" s="245"/>
      <c r="L335" s="4"/>
      <c r="M335" s="4"/>
      <c r="N335" s="4"/>
      <c r="O335" s="4"/>
    </row>
    <row r="336" spans="1:17" ht="18" x14ac:dyDescent="0.25">
      <c r="A336" s="4"/>
      <c r="B336" s="4"/>
      <c r="C336" s="924" t="s">
        <v>1128</v>
      </c>
      <c r="D336" s="245"/>
      <c r="E336" s="921"/>
      <c r="F336" s="921"/>
      <c r="G336" s="921"/>
      <c r="H336" s="921"/>
      <c r="I336" s="921"/>
      <c r="J336" s="921"/>
      <c r="K336" s="921"/>
      <c r="L336" s="4"/>
      <c r="M336" s="4"/>
      <c r="N336" s="4"/>
      <c r="O336" s="4"/>
      <c r="P336" s="4"/>
      <c r="Q336" s="25"/>
    </row>
    <row r="337" spans="1:18" x14ac:dyDescent="0.25">
      <c r="A337" s="4"/>
      <c r="B337" s="4"/>
      <c r="C337" s="921"/>
      <c r="D337" s="245"/>
      <c r="E337" s="921"/>
      <c r="F337" s="921"/>
      <c r="G337" s="921"/>
      <c r="H337" s="921"/>
      <c r="I337" s="921"/>
      <c r="J337" s="921"/>
      <c r="K337" s="921"/>
      <c r="L337" s="4"/>
      <c r="M337" s="4"/>
      <c r="N337" s="4"/>
      <c r="O337" s="4"/>
      <c r="P337" s="4"/>
      <c r="Q337" s="25"/>
    </row>
    <row r="338" spans="1:18" x14ac:dyDescent="0.25">
      <c r="A338" s="4"/>
      <c r="B338" s="4"/>
      <c r="C338" s="921" t="s">
        <v>1892</v>
      </c>
      <c r="D338" s="245"/>
      <c r="E338" s="921"/>
      <c r="F338" s="921"/>
      <c r="G338" s="921"/>
      <c r="H338" s="921"/>
      <c r="I338" s="921"/>
      <c r="J338" s="921"/>
      <c r="K338" s="921"/>
      <c r="L338" s="4"/>
      <c r="M338" s="4"/>
      <c r="N338" s="4"/>
      <c r="O338" s="4"/>
      <c r="P338" s="582"/>
      <c r="Q338" s="610"/>
      <c r="R338" s="110"/>
    </row>
    <row r="339" spans="1:18" x14ac:dyDescent="0.25">
      <c r="A339" s="4"/>
      <c r="B339" s="4"/>
      <c r="C339" s="921" t="s">
        <v>1893</v>
      </c>
      <c r="D339" s="245"/>
      <c r="E339" s="921"/>
      <c r="F339" s="921"/>
      <c r="G339" s="921"/>
      <c r="H339" s="921"/>
      <c r="I339" s="921"/>
      <c r="J339" s="921"/>
      <c r="K339" s="921"/>
      <c r="L339" s="4"/>
      <c r="M339" s="4"/>
      <c r="N339" s="4"/>
      <c r="O339" s="4"/>
      <c r="P339" s="582"/>
      <c r="Q339" s="582"/>
      <c r="R339" s="611"/>
    </row>
    <row r="340" spans="1:18" x14ac:dyDescent="0.25">
      <c r="A340" s="4"/>
      <c r="B340" s="4"/>
      <c r="C340" s="921" t="s">
        <v>1894</v>
      </c>
      <c r="D340" s="245"/>
      <c r="E340" s="921"/>
      <c r="F340" s="921"/>
      <c r="G340" s="921"/>
      <c r="H340" s="921"/>
      <c r="I340" s="921"/>
      <c r="J340" s="921"/>
      <c r="K340" s="921"/>
      <c r="L340" s="4"/>
      <c r="M340" s="4"/>
      <c r="N340" s="4"/>
      <c r="O340" s="4"/>
      <c r="P340" s="4"/>
      <c r="Q340" s="4"/>
    </row>
    <row r="341" spans="1:18" x14ac:dyDescent="0.25">
      <c r="A341" s="4"/>
      <c r="B341" s="4"/>
      <c r="C341" s="921" t="s">
        <v>2038</v>
      </c>
      <c r="D341" s="245"/>
      <c r="E341" s="921"/>
      <c r="F341" s="921"/>
      <c r="G341" s="921"/>
      <c r="H341" s="921"/>
      <c r="I341" s="921"/>
      <c r="J341" s="921"/>
      <c r="K341" s="921"/>
      <c r="L341" s="4"/>
      <c r="M341" s="4"/>
      <c r="N341" s="4"/>
      <c r="O341" s="4"/>
      <c r="P341" s="4"/>
      <c r="Q341" s="4"/>
    </row>
    <row r="342" spans="1:18" x14ac:dyDescent="0.25">
      <c r="A342" s="4"/>
      <c r="B342" s="4"/>
      <c r="C342" s="921" t="s">
        <v>1895</v>
      </c>
      <c r="D342" s="245"/>
      <c r="E342" s="921"/>
      <c r="F342" s="921"/>
      <c r="G342" s="921"/>
      <c r="H342" s="921"/>
      <c r="I342" s="921"/>
      <c r="J342" s="921"/>
      <c r="K342" s="921"/>
      <c r="L342" s="4"/>
      <c r="M342" s="4"/>
      <c r="N342" s="4"/>
      <c r="O342" s="4"/>
      <c r="P342" s="4"/>
      <c r="Q342" s="4"/>
    </row>
    <row r="343" spans="1:18" x14ac:dyDescent="0.25">
      <c r="A343" s="4"/>
      <c r="B343" s="4"/>
      <c r="C343" s="921" t="s">
        <v>1896</v>
      </c>
      <c r="D343" s="245"/>
      <c r="E343" s="921"/>
      <c r="F343" s="921"/>
      <c r="G343" s="921"/>
      <c r="H343" s="921"/>
      <c r="I343" s="921"/>
      <c r="J343" s="921"/>
      <c r="K343" s="921"/>
      <c r="L343" s="4"/>
      <c r="M343" s="4"/>
      <c r="N343" s="4"/>
      <c r="O343" s="4"/>
      <c r="P343" s="4"/>
      <c r="Q343" s="4"/>
    </row>
    <row r="344" spans="1:18" x14ac:dyDescent="0.25">
      <c r="A344" s="4"/>
      <c r="B344" s="4"/>
      <c r="C344" s="921"/>
      <c r="D344" s="245"/>
      <c r="E344" s="921"/>
      <c r="F344" s="921"/>
      <c r="G344" s="921"/>
      <c r="H344" s="921"/>
      <c r="I344" s="921"/>
      <c r="J344" s="921"/>
      <c r="K344" s="921"/>
      <c r="L344" s="4"/>
      <c r="M344" s="4"/>
      <c r="N344" s="4"/>
      <c r="O344" s="4"/>
      <c r="P344" s="4"/>
      <c r="Q344" s="4"/>
    </row>
    <row r="345" spans="1:18" x14ac:dyDescent="0.25">
      <c r="A345" s="4"/>
      <c r="B345" s="4"/>
      <c r="C345" s="1375" t="s">
        <v>2503</v>
      </c>
      <c r="D345" s="202"/>
      <c r="E345" s="921"/>
      <c r="F345" s="921"/>
      <c r="G345" s="921"/>
      <c r="H345" s="921"/>
      <c r="I345" s="921"/>
      <c r="J345" s="921"/>
      <c r="K345" s="921"/>
      <c r="L345" s="4"/>
      <c r="M345" s="4"/>
      <c r="N345" s="4"/>
      <c r="O345" s="4"/>
      <c r="P345" s="4"/>
      <c r="Q345" s="4"/>
    </row>
    <row r="346" spans="1:18" x14ac:dyDescent="0.25">
      <c r="A346" s="4"/>
      <c r="B346" s="4"/>
      <c r="C346" s="921" t="s">
        <v>2504</v>
      </c>
      <c r="D346" s="245"/>
      <c r="E346" s="921"/>
      <c r="F346" s="921"/>
      <c r="G346" s="921"/>
      <c r="H346" s="921"/>
      <c r="I346" s="921"/>
      <c r="J346" s="921"/>
      <c r="K346" s="921"/>
      <c r="L346" s="4"/>
      <c r="M346" s="4"/>
      <c r="N346" s="4"/>
      <c r="O346" s="4"/>
      <c r="P346" s="4"/>
      <c r="Q346" s="4"/>
    </row>
    <row r="347" spans="1:18" x14ac:dyDescent="0.25">
      <c r="A347" s="4"/>
      <c r="B347" s="4"/>
      <c r="C347" s="921" t="s">
        <v>2505</v>
      </c>
      <c r="D347" s="245"/>
      <c r="E347" s="921"/>
      <c r="F347" s="921"/>
      <c r="G347" s="921"/>
      <c r="H347" s="921"/>
      <c r="I347" s="921"/>
      <c r="J347" s="921"/>
      <c r="K347" s="921"/>
      <c r="L347" s="4"/>
      <c r="M347" s="4"/>
      <c r="N347" s="4"/>
      <c r="O347" s="4"/>
      <c r="P347" s="4"/>
      <c r="Q347" s="4"/>
    </row>
    <row r="348" spans="1:18" x14ac:dyDescent="0.25">
      <c r="A348" s="4"/>
      <c r="B348" s="4"/>
      <c r="C348" s="921"/>
      <c r="D348" s="245"/>
      <c r="E348" s="921"/>
      <c r="F348" s="921"/>
      <c r="G348" s="921"/>
      <c r="H348" s="921"/>
      <c r="I348" s="921"/>
      <c r="J348" s="921"/>
      <c r="K348" s="921"/>
      <c r="L348" s="4"/>
      <c r="M348" s="4"/>
      <c r="N348" s="4"/>
      <c r="O348" s="4"/>
      <c r="P348" s="4"/>
      <c r="Q348" s="4"/>
    </row>
    <row r="349" spans="1:18" x14ac:dyDescent="0.25">
      <c r="A349" s="4"/>
      <c r="B349" s="4"/>
      <c r="C349" s="921" t="s">
        <v>2506</v>
      </c>
      <c r="D349" s="245"/>
      <c r="E349" s="921"/>
      <c r="F349" s="921"/>
      <c r="G349" s="921"/>
      <c r="H349" s="921"/>
      <c r="I349" s="921"/>
      <c r="J349" s="921"/>
      <c r="K349" s="921"/>
      <c r="L349" s="4"/>
      <c r="M349" s="4"/>
      <c r="N349" s="4"/>
      <c r="O349" s="4"/>
      <c r="P349" s="4"/>
      <c r="Q349" s="4"/>
    </row>
    <row r="350" spans="1:18" x14ac:dyDescent="0.25">
      <c r="A350" s="4"/>
      <c r="B350" s="4"/>
      <c r="C350" s="921"/>
      <c r="D350" s="245"/>
      <c r="E350" s="921"/>
      <c r="F350" s="921"/>
      <c r="G350" s="921"/>
      <c r="H350" s="1374" t="s">
        <v>132</v>
      </c>
      <c r="I350" s="1374" t="s">
        <v>133</v>
      </c>
      <c r="J350" s="921"/>
      <c r="K350" s="921"/>
      <c r="L350" s="4"/>
      <c r="M350" s="4"/>
      <c r="N350" s="4"/>
      <c r="O350" s="4"/>
      <c r="P350" s="4"/>
      <c r="Q350" s="4"/>
    </row>
    <row r="351" spans="1:18" x14ac:dyDescent="0.25">
      <c r="A351" s="4"/>
      <c r="B351" s="4"/>
      <c r="C351" s="921"/>
      <c r="D351" s="245"/>
      <c r="E351" s="921" t="s">
        <v>2507</v>
      </c>
      <c r="F351" s="921"/>
      <c r="G351" s="921"/>
      <c r="H351" s="926">
        <v>300000</v>
      </c>
      <c r="I351" s="921"/>
      <c r="J351" s="921"/>
      <c r="K351" s="921"/>
      <c r="L351" s="4"/>
      <c r="M351" s="4"/>
      <c r="N351" s="4"/>
      <c r="O351" s="4"/>
      <c r="P351" s="4"/>
      <c r="Q351" s="4"/>
    </row>
    <row r="352" spans="1:18" x14ac:dyDescent="0.25">
      <c r="A352" s="4"/>
      <c r="B352" s="4"/>
      <c r="C352" s="921"/>
      <c r="D352" s="245"/>
      <c r="E352" s="921" t="s">
        <v>2508</v>
      </c>
      <c r="F352" s="921"/>
      <c r="G352" s="921"/>
      <c r="H352" s="921"/>
      <c r="I352" s="926">
        <f>+H351</f>
        <v>300000</v>
      </c>
      <c r="J352" s="921" t="s">
        <v>2509</v>
      </c>
      <c r="K352" s="921"/>
      <c r="L352" s="4"/>
      <c r="M352" s="4" t="s">
        <v>2521</v>
      </c>
      <c r="N352" s="4"/>
      <c r="O352" s="4"/>
      <c r="P352" s="4"/>
      <c r="Q352" s="4"/>
    </row>
    <row r="353" spans="1:17" x14ac:dyDescent="0.25">
      <c r="A353" s="4"/>
      <c r="B353" s="4"/>
      <c r="C353" s="921"/>
      <c r="D353" s="245"/>
      <c r="E353" s="921"/>
      <c r="F353" s="921"/>
      <c r="G353" s="921"/>
      <c r="H353" s="921"/>
      <c r="I353" s="926"/>
      <c r="J353" s="921"/>
      <c r="K353" s="921"/>
      <c r="L353" s="4"/>
      <c r="M353" s="4" t="s">
        <v>2522</v>
      </c>
      <c r="N353" s="4"/>
      <c r="O353" s="4"/>
      <c r="P353" s="4"/>
      <c r="Q353" s="4"/>
    </row>
    <row r="354" spans="1:17" x14ac:dyDescent="0.25">
      <c r="A354" s="4"/>
      <c r="B354" s="4"/>
      <c r="C354" s="921"/>
      <c r="D354" s="245"/>
      <c r="E354" s="921" t="s">
        <v>2518</v>
      </c>
      <c r="F354" s="921"/>
      <c r="G354" s="921"/>
      <c r="H354" s="921"/>
      <c r="I354" s="926"/>
      <c r="J354" s="921"/>
      <c r="K354" s="921"/>
      <c r="L354" s="4"/>
      <c r="M354" s="4"/>
      <c r="N354" s="4"/>
      <c r="O354" s="4"/>
      <c r="P354" s="4"/>
      <c r="Q354" s="4"/>
    </row>
    <row r="355" spans="1:17" x14ac:dyDescent="0.25">
      <c r="A355" s="4"/>
      <c r="B355" s="4"/>
      <c r="C355" s="921"/>
      <c r="D355" s="245"/>
      <c r="E355" s="921" t="s">
        <v>2511</v>
      </c>
      <c r="F355" s="921"/>
      <c r="G355" s="921"/>
      <c r="H355" s="921"/>
      <c r="I355" s="926"/>
      <c r="J355" s="921"/>
      <c r="K355" s="921"/>
      <c r="L355" s="4"/>
      <c r="M355" s="4"/>
      <c r="N355" s="4"/>
      <c r="O355" s="4"/>
      <c r="P355" s="4"/>
      <c r="Q355" s="4"/>
    </row>
    <row r="356" spans="1:17" x14ac:dyDescent="0.25">
      <c r="A356" s="4"/>
      <c r="B356" s="4"/>
      <c r="C356" s="921"/>
      <c r="D356" s="245"/>
      <c r="E356" s="921"/>
      <c r="F356" s="921"/>
      <c r="G356" s="921"/>
      <c r="H356" s="921"/>
      <c r="I356" s="926"/>
      <c r="J356" s="921"/>
      <c r="K356" s="921"/>
      <c r="L356" s="4"/>
      <c r="M356" s="4"/>
      <c r="N356" s="4"/>
      <c r="O356" s="4"/>
      <c r="P356" s="4"/>
      <c r="Q356" s="4"/>
    </row>
    <row r="357" spans="1:17" x14ac:dyDescent="0.25">
      <c r="A357" s="4"/>
      <c r="B357" s="4"/>
      <c r="C357" s="1375" t="s">
        <v>2510</v>
      </c>
      <c r="D357" s="202"/>
      <c r="E357" s="921"/>
      <c r="F357" s="921"/>
      <c r="G357" s="921"/>
      <c r="H357" s="921"/>
      <c r="I357" s="921"/>
      <c r="J357" s="921"/>
      <c r="K357" s="921"/>
      <c r="L357" s="4"/>
      <c r="M357" s="4"/>
      <c r="N357" s="4"/>
      <c r="O357" s="4"/>
      <c r="P357" s="4"/>
      <c r="Q357" s="4"/>
    </row>
    <row r="358" spans="1:17" x14ac:dyDescent="0.25">
      <c r="A358" s="4"/>
      <c r="B358" s="4"/>
      <c r="C358" s="921" t="s">
        <v>2512</v>
      </c>
      <c r="D358" s="245"/>
      <c r="E358" s="921"/>
      <c r="F358" s="921"/>
      <c r="G358" s="921"/>
      <c r="H358" s="921"/>
      <c r="I358" s="921"/>
      <c r="J358" s="921"/>
      <c r="K358" s="921"/>
      <c r="L358" s="4"/>
      <c r="M358" s="4"/>
      <c r="N358" s="4"/>
      <c r="O358" s="4"/>
      <c r="P358" s="4"/>
      <c r="Q358" s="4"/>
    </row>
    <row r="359" spans="1:17" x14ac:dyDescent="0.25">
      <c r="A359" s="4"/>
      <c r="B359" s="4"/>
      <c r="C359" s="921" t="s">
        <v>2513</v>
      </c>
      <c r="D359" s="245"/>
      <c r="E359" s="921"/>
      <c r="F359" s="921"/>
      <c r="G359" s="921"/>
      <c r="H359" s="921"/>
      <c r="I359" s="921"/>
      <c r="J359" s="921"/>
      <c r="K359" s="921"/>
      <c r="L359" s="4"/>
      <c r="M359" s="4"/>
      <c r="N359" s="4"/>
      <c r="O359" s="4"/>
      <c r="P359" s="4"/>
      <c r="Q359" s="4"/>
    </row>
    <row r="360" spans="1:17" x14ac:dyDescent="0.25">
      <c r="A360" s="4"/>
      <c r="B360" s="4"/>
      <c r="C360" s="921" t="s">
        <v>2514</v>
      </c>
      <c r="D360" s="245"/>
      <c r="E360" s="921"/>
      <c r="F360" s="921"/>
      <c r="G360" s="921"/>
      <c r="H360" s="921"/>
      <c r="I360" s="921"/>
      <c r="J360" s="921"/>
      <c r="K360" s="921"/>
      <c r="L360" s="4"/>
      <c r="M360" s="4"/>
      <c r="N360" s="4"/>
      <c r="O360" s="4"/>
      <c r="P360" s="4"/>
      <c r="Q360" s="4"/>
    </row>
    <row r="361" spans="1:17" x14ac:dyDescent="0.25">
      <c r="A361" s="4"/>
      <c r="B361" s="4"/>
      <c r="C361" s="921"/>
      <c r="D361" s="245"/>
      <c r="E361" s="921"/>
      <c r="F361" s="921"/>
      <c r="G361" s="921"/>
      <c r="H361" s="921"/>
      <c r="I361" s="921"/>
      <c r="J361" s="921"/>
      <c r="K361" s="921"/>
      <c r="L361" s="4"/>
      <c r="M361" s="4"/>
      <c r="N361" s="4"/>
      <c r="O361" s="4"/>
      <c r="P361" s="4"/>
      <c r="Q361" s="4"/>
    </row>
    <row r="362" spans="1:17" x14ac:dyDescent="0.25">
      <c r="A362" s="4"/>
      <c r="B362" s="4"/>
      <c r="C362" s="921" t="s">
        <v>2506</v>
      </c>
      <c r="D362" s="245"/>
      <c r="E362" s="921"/>
      <c r="F362" s="921"/>
      <c r="G362" s="921"/>
      <c r="H362" s="1374"/>
      <c r="I362" s="1374"/>
      <c r="J362" s="921"/>
      <c r="K362" s="921"/>
      <c r="L362" s="4"/>
      <c r="M362" s="4"/>
      <c r="N362" s="4"/>
      <c r="O362" s="4"/>
      <c r="P362" s="4"/>
      <c r="Q362" s="4"/>
    </row>
    <row r="363" spans="1:17" x14ac:dyDescent="0.25">
      <c r="A363" s="4"/>
      <c r="B363" s="4"/>
      <c r="C363" s="921"/>
      <c r="D363" s="245"/>
      <c r="E363" s="921"/>
      <c r="F363" s="921"/>
      <c r="G363" s="921"/>
      <c r="H363" s="1374" t="s">
        <v>132</v>
      </c>
      <c r="I363" s="1374" t="s">
        <v>133</v>
      </c>
      <c r="J363" s="921"/>
      <c r="K363" s="921"/>
      <c r="L363" s="4"/>
      <c r="M363" s="4"/>
      <c r="N363" s="4"/>
      <c r="O363" s="4"/>
      <c r="P363" s="4"/>
      <c r="Q363" s="4"/>
    </row>
    <row r="364" spans="1:17" x14ac:dyDescent="0.25">
      <c r="A364" s="4"/>
      <c r="B364" s="4"/>
      <c r="C364" s="921"/>
      <c r="D364" s="245"/>
      <c r="E364" s="921" t="s">
        <v>2507</v>
      </c>
      <c r="F364" s="921"/>
      <c r="G364" s="921"/>
      <c r="H364" s="926">
        <v>300000</v>
      </c>
      <c r="I364" s="921"/>
      <c r="J364" s="921"/>
      <c r="K364" s="921"/>
      <c r="L364" s="4"/>
      <c r="M364" s="4"/>
      <c r="N364" s="4"/>
      <c r="O364" s="4"/>
      <c r="P364" s="4"/>
      <c r="Q364" s="4"/>
    </row>
    <row r="365" spans="1:17" x14ac:dyDescent="0.25">
      <c r="A365" s="4"/>
      <c r="B365" s="4"/>
      <c r="C365" s="921"/>
      <c r="D365" s="245"/>
      <c r="E365" s="921" t="s">
        <v>2515</v>
      </c>
      <c r="F365" s="921"/>
      <c r="G365" s="921"/>
      <c r="H365" s="921"/>
      <c r="I365" s="926">
        <f>+H364</f>
        <v>300000</v>
      </c>
      <c r="J365" s="921"/>
      <c r="K365" s="921"/>
      <c r="L365" s="4"/>
      <c r="M365" s="4"/>
      <c r="N365" s="4"/>
      <c r="O365" s="4"/>
      <c r="P365" s="4"/>
      <c r="Q365" s="4"/>
    </row>
    <row r="366" spans="1:17" x14ac:dyDescent="0.25">
      <c r="A366" s="4"/>
      <c r="B366" s="4"/>
      <c r="C366" s="921"/>
      <c r="D366" s="245"/>
      <c r="E366" s="921" t="s">
        <v>2516</v>
      </c>
      <c r="F366" s="921"/>
      <c r="G366" s="921"/>
      <c r="H366" s="926"/>
      <c r="I366" s="921"/>
      <c r="J366" s="921"/>
      <c r="K366" s="921"/>
      <c r="L366" s="4"/>
      <c r="M366" s="4"/>
      <c r="N366" s="4"/>
      <c r="O366" s="4"/>
      <c r="P366" s="4"/>
      <c r="Q366" s="4"/>
    </row>
    <row r="367" spans="1:17" x14ac:dyDescent="0.25">
      <c r="A367" s="4"/>
      <c r="B367" s="4"/>
      <c r="C367" s="921"/>
      <c r="D367" s="245"/>
      <c r="E367" s="921" t="s">
        <v>2517</v>
      </c>
      <c r="F367" s="921"/>
      <c r="G367" s="921"/>
      <c r="H367" s="926"/>
      <c r="I367" s="921"/>
      <c r="J367" s="921"/>
      <c r="K367" s="921"/>
      <c r="L367" s="4"/>
      <c r="M367" s="4"/>
      <c r="N367" s="4"/>
      <c r="O367" s="4"/>
      <c r="P367" s="4"/>
      <c r="Q367" s="4"/>
    </row>
    <row r="368" spans="1:17" x14ac:dyDescent="0.25">
      <c r="A368" s="4"/>
      <c r="B368" s="4"/>
      <c r="C368" s="921"/>
      <c r="D368" s="245"/>
      <c r="E368" s="921"/>
      <c r="F368" s="921"/>
      <c r="G368" s="921"/>
      <c r="H368" s="926"/>
      <c r="I368" s="921"/>
      <c r="J368" s="921"/>
      <c r="K368" s="921"/>
      <c r="L368" s="4"/>
      <c r="M368" s="4"/>
      <c r="N368" s="4"/>
      <c r="O368" s="4"/>
      <c r="P368" s="4"/>
      <c r="Q368" s="4"/>
    </row>
    <row r="369" spans="1:17" x14ac:dyDescent="0.25">
      <c r="A369" s="4"/>
      <c r="B369" s="4"/>
      <c r="C369" s="921"/>
      <c r="D369" s="245"/>
      <c r="E369" s="922" t="s">
        <v>2519</v>
      </c>
      <c r="F369" s="921"/>
      <c r="G369" s="921"/>
      <c r="H369" s="926"/>
      <c r="I369" s="921"/>
      <c r="J369" s="921"/>
      <c r="K369" s="921"/>
      <c r="L369" s="4"/>
      <c r="M369" s="4"/>
      <c r="N369" s="4"/>
      <c r="O369" s="4"/>
      <c r="P369" s="4"/>
      <c r="Q369" s="4"/>
    </row>
    <row r="370" spans="1:17" x14ac:dyDescent="0.25">
      <c r="A370" s="4"/>
      <c r="B370" s="4"/>
      <c r="C370" s="921"/>
      <c r="D370" s="245"/>
      <c r="E370" s="921" t="s">
        <v>2520</v>
      </c>
      <c r="F370" s="921"/>
      <c r="G370" s="921"/>
      <c r="H370" s="926"/>
      <c r="I370" s="921"/>
      <c r="J370" s="921"/>
      <c r="K370" s="921"/>
      <c r="L370" s="4"/>
      <c r="M370" s="4"/>
      <c r="N370" s="4"/>
      <c r="O370" s="4"/>
      <c r="P370" s="4"/>
      <c r="Q370" s="4"/>
    </row>
    <row r="371" spans="1:17" x14ac:dyDescent="0.25">
      <c r="A371" s="4"/>
      <c r="B371" s="4"/>
      <c r="C371" s="921"/>
      <c r="D371" s="245"/>
      <c r="E371" s="921"/>
      <c r="F371" s="921"/>
      <c r="G371" s="921"/>
      <c r="H371" s="921"/>
      <c r="I371" s="926"/>
      <c r="J371" s="921"/>
      <c r="K371" s="921"/>
      <c r="L371" s="4"/>
      <c r="M371" s="4"/>
      <c r="N371" s="4"/>
      <c r="O371" s="4"/>
      <c r="P371" s="4"/>
      <c r="Q371" s="4"/>
    </row>
  </sheetData>
  <phoneticPr fontId="30"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265E-0465-4C5A-A9D1-017E534F54DC}">
  <sheetPr>
    <tabColor rgb="FF0070C0"/>
  </sheetPr>
  <dimension ref="K38"/>
  <sheetViews>
    <sheetView tabSelected="1" workbookViewId="0">
      <selection activeCell="L38" sqref="L38"/>
    </sheetView>
  </sheetViews>
  <sheetFormatPr baseColWidth="10" defaultRowHeight="15" x14ac:dyDescent="0.25"/>
  <sheetData>
    <row r="38" spans="11:11" x14ac:dyDescent="0.25">
      <c r="K38">
        <v>2000</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50D38-BAE3-46E1-8E64-EAF3182C48FA}">
  <sheetPr>
    <tabColor rgb="FF0070C0"/>
  </sheetPr>
  <dimension ref="A1:Y500"/>
  <sheetViews>
    <sheetView zoomScale="115" zoomScaleNormal="115" workbookViewId="0">
      <selection activeCell="C1" sqref="C1"/>
    </sheetView>
  </sheetViews>
  <sheetFormatPr baseColWidth="10" defaultRowHeight="15" x14ac:dyDescent="0.25"/>
  <cols>
    <col min="1" max="1" width="7" style="448" customWidth="1"/>
    <col min="2" max="2" width="11.5703125" style="448" customWidth="1"/>
    <col min="3" max="3" width="43.5703125" style="448" customWidth="1"/>
    <col min="4" max="5" width="11.42578125" style="448"/>
    <col min="6" max="6" width="12.85546875" style="448" customWidth="1"/>
    <col min="7" max="7" width="10.5703125" style="448" bestFit="1" customWidth="1"/>
    <col min="8" max="8" width="10.42578125" style="20" bestFit="1" customWidth="1"/>
    <col min="9" max="9" width="7.28515625" style="20" customWidth="1"/>
    <col min="10" max="10" width="7" style="22" customWidth="1"/>
    <col min="11" max="11" width="7.7109375" style="22" customWidth="1"/>
    <col min="12" max="12" width="11.42578125" style="22" customWidth="1"/>
    <col min="13" max="13" width="11.42578125" style="22"/>
    <col min="14" max="14" width="21.5703125" style="22" customWidth="1"/>
    <col min="15" max="15" width="12.140625" style="22" bestFit="1" customWidth="1"/>
    <col min="16" max="16" width="11.42578125" style="22"/>
    <col min="17" max="17" width="3.85546875" style="22" bestFit="1" customWidth="1"/>
    <col min="18" max="18" width="18" customWidth="1"/>
    <col min="20" max="20" width="15.85546875" customWidth="1"/>
  </cols>
  <sheetData>
    <row r="1" spans="1:25" ht="15.75" thickBot="1" x14ac:dyDescent="0.3">
      <c r="A1" s="554"/>
      <c r="B1" s="555"/>
      <c r="C1" s="556"/>
      <c r="D1" s="557" t="s">
        <v>74</v>
      </c>
      <c r="E1" s="557" t="s">
        <v>74</v>
      </c>
      <c r="F1" s="558" t="s">
        <v>74</v>
      </c>
      <c r="G1" s="20"/>
      <c r="I1" s="21"/>
    </row>
    <row r="2" spans="1:25" ht="15.75" thickBot="1" x14ac:dyDescent="0.3">
      <c r="A2" s="554" t="s">
        <v>129</v>
      </c>
      <c r="B2" s="559" t="s">
        <v>130</v>
      </c>
      <c r="C2" s="554" t="s">
        <v>131</v>
      </c>
      <c r="D2" s="560" t="s">
        <v>132</v>
      </c>
      <c r="E2" s="561" t="s">
        <v>133</v>
      </c>
      <c r="F2" s="562" t="s">
        <v>134</v>
      </c>
      <c r="G2" s="20"/>
      <c r="H2" s="436"/>
      <c r="I2" s="437"/>
      <c r="J2" s="438"/>
      <c r="K2" s="438"/>
      <c r="L2" s="438"/>
      <c r="M2" s="439" t="s">
        <v>134</v>
      </c>
      <c r="N2" s="24">
        <f ca="1">SUM(M3:M16)</f>
        <v>242570498.95000005</v>
      </c>
      <c r="O2" s="24">
        <f ca="1">SUM(M17:M28)</f>
        <v>101058498.68000001</v>
      </c>
      <c r="P2" s="24"/>
      <c r="Q2" s="812">
        <v>29</v>
      </c>
      <c r="R2" s="774" t="s">
        <v>68</v>
      </c>
      <c r="S2" s="774"/>
      <c r="T2" s="786"/>
      <c r="U2" s="786"/>
      <c r="V2" s="786"/>
      <c r="W2" s="786"/>
      <c r="X2" s="786"/>
      <c r="Y2" s="787"/>
    </row>
    <row r="3" spans="1:25" ht="13.5" customHeight="1" thickBot="1" x14ac:dyDescent="0.3">
      <c r="A3" s="1248" t="s">
        <v>135</v>
      </c>
      <c r="B3" s="1249" t="s">
        <v>136</v>
      </c>
      <c r="C3" s="1250" t="s">
        <v>137</v>
      </c>
      <c r="D3" s="1251">
        <v>3605.37</v>
      </c>
      <c r="E3" s="1251">
        <v>0</v>
      </c>
      <c r="F3" s="1252">
        <f>+D3-E3</f>
        <v>3605.37</v>
      </c>
      <c r="G3" s="20"/>
      <c r="H3" s="1043" t="s">
        <v>135</v>
      </c>
      <c r="I3" s="225" t="s">
        <v>80</v>
      </c>
      <c r="J3" s="1044"/>
      <c r="K3" s="1044"/>
      <c r="L3" s="1044"/>
      <c r="M3" s="435">
        <f t="shared" ref="M3:M16" ca="1" si="0">SUMIF(A:F,H3,F:F)</f>
        <v>15155347.35</v>
      </c>
      <c r="N3" s="1048" t="s">
        <v>2354</v>
      </c>
      <c r="Q3" s="815"/>
      <c r="R3" s="173" t="s">
        <v>67</v>
      </c>
      <c r="S3" s="173"/>
      <c r="T3" s="226"/>
      <c r="U3" s="226"/>
      <c r="V3" s="226"/>
      <c r="W3" s="226"/>
      <c r="X3" s="226"/>
      <c r="Y3" s="790"/>
    </row>
    <row r="4" spans="1:25" x14ac:dyDescent="0.25">
      <c r="A4" s="455" t="s">
        <v>135</v>
      </c>
      <c r="B4" s="482" t="s">
        <v>138</v>
      </c>
      <c r="C4" s="1253" t="s">
        <v>139</v>
      </c>
      <c r="D4" s="483">
        <v>472</v>
      </c>
      <c r="E4" s="483">
        <v>0</v>
      </c>
      <c r="F4" s="458">
        <f t="shared" ref="F4:F67" si="1">+D4-E4</f>
        <v>472</v>
      </c>
      <c r="G4" s="20"/>
      <c r="H4" s="440" t="s">
        <v>177</v>
      </c>
      <c r="I4" s="443" t="s">
        <v>82</v>
      </c>
      <c r="J4" s="441"/>
      <c r="K4" s="441"/>
      <c r="L4" s="441"/>
      <c r="M4" s="442">
        <f t="shared" ca="1" si="0"/>
        <v>30999827.739999998</v>
      </c>
      <c r="Q4" s="803"/>
      <c r="R4" s="173" t="s">
        <v>66</v>
      </c>
      <c r="S4" s="174"/>
      <c r="T4" s="192"/>
      <c r="U4" s="192"/>
      <c r="V4" s="192"/>
      <c r="W4" s="192"/>
      <c r="X4" s="192"/>
      <c r="Y4" s="792"/>
    </row>
    <row r="5" spans="1:25" x14ac:dyDescent="0.25">
      <c r="A5" s="455" t="s">
        <v>135</v>
      </c>
      <c r="B5" s="482" t="s">
        <v>140</v>
      </c>
      <c r="C5" s="1253" t="s">
        <v>141</v>
      </c>
      <c r="D5" s="483">
        <v>0</v>
      </c>
      <c r="E5" s="483">
        <v>0</v>
      </c>
      <c r="F5" s="458">
        <f t="shared" si="1"/>
        <v>0</v>
      </c>
      <c r="G5" s="20"/>
      <c r="H5" s="440" t="s">
        <v>182</v>
      </c>
      <c r="I5" s="443" t="s">
        <v>84</v>
      </c>
      <c r="J5" s="441"/>
      <c r="K5" s="441"/>
      <c r="L5" s="441"/>
      <c r="M5" s="442">
        <f t="shared" ca="1" si="0"/>
        <v>714048.28999999992</v>
      </c>
      <c r="Q5" s="803"/>
      <c r="R5" s="174"/>
      <c r="S5" s="174"/>
      <c r="T5" s="192"/>
      <c r="U5" s="806" t="s">
        <v>1908</v>
      </c>
      <c r="V5" s="816"/>
      <c r="W5" s="816"/>
      <c r="X5" s="192"/>
      <c r="Y5" s="792"/>
    </row>
    <row r="6" spans="1:25" x14ac:dyDescent="0.25">
      <c r="A6" s="455" t="s">
        <v>135</v>
      </c>
      <c r="B6" s="482" t="s">
        <v>142</v>
      </c>
      <c r="C6" s="1253" t="s">
        <v>143</v>
      </c>
      <c r="D6" s="483">
        <v>5000</v>
      </c>
      <c r="E6" s="483">
        <v>0</v>
      </c>
      <c r="F6" s="458">
        <f t="shared" si="1"/>
        <v>5000</v>
      </c>
      <c r="G6" s="20"/>
      <c r="H6" s="455" t="s">
        <v>185</v>
      </c>
      <c r="I6" s="456" t="s">
        <v>973</v>
      </c>
      <c r="J6" s="457"/>
      <c r="K6" s="457"/>
      <c r="L6" s="457"/>
      <c r="M6" s="458">
        <f t="shared" ca="1" si="0"/>
        <v>102929.56000000001</v>
      </c>
      <c r="N6" s="193">
        <v>338594</v>
      </c>
      <c r="O6" s="194">
        <f ca="1">+N6-M6</f>
        <v>235664.44</v>
      </c>
      <c r="Q6" s="803"/>
      <c r="R6" s="173" t="s">
        <v>1911</v>
      </c>
      <c r="S6" s="174"/>
      <c r="T6" s="192"/>
      <c r="U6" s="806" t="s">
        <v>1909</v>
      </c>
      <c r="V6" s="816"/>
      <c r="W6" s="816"/>
      <c r="X6" s="192"/>
      <c r="Y6" s="792"/>
    </row>
    <row r="7" spans="1:25" ht="16.5" customHeight="1" x14ac:dyDescent="0.25">
      <c r="A7" s="455" t="s">
        <v>135</v>
      </c>
      <c r="B7" s="482" t="s">
        <v>144</v>
      </c>
      <c r="C7" s="1253" t="s">
        <v>145</v>
      </c>
      <c r="D7" s="483">
        <v>7227</v>
      </c>
      <c r="E7" s="483">
        <v>0</v>
      </c>
      <c r="F7" s="458">
        <f t="shared" si="1"/>
        <v>7227</v>
      </c>
      <c r="G7" s="20"/>
      <c r="H7" s="455" t="s">
        <v>188</v>
      </c>
      <c r="I7" s="456" t="s">
        <v>2042</v>
      </c>
      <c r="J7" s="457"/>
      <c r="K7" s="457"/>
      <c r="L7" s="457"/>
      <c r="M7" s="458">
        <f t="shared" ca="1" si="0"/>
        <v>10000000</v>
      </c>
      <c r="Q7" s="803"/>
      <c r="R7" s="174"/>
      <c r="S7" s="174"/>
      <c r="T7" s="192"/>
      <c r="U7" s="806" t="s">
        <v>1910</v>
      </c>
      <c r="V7" s="816"/>
      <c r="W7" s="816"/>
      <c r="X7" s="192"/>
      <c r="Y7" s="792"/>
    </row>
    <row r="8" spans="1:25" ht="15.75" thickBot="1" x14ac:dyDescent="0.3">
      <c r="A8" s="455" t="s">
        <v>135</v>
      </c>
      <c r="B8" s="482" t="s">
        <v>146</v>
      </c>
      <c r="C8" s="1253" t="s">
        <v>147</v>
      </c>
      <c r="D8" s="483">
        <v>6488.9</v>
      </c>
      <c r="E8" s="483">
        <v>0</v>
      </c>
      <c r="F8" s="458">
        <f t="shared" si="1"/>
        <v>6488.9</v>
      </c>
      <c r="G8" s="20"/>
      <c r="H8" s="440" t="s">
        <v>235</v>
      </c>
      <c r="I8" s="443" t="s">
        <v>87</v>
      </c>
      <c r="J8" s="441"/>
      <c r="K8" s="441"/>
      <c r="L8" s="441"/>
      <c r="M8" s="442">
        <f t="shared" ca="1" si="0"/>
        <v>48965311.24000001</v>
      </c>
      <c r="Q8" s="803"/>
      <c r="R8" s="817" t="s">
        <v>1996</v>
      </c>
      <c r="S8" s="781"/>
      <c r="T8" s="818"/>
      <c r="U8" s="818"/>
      <c r="V8" s="818"/>
      <c r="W8" s="818"/>
      <c r="X8" s="819"/>
      <c r="Y8" s="792"/>
    </row>
    <row r="9" spans="1:25" ht="15.75" thickBot="1" x14ac:dyDescent="0.3">
      <c r="A9" s="455" t="s">
        <v>135</v>
      </c>
      <c r="B9" s="482" t="s">
        <v>148</v>
      </c>
      <c r="C9" s="1253" t="s">
        <v>149</v>
      </c>
      <c r="D9" s="483">
        <v>418590.75</v>
      </c>
      <c r="E9" s="483">
        <v>0</v>
      </c>
      <c r="F9" s="458">
        <f t="shared" si="1"/>
        <v>418590.75</v>
      </c>
      <c r="G9" s="20"/>
      <c r="H9" s="440" t="s">
        <v>249</v>
      </c>
      <c r="I9" s="443" t="s">
        <v>89</v>
      </c>
      <c r="J9" s="441"/>
      <c r="K9" s="441"/>
      <c r="L9" s="441"/>
      <c r="M9" s="442">
        <f t="shared" ca="1" si="0"/>
        <v>0</v>
      </c>
      <c r="N9" s="1046" t="s">
        <v>2355</v>
      </c>
      <c r="O9" s="1047"/>
      <c r="Q9" s="803"/>
      <c r="R9" s="820" t="s">
        <v>2008</v>
      </c>
      <c r="S9" s="780"/>
      <c r="T9" s="794"/>
      <c r="U9" s="794"/>
      <c r="V9" s="794"/>
      <c r="W9" s="794"/>
      <c r="X9" s="821"/>
      <c r="Y9" s="792"/>
    </row>
    <row r="10" spans="1:25" x14ac:dyDescent="0.25">
      <c r="A10" s="455" t="s">
        <v>135</v>
      </c>
      <c r="B10" s="482" t="s">
        <v>150</v>
      </c>
      <c r="C10" s="1253" t="s">
        <v>151</v>
      </c>
      <c r="D10" s="483">
        <v>0</v>
      </c>
      <c r="E10" s="483">
        <v>0</v>
      </c>
      <c r="F10" s="458">
        <f t="shared" si="1"/>
        <v>0</v>
      </c>
      <c r="G10" s="20"/>
      <c r="H10" s="440" t="s">
        <v>266</v>
      </c>
      <c r="I10" s="443" t="s">
        <v>91</v>
      </c>
      <c r="J10" s="441"/>
      <c r="K10" s="441"/>
      <c r="L10" s="441"/>
      <c r="M10" s="442">
        <f t="shared" ca="1" si="0"/>
        <v>2500000</v>
      </c>
      <c r="Q10" s="822"/>
      <c r="R10" s="823"/>
      <c r="S10" s="823"/>
      <c r="T10" s="823"/>
      <c r="U10" s="823"/>
      <c r="V10" s="823"/>
      <c r="W10" s="823"/>
      <c r="X10" s="823"/>
      <c r="Y10" s="824"/>
    </row>
    <row r="11" spans="1:25" x14ac:dyDescent="0.25">
      <c r="A11" s="455" t="s">
        <v>135</v>
      </c>
      <c r="B11" s="482" t="s">
        <v>152</v>
      </c>
      <c r="C11" s="1253" t="s">
        <v>153</v>
      </c>
      <c r="D11" s="483">
        <v>222794.75</v>
      </c>
      <c r="E11" s="483">
        <v>0</v>
      </c>
      <c r="F11" s="458">
        <f t="shared" si="1"/>
        <v>222794.75</v>
      </c>
      <c r="G11" s="20"/>
      <c r="H11" s="440" t="s">
        <v>271</v>
      </c>
      <c r="I11" s="443" t="s">
        <v>964</v>
      </c>
      <c r="J11" s="441"/>
      <c r="K11" s="441"/>
      <c r="L11" s="441"/>
      <c r="M11" s="442">
        <f t="shared" ca="1" si="0"/>
        <v>39617300</v>
      </c>
    </row>
    <row r="12" spans="1:25" x14ac:dyDescent="0.25">
      <c r="A12" s="455" t="s">
        <v>135</v>
      </c>
      <c r="B12" s="482" t="s">
        <v>154</v>
      </c>
      <c r="C12" s="1253" t="s">
        <v>155</v>
      </c>
      <c r="D12" s="483">
        <v>0</v>
      </c>
      <c r="E12" s="483">
        <v>0</v>
      </c>
      <c r="F12" s="458">
        <f t="shared" si="1"/>
        <v>0</v>
      </c>
      <c r="G12" s="20"/>
      <c r="H12" s="440" t="s">
        <v>272</v>
      </c>
      <c r="I12" s="443" t="s">
        <v>96</v>
      </c>
      <c r="J12" s="441"/>
      <c r="K12" s="441"/>
      <c r="L12" s="441"/>
      <c r="M12" s="442">
        <f t="shared" ca="1" si="0"/>
        <v>597489.09</v>
      </c>
    </row>
    <row r="13" spans="1:25" x14ac:dyDescent="0.25">
      <c r="A13" s="455" t="s">
        <v>135</v>
      </c>
      <c r="B13" s="482" t="s">
        <v>156</v>
      </c>
      <c r="C13" s="1253" t="s">
        <v>157</v>
      </c>
      <c r="D13" s="483">
        <v>34108.019999999997</v>
      </c>
      <c r="E13" s="483">
        <v>0</v>
      </c>
      <c r="F13" s="458">
        <f t="shared" si="1"/>
        <v>34108.019999999997</v>
      </c>
      <c r="G13" s="20"/>
      <c r="H13" s="440" t="s">
        <v>309</v>
      </c>
      <c r="I13" s="443" t="s">
        <v>98</v>
      </c>
      <c r="J13" s="441"/>
      <c r="K13" s="441"/>
      <c r="L13" s="441"/>
      <c r="M13" s="442">
        <f t="shared" ca="1" si="0"/>
        <v>418713.47000000009</v>
      </c>
    </row>
    <row r="14" spans="1:25" x14ac:dyDescent="0.25">
      <c r="A14" s="455" t="s">
        <v>135</v>
      </c>
      <c r="B14" s="482" t="s">
        <v>158</v>
      </c>
      <c r="C14" s="1253" t="s">
        <v>159</v>
      </c>
      <c r="D14" s="483">
        <v>9260.6299999999992</v>
      </c>
      <c r="E14" s="483">
        <v>0</v>
      </c>
      <c r="F14" s="458">
        <f t="shared" si="1"/>
        <v>9260.6299999999992</v>
      </c>
      <c r="G14" s="20"/>
      <c r="H14" s="440" t="s">
        <v>318</v>
      </c>
      <c r="I14" s="443" t="s">
        <v>100</v>
      </c>
      <c r="J14" s="441"/>
      <c r="K14" s="441"/>
      <c r="L14" s="441"/>
      <c r="M14" s="442">
        <f t="shared" ca="1" si="0"/>
        <v>0</v>
      </c>
    </row>
    <row r="15" spans="1:25" x14ac:dyDescent="0.25">
      <c r="A15" s="455" t="s">
        <v>135</v>
      </c>
      <c r="B15" s="482" t="s">
        <v>160</v>
      </c>
      <c r="C15" s="1253" t="s">
        <v>161</v>
      </c>
      <c r="D15" s="483">
        <v>159509.71</v>
      </c>
      <c r="E15" s="483">
        <v>0</v>
      </c>
      <c r="F15" s="458">
        <f t="shared" si="1"/>
        <v>159509.71</v>
      </c>
      <c r="G15" s="20"/>
      <c r="H15" s="455" t="s">
        <v>343</v>
      </c>
      <c r="I15" s="456" t="s">
        <v>102</v>
      </c>
      <c r="J15" s="457"/>
      <c r="K15" s="457"/>
      <c r="L15" s="457"/>
      <c r="M15" s="458">
        <f t="shared" ca="1" si="0"/>
        <v>93499532.210000023</v>
      </c>
    </row>
    <row r="16" spans="1:25" x14ac:dyDescent="0.25">
      <c r="A16" s="455" t="s">
        <v>135</v>
      </c>
      <c r="B16" s="482" t="s">
        <v>162</v>
      </c>
      <c r="C16" s="1253" t="s">
        <v>163</v>
      </c>
      <c r="D16" s="483">
        <v>0</v>
      </c>
      <c r="E16" s="483">
        <v>0</v>
      </c>
      <c r="F16" s="458">
        <f t="shared" si="1"/>
        <v>0</v>
      </c>
      <c r="G16" s="20"/>
      <c r="H16" s="440" t="s">
        <v>352</v>
      </c>
      <c r="I16" s="443" t="s">
        <v>104</v>
      </c>
      <c r="J16" s="441"/>
      <c r="K16" s="441"/>
      <c r="L16" s="441"/>
      <c r="M16" s="442">
        <f t="shared" ca="1" si="0"/>
        <v>0</v>
      </c>
    </row>
    <row r="17" spans="1:15" x14ac:dyDescent="0.25">
      <c r="A17" s="455" t="s">
        <v>135</v>
      </c>
      <c r="B17" s="482" t="s">
        <v>164</v>
      </c>
      <c r="C17" s="1253" t="s">
        <v>165</v>
      </c>
      <c r="D17" s="483">
        <v>0</v>
      </c>
      <c r="E17" s="483">
        <v>0</v>
      </c>
      <c r="F17" s="458">
        <f t="shared" si="1"/>
        <v>0</v>
      </c>
      <c r="G17" s="20"/>
      <c r="H17" s="440" t="s">
        <v>397</v>
      </c>
      <c r="I17" s="443" t="s">
        <v>109</v>
      </c>
      <c r="J17" s="441"/>
      <c r="K17" s="441"/>
      <c r="L17" s="441"/>
      <c r="M17" s="442">
        <f t="shared" ref="M17:M28" ca="1" si="2">-SUMIF(A:F,H17,F:F)</f>
        <v>2470868.64</v>
      </c>
    </row>
    <row r="18" spans="1:15" x14ac:dyDescent="0.25">
      <c r="A18" s="455" t="s">
        <v>135</v>
      </c>
      <c r="B18" s="482" t="s">
        <v>166</v>
      </c>
      <c r="C18" s="1253" t="s">
        <v>167</v>
      </c>
      <c r="D18" s="483">
        <v>0</v>
      </c>
      <c r="E18" s="483">
        <v>0</v>
      </c>
      <c r="F18" s="458">
        <f t="shared" si="1"/>
        <v>0</v>
      </c>
      <c r="G18" s="20"/>
      <c r="H18" s="440" t="s">
        <v>406</v>
      </c>
      <c r="I18" s="443" t="s">
        <v>111</v>
      </c>
      <c r="J18" s="441"/>
      <c r="K18" s="441"/>
      <c r="L18" s="441"/>
      <c r="M18" s="442">
        <f t="shared" ca="1" si="2"/>
        <v>934348.62000000093</v>
      </c>
    </row>
    <row r="19" spans="1:15" x14ac:dyDescent="0.25">
      <c r="A19" s="455" t="s">
        <v>135</v>
      </c>
      <c r="B19" s="482" t="s">
        <v>168</v>
      </c>
      <c r="C19" s="1253" t="s">
        <v>169</v>
      </c>
      <c r="D19" s="483">
        <v>451763.51</v>
      </c>
      <c r="E19" s="483">
        <v>0</v>
      </c>
      <c r="F19" s="458">
        <f t="shared" si="1"/>
        <v>451763.51</v>
      </c>
      <c r="G19" s="20"/>
      <c r="H19" s="440" t="s">
        <v>419</v>
      </c>
      <c r="I19" s="443" t="s">
        <v>965</v>
      </c>
      <c r="J19" s="441"/>
      <c r="K19" s="441"/>
      <c r="L19" s="441"/>
      <c r="M19" s="442">
        <f t="shared" ca="1" si="2"/>
        <v>6884460</v>
      </c>
    </row>
    <row r="20" spans="1:15" x14ac:dyDescent="0.25">
      <c r="A20" s="455" t="s">
        <v>135</v>
      </c>
      <c r="B20" s="482" t="s">
        <v>170</v>
      </c>
      <c r="C20" s="1253" t="s">
        <v>171</v>
      </c>
      <c r="D20" s="483">
        <v>24220.02</v>
      </c>
      <c r="E20" s="483">
        <v>0</v>
      </c>
      <c r="F20" s="458">
        <f t="shared" si="1"/>
        <v>24220.02</v>
      </c>
      <c r="G20" s="20"/>
      <c r="H20" s="440" t="s">
        <v>426</v>
      </c>
      <c r="I20" s="443" t="s">
        <v>113</v>
      </c>
      <c r="J20" s="441"/>
      <c r="K20" s="441"/>
      <c r="L20" s="441"/>
      <c r="M20" s="442">
        <f t="shared" ca="1" si="2"/>
        <v>1105809.29</v>
      </c>
    </row>
    <row r="21" spans="1:15" x14ac:dyDescent="0.25">
      <c r="A21" s="455" t="s">
        <v>135</v>
      </c>
      <c r="B21" s="482" t="s">
        <v>172</v>
      </c>
      <c r="C21" s="1253" t="s">
        <v>173</v>
      </c>
      <c r="D21" s="483">
        <f>6592830.25+6683758</f>
        <v>13276588.25</v>
      </c>
      <c r="E21" s="483">
        <v>0</v>
      </c>
      <c r="F21" s="458">
        <f t="shared" si="1"/>
        <v>13276588.25</v>
      </c>
      <c r="G21" s="20"/>
      <c r="H21" s="440" t="s">
        <v>439</v>
      </c>
      <c r="I21" s="443" t="s">
        <v>966</v>
      </c>
      <c r="J21" s="441"/>
      <c r="K21" s="441"/>
      <c r="L21" s="441"/>
      <c r="M21" s="442">
        <f t="shared" ca="1" si="2"/>
        <v>1168698.1599999999</v>
      </c>
      <c r="N21" s="193">
        <v>1404363</v>
      </c>
      <c r="O21" s="194">
        <f ca="1">+N21-M21</f>
        <v>235664.84000000008</v>
      </c>
    </row>
    <row r="22" spans="1:15" x14ac:dyDescent="0.25">
      <c r="A22" s="455" t="s">
        <v>135</v>
      </c>
      <c r="B22" s="482" t="s">
        <v>174</v>
      </c>
      <c r="C22" s="1253" t="s">
        <v>175</v>
      </c>
      <c r="D22" s="483">
        <v>316463.78000000003</v>
      </c>
      <c r="E22" s="483">
        <v>0</v>
      </c>
      <c r="F22" s="458">
        <f t="shared" si="1"/>
        <v>316463.78000000003</v>
      </c>
      <c r="G22" s="20"/>
      <c r="H22" s="440" t="s">
        <v>442</v>
      </c>
      <c r="I22" s="443" t="s">
        <v>117</v>
      </c>
      <c r="J22" s="441"/>
      <c r="K22" s="441"/>
      <c r="L22" s="441"/>
      <c r="M22" s="442">
        <f t="shared" ca="1" si="2"/>
        <v>0</v>
      </c>
    </row>
    <row r="23" spans="1:15" ht="15.75" thickBot="1" x14ac:dyDescent="0.3">
      <c r="A23" s="1254" t="s">
        <v>135</v>
      </c>
      <c r="B23" s="1255" t="s">
        <v>176</v>
      </c>
      <c r="C23" s="1256" t="s">
        <v>2065</v>
      </c>
      <c r="D23" s="1257">
        <v>119254.66</v>
      </c>
      <c r="E23" s="1257">
        <v>0</v>
      </c>
      <c r="F23" s="1258">
        <f t="shared" si="1"/>
        <v>119254.66</v>
      </c>
      <c r="G23" s="1045">
        <f>SUM(F3:F23)+F26</f>
        <v>15155347.35</v>
      </c>
      <c r="H23" s="440" t="s">
        <v>443</v>
      </c>
      <c r="I23" s="443" t="s">
        <v>118</v>
      </c>
      <c r="J23" s="441"/>
      <c r="K23" s="441"/>
      <c r="L23" s="441"/>
      <c r="M23" s="442">
        <f t="shared" ca="1" si="2"/>
        <v>1784495.4500000002</v>
      </c>
    </row>
    <row r="24" spans="1:15" x14ac:dyDescent="0.25">
      <c r="A24" s="1238" t="s">
        <v>177</v>
      </c>
      <c r="B24" s="1239" t="s">
        <v>178</v>
      </c>
      <c r="C24" s="1240" t="s">
        <v>179</v>
      </c>
      <c r="D24" s="1241">
        <f>39646.04+30844000</f>
        <v>30883646.039999999</v>
      </c>
      <c r="E24" s="1241">
        <v>0</v>
      </c>
      <c r="F24" s="1242">
        <f t="shared" si="1"/>
        <v>30883646.039999999</v>
      </c>
      <c r="G24" s="20"/>
      <c r="H24" s="440" t="s">
        <v>446</v>
      </c>
      <c r="I24" s="443" t="s">
        <v>121</v>
      </c>
      <c r="J24" s="441"/>
      <c r="K24" s="441"/>
      <c r="L24" s="441"/>
      <c r="M24" s="442">
        <f t="shared" ca="1" si="2"/>
        <v>40230000</v>
      </c>
    </row>
    <row r="25" spans="1:15" ht="15.75" thickBot="1" x14ac:dyDescent="0.3">
      <c r="A25" s="1243" t="s">
        <v>177</v>
      </c>
      <c r="B25" s="1244" t="s">
        <v>180</v>
      </c>
      <c r="C25" s="1245" t="s">
        <v>181</v>
      </c>
      <c r="D25" s="1246">
        <v>116181.7</v>
      </c>
      <c r="E25" s="1246">
        <v>0</v>
      </c>
      <c r="F25" s="1247">
        <f t="shared" si="1"/>
        <v>116181.7</v>
      </c>
      <c r="G25" s="20"/>
      <c r="H25" s="440" t="s">
        <v>449</v>
      </c>
      <c r="I25" s="443" t="s">
        <v>123</v>
      </c>
      <c r="J25" s="441"/>
      <c r="K25" s="441"/>
      <c r="L25" s="441"/>
      <c r="M25" s="442">
        <f t="shared" ca="1" si="2"/>
        <v>2590000</v>
      </c>
    </row>
    <row r="26" spans="1:15" ht="15.75" thickBot="1" x14ac:dyDescent="0.3">
      <c r="A26" s="1233" t="s">
        <v>135</v>
      </c>
      <c r="B26" s="1234" t="s">
        <v>979</v>
      </c>
      <c r="C26" s="1235" t="s">
        <v>2441</v>
      </c>
      <c r="D26" s="1236">
        <v>100000</v>
      </c>
      <c r="E26" s="1236">
        <v>0</v>
      </c>
      <c r="F26" s="1237">
        <f t="shared" si="1"/>
        <v>100000</v>
      </c>
      <c r="G26" s="20"/>
      <c r="H26" s="440" t="s">
        <v>968</v>
      </c>
      <c r="I26" s="443" t="s">
        <v>124</v>
      </c>
      <c r="J26" s="441"/>
      <c r="K26" s="441"/>
      <c r="L26" s="441"/>
      <c r="M26" s="442">
        <f t="shared" ca="1" si="2"/>
        <v>3601000</v>
      </c>
    </row>
    <row r="27" spans="1:15" x14ac:dyDescent="0.25">
      <c r="A27" s="20" t="s">
        <v>182</v>
      </c>
      <c r="B27" s="541" t="s">
        <v>183</v>
      </c>
      <c r="C27" s="542" t="s">
        <v>184</v>
      </c>
      <c r="D27" s="543">
        <v>10000</v>
      </c>
      <c r="E27" s="543">
        <v>0</v>
      </c>
      <c r="F27" s="544">
        <f t="shared" si="1"/>
        <v>10000</v>
      </c>
      <c r="G27" s="20"/>
      <c r="H27" s="440" t="s">
        <v>969</v>
      </c>
      <c r="I27" s="443" t="s">
        <v>125</v>
      </c>
      <c r="J27" s="441"/>
      <c r="K27" s="441"/>
      <c r="L27" s="441"/>
      <c r="M27" s="442">
        <f t="shared" ca="1" si="2"/>
        <v>0</v>
      </c>
    </row>
    <row r="28" spans="1:15" ht="15.75" thickBot="1" x14ac:dyDescent="0.3">
      <c r="A28" s="20" t="s">
        <v>182</v>
      </c>
      <c r="B28" s="541" t="s">
        <v>189</v>
      </c>
      <c r="C28" s="542" t="s">
        <v>186</v>
      </c>
      <c r="D28" s="543">
        <v>0</v>
      </c>
      <c r="E28" s="543">
        <v>0</v>
      </c>
      <c r="F28" s="544">
        <f t="shared" si="1"/>
        <v>0</v>
      </c>
      <c r="G28" s="20"/>
      <c r="H28" s="444" t="s">
        <v>970</v>
      </c>
      <c r="I28" s="445" t="s">
        <v>126</v>
      </c>
      <c r="J28" s="446"/>
      <c r="K28" s="446"/>
      <c r="L28" s="446"/>
      <c r="M28" s="447">
        <f t="shared" ca="1" si="2"/>
        <v>40288818.520000003</v>
      </c>
    </row>
    <row r="29" spans="1:15" x14ac:dyDescent="0.25">
      <c r="A29" s="20" t="s">
        <v>182</v>
      </c>
      <c r="B29" s="541" t="s">
        <v>189</v>
      </c>
      <c r="C29" s="542" t="s">
        <v>187</v>
      </c>
      <c r="D29" s="543">
        <v>31349.93</v>
      </c>
      <c r="E29" s="543">
        <v>15</v>
      </c>
      <c r="F29" s="544">
        <f t="shared" si="1"/>
        <v>31334.93</v>
      </c>
      <c r="G29" s="20"/>
    </row>
    <row r="30" spans="1:15" x14ac:dyDescent="0.25">
      <c r="A30" s="20" t="s">
        <v>182</v>
      </c>
      <c r="B30" s="541" t="s">
        <v>189</v>
      </c>
      <c r="C30" s="542" t="s">
        <v>190</v>
      </c>
      <c r="D30" s="543">
        <v>3933.38</v>
      </c>
      <c r="E30" s="543">
        <v>0</v>
      </c>
      <c r="F30" s="544">
        <f t="shared" si="1"/>
        <v>3933.38</v>
      </c>
      <c r="G30" s="20"/>
    </row>
    <row r="31" spans="1:15" x14ac:dyDescent="0.25">
      <c r="A31" s="20" t="s">
        <v>182</v>
      </c>
      <c r="B31" s="541" t="s">
        <v>191</v>
      </c>
      <c r="C31" s="542" t="s">
        <v>192</v>
      </c>
      <c r="D31" s="543">
        <v>0</v>
      </c>
      <c r="E31" s="543">
        <v>0</v>
      </c>
      <c r="F31" s="544">
        <f t="shared" si="1"/>
        <v>0</v>
      </c>
      <c r="G31" s="20"/>
      <c r="I31" s="341"/>
    </row>
    <row r="32" spans="1:15" x14ac:dyDescent="0.25">
      <c r="A32" s="20" t="s">
        <v>182</v>
      </c>
      <c r="B32" s="541" t="s">
        <v>193</v>
      </c>
      <c r="C32" s="542" t="s">
        <v>194</v>
      </c>
      <c r="D32" s="543">
        <v>810.62</v>
      </c>
      <c r="E32" s="543">
        <v>0</v>
      </c>
      <c r="F32" s="544">
        <f t="shared" si="1"/>
        <v>810.62</v>
      </c>
      <c r="G32" s="20"/>
    </row>
    <row r="33" spans="1:7" x14ac:dyDescent="0.25">
      <c r="A33" s="20" t="s">
        <v>182</v>
      </c>
      <c r="B33" s="541" t="s">
        <v>195</v>
      </c>
      <c r="C33" s="542" t="s">
        <v>196</v>
      </c>
      <c r="D33" s="543">
        <v>0</v>
      </c>
      <c r="E33" s="543">
        <v>0</v>
      </c>
      <c r="F33" s="544">
        <f t="shared" si="1"/>
        <v>0</v>
      </c>
      <c r="G33" s="20"/>
    </row>
    <row r="34" spans="1:7" x14ac:dyDescent="0.25">
      <c r="A34" s="20" t="s">
        <v>182</v>
      </c>
      <c r="B34" s="541" t="s">
        <v>197</v>
      </c>
      <c r="C34" s="542" t="s">
        <v>198</v>
      </c>
      <c r="D34" s="543">
        <v>47201.84</v>
      </c>
      <c r="E34" s="543">
        <v>0</v>
      </c>
      <c r="F34" s="544">
        <f t="shared" si="1"/>
        <v>47201.84</v>
      </c>
      <c r="G34" s="20"/>
    </row>
    <row r="35" spans="1:7" x14ac:dyDescent="0.25">
      <c r="A35" s="20" t="s">
        <v>182</v>
      </c>
      <c r="B35" s="541" t="s">
        <v>199</v>
      </c>
      <c r="C35" s="542" t="s">
        <v>200</v>
      </c>
      <c r="D35" s="543">
        <v>33806.43</v>
      </c>
      <c r="E35" s="543">
        <v>0</v>
      </c>
      <c r="F35" s="544">
        <f t="shared" si="1"/>
        <v>33806.43</v>
      </c>
      <c r="G35" s="20"/>
    </row>
    <row r="36" spans="1:7" x14ac:dyDescent="0.25">
      <c r="A36" s="20" t="s">
        <v>182</v>
      </c>
      <c r="B36" s="541" t="s">
        <v>201</v>
      </c>
      <c r="C36" s="542" t="s">
        <v>202</v>
      </c>
      <c r="D36" s="543">
        <v>0</v>
      </c>
      <c r="E36" s="543">
        <v>0</v>
      </c>
      <c r="F36" s="544">
        <f t="shared" si="1"/>
        <v>0</v>
      </c>
      <c r="G36" s="20"/>
    </row>
    <row r="37" spans="1:7" x14ac:dyDescent="0.25">
      <c r="A37" s="20" t="s">
        <v>182</v>
      </c>
      <c r="B37" s="541" t="s">
        <v>203</v>
      </c>
      <c r="C37" s="542" t="s">
        <v>204</v>
      </c>
      <c r="D37" s="543">
        <v>0</v>
      </c>
      <c r="E37" s="543">
        <v>0</v>
      </c>
      <c r="F37" s="544">
        <f t="shared" si="1"/>
        <v>0</v>
      </c>
      <c r="G37" s="20"/>
    </row>
    <row r="38" spans="1:7" x14ac:dyDescent="0.25">
      <c r="A38" s="20" t="s">
        <v>182</v>
      </c>
      <c r="B38" s="541" t="s">
        <v>205</v>
      </c>
      <c r="C38" s="542" t="s">
        <v>206</v>
      </c>
      <c r="D38" s="543">
        <v>0</v>
      </c>
      <c r="E38" s="543">
        <v>1135</v>
      </c>
      <c r="F38" s="544">
        <f t="shared" si="1"/>
        <v>-1135</v>
      </c>
      <c r="G38" s="20"/>
    </row>
    <row r="39" spans="1:7" x14ac:dyDescent="0.25">
      <c r="A39" s="20" t="s">
        <v>182</v>
      </c>
      <c r="B39" s="541" t="s">
        <v>207</v>
      </c>
      <c r="C39" s="542" t="s">
        <v>208</v>
      </c>
      <c r="D39" s="543">
        <v>0</v>
      </c>
      <c r="E39" s="543">
        <v>0</v>
      </c>
      <c r="F39" s="544">
        <f t="shared" si="1"/>
        <v>0</v>
      </c>
      <c r="G39" s="20"/>
    </row>
    <row r="40" spans="1:7" x14ac:dyDescent="0.25">
      <c r="A40" s="20" t="s">
        <v>182</v>
      </c>
      <c r="B40" s="541" t="s">
        <v>209</v>
      </c>
      <c r="C40" s="542" t="s">
        <v>210</v>
      </c>
      <c r="D40" s="543">
        <v>128772.65</v>
      </c>
      <c r="E40" s="543">
        <v>0</v>
      </c>
      <c r="F40" s="544">
        <f t="shared" si="1"/>
        <v>128772.65</v>
      </c>
      <c r="G40" s="20"/>
    </row>
    <row r="41" spans="1:7" x14ac:dyDescent="0.25">
      <c r="A41" s="20" t="s">
        <v>182</v>
      </c>
      <c r="B41" s="541" t="s">
        <v>211</v>
      </c>
      <c r="C41" s="542" t="s">
        <v>212</v>
      </c>
      <c r="D41" s="543">
        <v>6749.9</v>
      </c>
      <c r="E41" s="543">
        <v>0</v>
      </c>
      <c r="F41" s="544">
        <f t="shared" si="1"/>
        <v>6749.9</v>
      </c>
      <c r="G41" s="20"/>
    </row>
    <row r="42" spans="1:7" x14ac:dyDescent="0.25">
      <c r="A42" s="20" t="s">
        <v>182</v>
      </c>
      <c r="B42" s="541" t="s">
        <v>213</v>
      </c>
      <c r="C42" s="542" t="s">
        <v>214</v>
      </c>
      <c r="D42" s="543">
        <v>0</v>
      </c>
      <c r="E42" s="543">
        <v>0</v>
      </c>
      <c r="F42" s="544">
        <f t="shared" si="1"/>
        <v>0</v>
      </c>
      <c r="G42" s="20"/>
    </row>
    <row r="43" spans="1:7" x14ac:dyDescent="0.25">
      <c r="A43" s="20" t="s">
        <v>182</v>
      </c>
      <c r="B43" s="541" t="s">
        <v>215</v>
      </c>
      <c r="C43" s="542" t="s">
        <v>216</v>
      </c>
      <c r="D43" s="543">
        <v>10547.8</v>
      </c>
      <c r="E43" s="543">
        <v>0</v>
      </c>
      <c r="F43" s="544">
        <f t="shared" si="1"/>
        <v>10547.8</v>
      </c>
      <c r="G43" s="20"/>
    </row>
    <row r="44" spans="1:7" x14ac:dyDescent="0.25">
      <c r="A44" s="20" t="s">
        <v>182</v>
      </c>
      <c r="B44" s="541" t="s">
        <v>217</v>
      </c>
      <c r="C44" s="542" t="s">
        <v>218</v>
      </c>
      <c r="D44" s="543">
        <v>116049.5</v>
      </c>
      <c r="E44" s="543">
        <v>0</v>
      </c>
      <c r="F44" s="544">
        <f t="shared" si="1"/>
        <v>116049.5</v>
      </c>
      <c r="G44" s="20"/>
    </row>
    <row r="45" spans="1:7" x14ac:dyDescent="0.25">
      <c r="A45" s="20" t="s">
        <v>182</v>
      </c>
      <c r="B45" s="541" t="s">
        <v>219</v>
      </c>
      <c r="C45" s="542" t="s">
        <v>220</v>
      </c>
      <c r="D45" s="543">
        <v>0</v>
      </c>
      <c r="E45" s="543">
        <v>0</v>
      </c>
      <c r="F45" s="544">
        <f t="shared" si="1"/>
        <v>0</v>
      </c>
      <c r="G45" s="20"/>
    </row>
    <row r="46" spans="1:7" x14ac:dyDescent="0.25">
      <c r="A46" s="20" t="s">
        <v>182</v>
      </c>
      <c r="B46" s="541" t="s">
        <v>221</v>
      </c>
      <c r="C46" s="542" t="s">
        <v>222</v>
      </c>
      <c r="D46" s="543">
        <v>200579.23</v>
      </c>
      <c r="E46" s="543">
        <v>0</v>
      </c>
      <c r="F46" s="544">
        <f t="shared" si="1"/>
        <v>200579.23</v>
      </c>
      <c r="G46" s="20"/>
    </row>
    <row r="47" spans="1:7" x14ac:dyDescent="0.25">
      <c r="A47" s="20" t="s">
        <v>182</v>
      </c>
      <c r="B47" s="541" t="s">
        <v>223</v>
      </c>
      <c r="C47" s="542" t="s">
        <v>224</v>
      </c>
      <c r="D47" s="543">
        <v>17861</v>
      </c>
      <c r="E47" s="543">
        <v>0</v>
      </c>
      <c r="F47" s="544">
        <f t="shared" si="1"/>
        <v>17861</v>
      </c>
      <c r="G47" s="20"/>
    </row>
    <row r="48" spans="1:7" x14ac:dyDescent="0.25">
      <c r="A48" s="20" t="s">
        <v>182</v>
      </c>
      <c r="B48" s="541" t="s">
        <v>225</v>
      </c>
      <c r="C48" s="542" t="s">
        <v>226</v>
      </c>
      <c r="D48" s="543">
        <v>33397.589999999997</v>
      </c>
      <c r="E48" s="543">
        <v>0</v>
      </c>
      <c r="F48" s="544">
        <f t="shared" si="1"/>
        <v>33397.589999999997</v>
      </c>
      <c r="G48" s="20"/>
    </row>
    <row r="49" spans="1:12" x14ac:dyDescent="0.25">
      <c r="A49" s="20" t="s">
        <v>182</v>
      </c>
      <c r="B49" s="541" t="s">
        <v>227</v>
      </c>
      <c r="C49" s="542" t="s">
        <v>228</v>
      </c>
      <c r="D49" s="543">
        <v>42586.73</v>
      </c>
      <c r="E49" s="543">
        <v>0</v>
      </c>
      <c r="F49" s="544">
        <f t="shared" si="1"/>
        <v>42586.73</v>
      </c>
      <c r="G49" s="20"/>
    </row>
    <row r="50" spans="1:12" x14ac:dyDescent="0.25">
      <c r="A50" s="20" t="s">
        <v>182</v>
      </c>
      <c r="B50" s="541" t="s">
        <v>229</v>
      </c>
      <c r="C50" s="542" t="s">
        <v>230</v>
      </c>
      <c r="D50" s="543">
        <v>0</v>
      </c>
      <c r="E50" s="543">
        <v>0</v>
      </c>
      <c r="F50" s="544">
        <f t="shared" si="1"/>
        <v>0</v>
      </c>
      <c r="G50" s="20"/>
    </row>
    <row r="51" spans="1:12" x14ac:dyDescent="0.25">
      <c r="A51" s="20" t="s">
        <v>182</v>
      </c>
      <c r="B51" s="541" t="s">
        <v>231</v>
      </c>
      <c r="C51" s="542" t="s">
        <v>232</v>
      </c>
      <c r="D51" s="543">
        <v>30765.5</v>
      </c>
      <c r="E51" s="543">
        <v>0</v>
      </c>
      <c r="F51" s="544">
        <f t="shared" si="1"/>
        <v>30765.5</v>
      </c>
      <c r="G51" s="20"/>
    </row>
    <row r="52" spans="1:12" ht="15.75" thickBot="1" x14ac:dyDescent="0.3">
      <c r="A52" s="20" t="s">
        <v>182</v>
      </c>
      <c r="B52" s="541" t="s">
        <v>233</v>
      </c>
      <c r="C52" s="542" t="s">
        <v>234</v>
      </c>
      <c r="D52" s="543">
        <v>786.19</v>
      </c>
      <c r="E52" s="543">
        <v>0</v>
      </c>
      <c r="F52" s="544">
        <f t="shared" si="1"/>
        <v>786.19</v>
      </c>
      <c r="G52" s="20"/>
      <c r="H52" s="488" t="s">
        <v>2068</v>
      </c>
    </row>
    <row r="53" spans="1:12" ht="15.75" thickBot="1" x14ac:dyDescent="0.3">
      <c r="A53" s="563" t="s">
        <v>439</v>
      </c>
      <c r="B53" s="564" t="s">
        <v>236</v>
      </c>
      <c r="C53" s="565" t="s">
        <v>237</v>
      </c>
      <c r="D53" s="566">
        <v>235664.75</v>
      </c>
      <c r="E53" s="566">
        <v>0</v>
      </c>
      <c r="F53" s="567">
        <f t="shared" si="1"/>
        <v>235664.75</v>
      </c>
      <c r="G53" s="20"/>
      <c r="H53" s="578" t="s">
        <v>2066</v>
      </c>
      <c r="I53" s="579"/>
      <c r="J53" s="580"/>
      <c r="K53" s="580"/>
      <c r="L53" s="581">
        <f>SUM(F53:F59)-F58</f>
        <v>338594.31000000052</v>
      </c>
    </row>
    <row r="54" spans="1:12" ht="15.75" thickBot="1" x14ac:dyDescent="0.3">
      <c r="A54" s="568" t="s">
        <v>185</v>
      </c>
      <c r="B54" s="569" t="s">
        <v>238</v>
      </c>
      <c r="C54" s="570" t="s">
        <v>239</v>
      </c>
      <c r="D54" s="571">
        <v>1626.35</v>
      </c>
      <c r="E54" s="571">
        <v>0</v>
      </c>
      <c r="F54" s="572">
        <f t="shared" si="1"/>
        <v>1626.35</v>
      </c>
      <c r="G54" s="20"/>
      <c r="H54" s="578" t="s">
        <v>2067</v>
      </c>
      <c r="I54" s="579"/>
      <c r="J54" s="580"/>
      <c r="K54" s="580"/>
      <c r="L54" s="581">
        <f>+F58</f>
        <v>10000000</v>
      </c>
    </row>
    <row r="55" spans="1:12" x14ac:dyDescent="0.25">
      <c r="A55" s="568" t="s">
        <v>185</v>
      </c>
      <c r="B55" s="569" t="s">
        <v>240</v>
      </c>
      <c r="C55" s="570" t="s">
        <v>241</v>
      </c>
      <c r="D55" s="571">
        <v>99423.31</v>
      </c>
      <c r="E55" s="571">
        <v>0</v>
      </c>
      <c r="F55" s="572">
        <f t="shared" si="1"/>
        <v>99423.31</v>
      </c>
      <c r="G55" s="20"/>
    </row>
    <row r="56" spans="1:12" x14ac:dyDescent="0.25">
      <c r="A56" s="568" t="s">
        <v>185</v>
      </c>
      <c r="B56" s="569" t="s">
        <v>242</v>
      </c>
      <c r="C56" s="570" t="s">
        <v>243</v>
      </c>
      <c r="D56" s="571">
        <v>0</v>
      </c>
      <c r="E56" s="571">
        <v>0</v>
      </c>
      <c r="F56" s="572">
        <f t="shared" si="1"/>
        <v>0</v>
      </c>
      <c r="G56" s="20"/>
    </row>
    <row r="57" spans="1:12" x14ac:dyDescent="0.25">
      <c r="A57" s="568" t="s">
        <v>185</v>
      </c>
      <c r="B57" s="569" t="s">
        <v>244</v>
      </c>
      <c r="C57" s="570" t="s">
        <v>245</v>
      </c>
      <c r="D57" s="571">
        <v>319.32</v>
      </c>
      <c r="E57" s="571">
        <v>0</v>
      </c>
      <c r="F57" s="572">
        <f t="shared" si="1"/>
        <v>319.32</v>
      </c>
      <c r="G57" s="20"/>
    </row>
    <row r="58" spans="1:12" ht="15.75" thickBot="1" x14ac:dyDescent="0.3">
      <c r="A58" s="449" t="s">
        <v>188</v>
      </c>
      <c r="B58" s="450" t="s">
        <v>246</v>
      </c>
      <c r="C58" s="451" t="s">
        <v>2041</v>
      </c>
      <c r="D58" s="452">
        <v>10000000</v>
      </c>
      <c r="E58" s="452">
        <v>0</v>
      </c>
      <c r="F58" s="453">
        <f t="shared" si="1"/>
        <v>10000000</v>
      </c>
      <c r="G58" s="20"/>
      <c r="H58" s="20" t="s">
        <v>2069</v>
      </c>
    </row>
    <row r="59" spans="1:12" ht="15.75" thickBot="1" x14ac:dyDescent="0.3">
      <c r="A59" s="573" t="s">
        <v>185</v>
      </c>
      <c r="B59" s="574" t="s">
        <v>247</v>
      </c>
      <c r="C59" s="575" t="s">
        <v>248</v>
      </c>
      <c r="D59" s="576">
        <v>1560.58</v>
      </c>
      <c r="E59" s="576">
        <v>0</v>
      </c>
      <c r="F59" s="577">
        <f t="shared" si="1"/>
        <v>1560.58</v>
      </c>
      <c r="G59" s="20"/>
      <c r="H59" s="484" t="s">
        <v>2066</v>
      </c>
      <c r="I59" s="485"/>
      <c r="J59" s="486"/>
      <c r="K59" s="486"/>
      <c r="L59" s="487">
        <f>SUM(F53:F59)</f>
        <v>10338594.310000001</v>
      </c>
    </row>
    <row r="60" spans="1:12" x14ac:dyDescent="0.25">
      <c r="A60" s="20" t="s">
        <v>235</v>
      </c>
      <c r="B60" s="541" t="s">
        <v>250</v>
      </c>
      <c r="C60" s="542" t="s">
        <v>251</v>
      </c>
      <c r="D60" s="543">
        <v>0</v>
      </c>
      <c r="E60" s="543">
        <v>0</v>
      </c>
      <c r="F60" s="544">
        <f t="shared" si="1"/>
        <v>0</v>
      </c>
      <c r="G60" s="20"/>
    </row>
    <row r="61" spans="1:12" x14ac:dyDescent="0.25">
      <c r="A61" s="20" t="s">
        <v>235</v>
      </c>
      <c r="B61" s="541" t="s">
        <v>252</v>
      </c>
      <c r="C61" s="542" t="s">
        <v>253</v>
      </c>
      <c r="D61" s="543">
        <f>5074038.23+40270000</f>
        <v>45344038.230000004</v>
      </c>
      <c r="E61" s="543">
        <v>0</v>
      </c>
      <c r="F61" s="544">
        <f t="shared" si="1"/>
        <v>45344038.230000004</v>
      </c>
      <c r="G61" s="20"/>
    </row>
    <row r="62" spans="1:12" x14ac:dyDescent="0.25">
      <c r="A62" s="20" t="s">
        <v>235</v>
      </c>
      <c r="B62" s="541" t="s">
        <v>254</v>
      </c>
      <c r="C62" s="542" t="s">
        <v>255</v>
      </c>
      <c r="D62" s="543">
        <v>470835.08</v>
      </c>
      <c r="E62" s="543">
        <v>0</v>
      </c>
      <c r="F62" s="544">
        <f t="shared" si="1"/>
        <v>470835.08</v>
      </c>
      <c r="G62" s="20"/>
    </row>
    <row r="63" spans="1:12" x14ac:dyDescent="0.25">
      <c r="A63" s="20" t="s">
        <v>235</v>
      </c>
      <c r="B63" s="541" t="s">
        <v>256</v>
      </c>
      <c r="C63" s="542" t="s">
        <v>257</v>
      </c>
      <c r="D63" s="543">
        <v>161205.56</v>
      </c>
      <c r="E63" s="543">
        <v>0</v>
      </c>
      <c r="F63" s="544">
        <f t="shared" si="1"/>
        <v>161205.56</v>
      </c>
      <c r="G63" s="20"/>
    </row>
    <row r="64" spans="1:12" x14ac:dyDescent="0.25">
      <c r="A64" s="20" t="s">
        <v>235</v>
      </c>
      <c r="B64" s="541" t="s">
        <v>258</v>
      </c>
      <c r="C64" s="542" t="s">
        <v>259</v>
      </c>
      <c r="D64" s="543">
        <v>71680.42</v>
      </c>
      <c r="E64" s="543">
        <v>0</v>
      </c>
      <c r="F64" s="544">
        <f t="shared" si="1"/>
        <v>71680.42</v>
      </c>
      <c r="G64" s="20"/>
    </row>
    <row r="65" spans="1:7" x14ac:dyDescent="0.25">
      <c r="A65" s="20" t="s">
        <v>235</v>
      </c>
      <c r="B65" s="541" t="s">
        <v>260</v>
      </c>
      <c r="C65" s="542" t="s">
        <v>261</v>
      </c>
      <c r="D65" s="543">
        <v>37511.379999999997</v>
      </c>
      <c r="E65" s="543">
        <v>0</v>
      </c>
      <c r="F65" s="544">
        <f t="shared" si="1"/>
        <v>37511.379999999997</v>
      </c>
      <c r="G65" s="20"/>
    </row>
    <row r="66" spans="1:7" x14ac:dyDescent="0.25">
      <c r="A66" s="20" t="s">
        <v>235</v>
      </c>
      <c r="B66" s="541" t="s">
        <v>262</v>
      </c>
      <c r="C66" s="542" t="s">
        <v>263</v>
      </c>
      <c r="D66" s="543">
        <v>2880040.57</v>
      </c>
      <c r="E66" s="543">
        <v>0</v>
      </c>
      <c r="F66" s="544">
        <f t="shared" si="1"/>
        <v>2880040.57</v>
      </c>
      <c r="G66" s="20"/>
    </row>
    <row r="67" spans="1:7" x14ac:dyDescent="0.25">
      <c r="A67" s="20" t="s">
        <v>235</v>
      </c>
      <c r="B67" s="541" t="s">
        <v>264</v>
      </c>
      <c r="C67" s="542" t="s">
        <v>265</v>
      </c>
      <c r="D67" s="543">
        <v>1244650.27</v>
      </c>
      <c r="E67" s="543">
        <v>0</v>
      </c>
      <c r="F67" s="544">
        <f t="shared" si="1"/>
        <v>1244650.27</v>
      </c>
      <c r="G67" s="20"/>
    </row>
    <row r="68" spans="1:7" x14ac:dyDescent="0.25">
      <c r="A68" s="20" t="s">
        <v>235</v>
      </c>
      <c r="B68" s="541" t="s">
        <v>971</v>
      </c>
      <c r="C68" s="542" t="s">
        <v>972</v>
      </c>
      <c r="D68" s="543">
        <f>-D67</f>
        <v>-1244650.27</v>
      </c>
      <c r="E68" s="543">
        <v>0</v>
      </c>
      <c r="F68" s="544">
        <f t="shared" ref="F68:F129" si="3">+D68-E68</f>
        <v>-1244650.27</v>
      </c>
      <c r="G68" s="20"/>
    </row>
    <row r="69" spans="1:7" x14ac:dyDescent="0.25">
      <c r="A69" s="20" t="s">
        <v>266</v>
      </c>
      <c r="B69" s="541" t="s">
        <v>974</v>
      </c>
      <c r="C69" s="542" t="s">
        <v>975</v>
      </c>
      <c r="D69" s="543">
        <v>2500000</v>
      </c>
      <c r="E69" s="543">
        <v>0</v>
      </c>
      <c r="F69" s="544">
        <f t="shared" ref="F69" si="4">+D69-E69</f>
        <v>2500000</v>
      </c>
      <c r="G69" s="20"/>
    </row>
    <row r="70" spans="1:7" x14ac:dyDescent="0.25">
      <c r="A70" s="20" t="s">
        <v>271</v>
      </c>
      <c r="B70" s="541" t="s">
        <v>267</v>
      </c>
      <c r="C70" s="542" t="s">
        <v>268</v>
      </c>
      <c r="D70" s="543">
        <f>500+38276000</f>
        <v>38276500</v>
      </c>
      <c r="E70" s="543">
        <v>0</v>
      </c>
      <c r="F70" s="544">
        <f>+D70-E70</f>
        <v>38276500</v>
      </c>
      <c r="G70" s="20"/>
    </row>
    <row r="71" spans="1:7" x14ac:dyDescent="0.25">
      <c r="A71" s="20" t="s">
        <v>271</v>
      </c>
      <c r="B71" s="541" t="s">
        <v>269</v>
      </c>
      <c r="C71" s="542" t="s">
        <v>270</v>
      </c>
      <c r="D71" s="543">
        <v>1340800</v>
      </c>
      <c r="E71" s="543">
        <v>0</v>
      </c>
      <c r="F71" s="544">
        <f>+D71-E71</f>
        <v>1340800</v>
      </c>
      <c r="G71" s="20"/>
    </row>
    <row r="72" spans="1:7" x14ac:dyDescent="0.25">
      <c r="A72" s="20" t="s">
        <v>343</v>
      </c>
      <c r="B72" s="541" t="s">
        <v>273</v>
      </c>
      <c r="C72" s="542" t="s">
        <v>274</v>
      </c>
      <c r="D72" s="543">
        <f>5179136.04+23805048+32122000</f>
        <v>61106184.039999999</v>
      </c>
      <c r="E72" s="543">
        <v>0</v>
      </c>
      <c r="F72" s="544">
        <f t="shared" si="3"/>
        <v>61106184.039999999</v>
      </c>
      <c r="G72" s="20"/>
    </row>
    <row r="73" spans="1:7" x14ac:dyDescent="0.25">
      <c r="A73" s="20" t="s">
        <v>343</v>
      </c>
      <c r="B73" s="541" t="s">
        <v>275</v>
      </c>
      <c r="C73" s="542" t="s">
        <v>276</v>
      </c>
      <c r="D73" s="543">
        <f>2324233.35+-1</f>
        <v>2324232.35</v>
      </c>
      <c r="E73" s="543">
        <v>0</v>
      </c>
      <c r="F73" s="544">
        <f t="shared" si="3"/>
        <v>2324232.35</v>
      </c>
      <c r="G73" s="20"/>
    </row>
    <row r="74" spans="1:7" x14ac:dyDescent="0.25">
      <c r="A74" s="20" t="s">
        <v>343</v>
      </c>
      <c r="B74" s="541" t="s">
        <v>277</v>
      </c>
      <c r="C74" s="542" t="s">
        <v>278</v>
      </c>
      <c r="D74" s="543">
        <v>265776.45</v>
      </c>
      <c r="E74" s="543">
        <v>0</v>
      </c>
      <c r="F74" s="544">
        <f t="shared" si="3"/>
        <v>265776.45</v>
      </c>
      <c r="G74" s="20"/>
    </row>
    <row r="75" spans="1:7" x14ac:dyDescent="0.25">
      <c r="A75" s="20" t="s">
        <v>343</v>
      </c>
      <c r="B75" s="541" t="s">
        <v>279</v>
      </c>
      <c r="C75" s="542" t="s">
        <v>280</v>
      </c>
      <c r="D75" s="543">
        <f>6252883.5+10480000</f>
        <v>16732883.5</v>
      </c>
      <c r="E75" s="543">
        <v>0</v>
      </c>
      <c r="F75" s="544">
        <f t="shared" si="3"/>
        <v>16732883.5</v>
      </c>
      <c r="G75" s="20"/>
    </row>
    <row r="76" spans="1:7" x14ac:dyDescent="0.25">
      <c r="A76" s="20" t="s">
        <v>343</v>
      </c>
      <c r="B76" s="541" t="s">
        <v>281</v>
      </c>
      <c r="C76" s="542" t="s">
        <v>282</v>
      </c>
      <c r="D76" s="543">
        <v>4967851.74</v>
      </c>
      <c r="E76" s="543">
        <v>0</v>
      </c>
      <c r="F76" s="544">
        <f t="shared" si="3"/>
        <v>4967851.74</v>
      </c>
      <c r="G76" s="20"/>
    </row>
    <row r="77" spans="1:7" x14ac:dyDescent="0.25">
      <c r="A77" s="20" t="s">
        <v>343</v>
      </c>
      <c r="B77" s="541" t="s">
        <v>283</v>
      </c>
      <c r="C77" s="542" t="s">
        <v>284</v>
      </c>
      <c r="D77" s="543">
        <v>1049387.3600000001</v>
      </c>
      <c r="E77" s="543">
        <v>0</v>
      </c>
      <c r="F77" s="544">
        <f t="shared" si="3"/>
        <v>1049387.3600000001</v>
      </c>
      <c r="G77" s="20"/>
    </row>
    <row r="78" spans="1:7" x14ac:dyDescent="0.25">
      <c r="A78" s="20" t="s">
        <v>343</v>
      </c>
      <c r="B78" s="541" t="s">
        <v>285</v>
      </c>
      <c r="C78" s="542" t="s">
        <v>286</v>
      </c>
      <c r="D78" s="543">
        <v>11071846.93</v>
      </c>
      <c r="E78" s="543">
        <v>0</v>
      </c>
      <c r="F78" s="544">
        <f t="shared" si="3"/>
        <v>11071846.93</v>
      </c>
      <c r="G78" s="20"/>
    </row>
    <row r="79" spans="1:7" x14ac:dyDescent="0.25">
      <c r="A79" s="20" t="s">
        <v>343</v>
      </c>
      <c r="B79" s="541" t="s">
        <v>287</v>
      </c>
      <c r="C79" s="542" t="s">
        <v>288</v>
      </c>
      <c r="D79" s="543">
        <v>4569222.54</v>
      </c>
      <c r="E79" s="543">
        <v>0</v>
      </c>
      <c r="F79" s="544">
        <f t="shared" si="3"/>
        <v>4569222.54</v>
      </c>
      <c r="G79" s="20"/>
    </row>
    <row r="80" spans="1:7" x14ac:dyDescent="0.25">
      <c r="A80" s="20" t="s">
        <v>343</v>
      </c>
      <c r="B80" s="541" t="s">
        <v>289</v>
      </c>
      <c r="C80" s="542" t="s">
        <v>290</v>
      </c>
      <c r="D80" s="543">
        <v>118949.42</v>
      </c>
      <c r="E80" s="543">
        <v>0</v>
      </c>
      <c r="F80" s="544">
        <f t="shared" si="3"/>
        <v>118949.42</v>
      </c>
      <c r="G80" s="20"/>
    </row>
    <row r="81" spans="1:7" x14ac:dyDescent="0.25">
      <c r="A81" s="20" t="s">
        <v>343</v>
      </c>
      <c r="B81" s="541" t="s">
        <v>291</v>
      </c>
      <c r="C81" s="542" t="s">
        <v>292</v>
      </c>
      <c r="D81" s="543">
        <v>10558.47</v>
      </c>
      <c r="E81" s="543">
        <v>0</v>
      </c>
      <c r="F81" s="544">
        <f t="shared" si="3"/>
        <v>10558.47</v>
      </c>
      <c r="G81" s="20"/>
    </row>
    <row r="82" spans="1:7" x14ac:dyDescent="0.25">
      <c r="A82" s="20" t="s">
        <v>343</v>
      </c>
      <c r="B82" s="541" t="s">
        <v>293</v>
      </c>
      <c r="C82" s="542" t="s">
        <v>294</v>
      </c>
      <c r="D82" s="543">
        <v>230843.43</v>
      </c>
      <c r="E82" s="543">
        <v>0</v>
      </c>
      <c r="F82" s="544">
        <f t="shared" si="3"/>
        <v>230843.43</v>
      </c>
      <c r="G82" s="20"/>
    </row>
    <row r="83" spans="1:7" x14ac:dyDescent="0.25">
      <c r="A83" s="20" t="s">
        <v>343</v>
      </c>
      <c r="B83" s="541" t="s">
        <v>295</v>
      </c>
      <c r="C83" s="542" t="s">
        <v>296</v>
      </c>
      <c r="D83" s="543">
        <v>99848.639999999999</v>
      </c>
      <c r="E83" s="543">
        <v>0</v>
      </c>
      <c r="F83" s="544">
        <f t="shared" si="3"/>
        <v>99848.639999999999</v>
      </c>
      <c r="G83" s="20"/>
    </row>
    <row r="84" spans="1:7" x14ac:dyDescent="0.25">
      <c r="A84" s="20" t="s">
        <v>343</v>
      </c>
      <c r="B84" s="541" t="s">
        <v>297</v>
      </c>
      <c r="C84" s="542" t="s">
        <v>298</v>
      </c>
      <c r="D84" s="543">
        <v>954693.86</v>
      </c>
      <c r="E84" s="543">
        <v>0</v>
      </c>
      <c r="F84" s="544">
        <f t="shared" si="3"/>
        <v>954693.86</v>
      </c>
      <c r="G84" s="20"/>
    </row>
    <row r="85" spans="1:7" x14ac:dyDescent="0.25">
      <c r="A85" s="20" t="s">
        <v>343</v>
      </c>
      <c r="B85" s="541" t="s">
        <v>299</v>
      </c>
      <c r="C85" s="542" t="s">
        <v>300</v>
      </c>
      <c r="D85" s="543">
        <v>160688.26</v>
      </c>
      <c r="E85" s="543">
        <v>0</v>
      </c>
      <c r="F85" s="544">
        <f t="shared" si="3"/>
        <v>160688.26</v>
      </c>
      <c r="G85" s="20"/>
    </row>
    <row r="86" spans="1:7" x14ac:dyDescent="0.25">
      <c r="A86" s="20" t="s">
        <v>343</v>
      </c>
      <c r="B86" s="541" t="s">
        <v>301</v>
      </c>
      <c r="C86" s="542" t="s">
        <v>302</v>
      </c>
      <c r="D86" s="543">
        <v>0</v>
      </c>
      <c r="E86" s="543">
        <v>0</v>
      </c>
      <c r="F86" s="544">
        <f t="shared" si="3"/>
        <v>0</v>
      </c>
      <c r="G86" s="20"/>
    </row>
    <row r="87" spans="1:7" x14ac:dyDescent="0.25">
      <c r="A87" s="20" t="s">
        <v>343</v>
      </c>
      <c r="B87" s="541" t="s">
        <v>303</v>
      </c>
      <c r="C87" s="542" t="s">
        <v>304</v>
      </c>
      <c r="D87" s="543">
        <v>0</v>
      </c>
      <c r="E87" s="543">
        <v>0</v>
      </c>
      <c r="F87" s="544">
        <f t="shared" si="3"/>
        <v>0</v>
      </c>
      <c r="G87" s="20"/>
    </row>
    <row r="88" spans="1:7" x14ac:dyDescent="0.25">
      <c r="A88" s="20" t="s">
        <v>343</v>
      </c>
      <c r="B88" s="541" t="s">
        <v>305</v>
      </c>
      <c r="C88" s="542" t="s">
        <v>306</v>
      </c>
      <c r="D88" s="543">
        <v>353309.59</v>
      </c>
      <c r="E88" s="543">
        <v>0</v>
      </c>
      <c r="F88" s="544">
        <f t="shared" si="3"/>
        <v>353309.59</v>
      </c>
      <c r="G88" s="20"/>
    </row>
    <row r="89" spans="1:7" x14ac:dyDescent="0.25">
      <c r="A89" s="20" t="s">
        <v>343</v>
      </c>
      <c r="B89" s="541" t="s">
        <v>307</v>
      </c>
      <c r="C89" s="542" t="s">
        <v>308</v>
      </c>
      <c r="D89" s="543">
        <v>1766353.37</v>
      </c>
      <c r="E89" s="543">
        <v>0</v>
      </c>
      <c r="F89" s="544">
        <f t="shared" si="3"/>
        <v>1766353.37</v>
      </c>
      <c r="G89" s="20"/>
    </row>
    <row r="90" spans="1:7" x14ac:dyDescent="0.25">
      <c r="A90" s="20" t="s">
        <v>309</v>
      </c>
      <c r="B90" s="541" t="s">
        <v>310</v>
      </c>
      <c r="C90" s="542" t="s">
        <v>311</v>
      </c>
      <c r="D90" s="543">
        <v>27503.16</v>
      </c>
      <c r="E90" s="543">
        <v>0</v>
      </c>
      <c r="F90" s="544">
        <f t="shared" si="3"/>
        <v>27503.16</v>
      </c>
      <c r="G90" s="20"/>
    </row>
    <row r="91" spans="1:7" x14ac:dyDescent="0.25">
      <c r="A91" s="20" t="s">
        <v>309</v>
      </c>
      <c r="B91" s="541" t="s">
        <v>312</v>
      </c>
      <c r="C91" s="542" t="s">
        <v>313</v>
      </c>
      <c r="D91" s="543">
        <v>188883.48</v>
      </c>
      <c r="E91" s="543">
        <v>0</v>
      </c>
      <c r="F91" s="544">
        <f t="shared" si="3"/>
        <v>188883.48</v>
      </c>
      <c r="G91" s="20"/>
    </row>
    <row r="92" spans="1:7" x14ac:dyDescent="0.25">
      <c r="A92" s="20" t="s">
        <v>309</v>
      </c>
      <c r="B92" s="541" t="s">
        <v>314</v>
      </c>
      <c r="C92" s="542" t="s">
        <v>315</v>
      </c>
      <c r="D92" s="543">
        <v>150399.04000000001</v>
      </c>
      <c r="E92" s="543">
        <v>0</v>
      </c>
      <c r="F92" s="544">
        <f t="shared" si="3"/>
        <v>150399.04000000001</v>
      </c>
      <c r="G92" s="20"/>
    </row>
    <row r="93" spans="1:7" x14ac:dyDescent="0.25">
      <c r="A93" s="20" t="s">
        <v>309</v>
      </c>
      <c r="B93" s="541" t="s">
        <v>316</v>
      </c>
      <c r="C93" s="542" t="s">
        <v>317</v>
      </c>
      <c r="D93" s="543">
        <v>313008</v>
      </c>
      <c r="E93" s="543">
        <v>0</v>
      </c>
      <c r="F93" s="544">
        <f t="shared" si="3"/>
        <v>313008</v>
      </c>
      <c r="G93" s="20"/>
    </row>
    <row r="94" spans="1:7" x14ac:dyDescent="0.25">
      <c r="A94" s="20" t="s">
        <v>272</v>
      </c>
      <c r="B94" s="541" t="s">
        <v>319</v>
      </c>
      <c r="C94" s="542" t="s">
        <v>320</v>
      </c>
      <c r="D94" s="543">
        <v>90154.01</v>
      </c>
      <c r="E94" s="543">
        <v>0</v>
      </c>
      <c r="F94" s="544">
        <f t="shared" si="3"/>
        <v>90154.01</v>
      </c>
      <c r="G94" s="20"/>
    </row>
    <row r="95" spans="1:7" x14ac:dyDescent="0.25">
      <c r="A95" s="20" t="s">
        <v>272</v>
      </c>
      <c r="B95" s="541" t="s">
        <v>321</v>
      </c>
      <c r="C95" s="542" t="s">
        <v>322</v>
      </c>
      <c r="D95" s="543">
        <v>507335.08</v>
      </c>
      <c r="E95" s="543">
        <v>0</v>
      </c>
      <c r="F95" s="544">
        <f t="shared" si="3"/>
        <v>507335.08</v>
      </c>
      <c r="G95" s="20"/>
    </row>
    <row r="96" spans="1:7" x14ac:dyDescent="0.25">
      <c r="A96" s="20" t="s">
        <v>343</v>
      </c>
      <c r="B96" s="541" t="s">
        <v>323</v>
      </c>
      <c r="C96" s="542" t="s">
        <v>324</v>
      </c>
      <c r="D96" s="543">
        <v>0</v>
      </c>
      <c r="E96" s="543">
        <v>564593.15</v>
      </c>
      <c r="F96" s="544">
        <f t="shared" si="3"/>
        <v>-564593.15</v>
      </c>
      <c r="G96" s="20"/>
    </row>
    <row r="97" spans="1:17" x14ac:dyDescent="0.25">
      <c r="A97" s="20" t="s">
        <v>343</v>
      </c>
      <c r="B97" s="541" t="s">
        <v>325</v>
      </c>
      <c r="C97" s="542" t="s">
        <v>326</v>
      </c>
      <c r="D97" s="543">
        <v>0</v>
      </c>
      <c r="E97" s="543">
        <v>545564.1</v>
      </c>
      <c r="F97" s="544">
        <f t="shared" si="3"/>
        <v>-545564.1</v>
      </c>
      <c r="G97" s="20"/>
    </row>
    <row r="98" spans="1:17" x14ac:dyDescent="0.25">
      <c r="A98" s="20" t="s">
        <v>343</v>
      </c>
      <c r="B98" s="541" t="s">
        <v>327</v>
      </c>
      <c r="C98" s="542" t="s">
        <v>328</v>
      </c>
      <c r="D98" s="543">
        <v>0</v>
      </c>
      <c r="E98" s="543">
        <v>1511220.96</v>
      </c>
      <c r="F98" s="544">
        <f t="shared" si="3"/>
        <v>-1511220.96</v>
      </c>
      <c r="G98" s="20"/>
    </row>
    <row r="99" spans="1:17" x14ac:dyDescent="0.25">
      <c r="A99" s="20" t="s">
        <v>343</v>
      </c>
      <c r="B99" s="541" t="s">
        <v>329</v>
      </c>
      <c r="C99" s="542" t="s">
        <v>330</v>
      </c>
      <c r="D99" s="543">
        <v>0</v>
      </c>
      <c r="E99" s="543">
        <v>6948732.29</v>
      </c>
      <c r="F99" s="544">
        <f t="shared" si="3"/>
        <v>-6948732.29</v>
      </c>
      <c r="G99" s="20"/>
    </row>
    <row r="100" spans="1:17" x14ac:dyDescent="0.25">
      <c r="A100" s="20" t="s">
        <v>343</v>
      </c>
      <c r="B100" s="541" t="s">
        <v>331</v>
      </c>
      <c r="C100" s="542" t="s">
        <v>332</v>
      </c>
      <c r="D100" s="543">
        <v>0</v>
      </c>
      <c r="E100" s="543">
        <v>4002034.08</v>
      </c>
      <c r="F100" s="544">
        <f t="shared" si="3"/>
        <v>-4002034.08</v>
      </c>
      <c r="G100" s="20"/>
    </row>
    <row r="101" spans="1:17" x14ac:dyDescent="0.25">
      <c r="A101" s="20" t="s">
        <v>343</v>
      </c>
      <c r="B101" s="541" t="s">
        <v>333</v>
      </c>
      <c r="C101" s="542" t="s">
        <v>334</v>
      </c>
      <c r="D101" s="543">
        <v>0</v>
      </c>
      <c r="E101" s="543">
        <v>26879.37</v>
      </c>
      <c r="F101" s="544">
        <f t="shared" si="3"/>
        <v>-26879.37</v>
      </c>
      <c r="G101" s="20"/>
    </row>
    <row r="102" spans="1:17" x14ac:dyDescent="0.25">
      <c r="A102" s="20" t="s">
        <v>343</v>
      </c>
      <c r="B102" s="541" t="s">
        <v>335</v>
      </c>
      <c r="C102" s="542" t="s">
        <v>336</v>
      </c>
      <c r="D102" s="543">
        <v>0</v>
      </c>
      <c r="E102" s="543">
        <v>164183.15</v>
      </c>
      <c r="F102" s="544">
        <f t="shared" si="3"/>
        <v>-164183.15</v>
      </c>
      <c r="G102" s="20"/>
    </row>
    <row r="103" spans="1:17" x14ac:dyDescent="0.25">
      <c r="A103" s="20" t="s">
        <v>343</v>
      </c>
      <c r="B103" s="541" t="s">
        <v>337</v>
      </c>
      <c r="C103" s="542" t="s">
        <v>338</v>
      </c>
      <c r="D103" s="543">
        <v>0</v>
      </c>
      <c r="E103" s="543">
        <v>258585.59</v>
      </c>
      <c r="F103" s="544">
        <f t="shared" si="3"/>
        <v>-258585.59</v>
      </c>
      <c r="G103" s="20"/>
    </row>
    <row r="104" spans="1:17" x14ac:dyDescent="0.25">
      <c r="A104" s="20" t="s">
        <v>309</v>
      </c>
      <c r="B104" s="541" t="s">
        <v>339</v>
      </c>
      <c r="C104" s="542" t="s">
        <v>340</v>
      </c>
      <c r="D104" s="543">
        <v>0</v>
      </c>
      <c r="E104" s="543">
        <v>25224.21</v>
      </c>
      <c r="F104" s="544">
        <f t="shared" si="3"/>
        <v>-25224.21</v>
      </c>
      <c r="G104" s="20"/>
    </row>
    <row r="105" spans="1:17" x14ac:dyDescent="0.25">
      <c r="A105" s="20" t="s">
        <v>309</v>
      </c>
      <c r="B105" s="541" t="s">
        <v>341</v>
      </c>
      <c r="C105" s="542" t="s">
        <v>342</v>
      </c>
      <c r="D105" s="543">
        <v>0</v>
      </c>
      <c r="E105" s="543">
        <v>235856</v>
      </c>
      <c r="F105" s="544">
        <f t="shared" si="3"/>
        <v>-235856</v>
      </c>
      <c r="G105" s="20"/>
    </row>
    <row r="106" spans="1:17" x14ac:dyDescent="0.25">
      <c r="A106" s="20"/>
      <c r="B106" s="541"/>
      <c r="C106" s="542"/>
      <c r="D106" s="543"/>
      <c r="E106" s="543"/>
      <c r="F106" s="544"/>
      <c r="G106" s="20"/>
    </row>
    <row r="107" spans="1:17" x14ac:dyDescent="0.25">
      <c r="A107" s="20" t="s">
        <v>406</v>
      </c>
      <c r="B107" s="541" t="s">
        <v>344</v>
      </c>
      <c r="C107" s="542" t="s">
        <v>345</v>
      </c>
      <c r="D107" s="543">
        <v>2930935.21</v>
      </c>
      <c r="E107" s="543">
        <v>0</v>
      </c>
      <c r="F107" s="544">
        <f t="shared" si="3"/>
        <v>2930935.21</v>
      </c>
      <c r="G107" s="20"/>
    </row>
    <row r="108" spans="1:17" x14ac:dyDescent="0.25">
      <c r="A108" s="20" t="s">
        <v>406</v>
      </c>
      <c r="B108" s="541" t="s">
        <v>346</v>
      </c>
      <c r="C108" s="542" t="s">
        <v>347</v>
      </c>
      <c r="D108" s="543">
        <v>0</v>
      </c>
      <c r="E108" s="543">
        <v>0</v>
      </c>
      <c r="F108" s="544">
        <f t="shared" si="3"/>
        <v>0</v>
      </c>
      <c r="G108" s="20"/>
    </row>
    <row r="109" spans="1:17" x14ac:dyDescent="0.25">
      <c r="A109" s="20" t="s">
        <v>406</v>
      </c>
      <c r="B109" s="541" t="s">
        <v>348</v>
      </c>
      <c r="C109" s="542" t="s">
        <v>349</v>
      </c>
      <c r="D109" s="543">
        <v>0</v>
      </c>
      <c r="E109" s="543">
        <v>12429.86</v>
      </c>
      <c r="F109" s="544">
        <f t="shared" si="3"/>
        <v>-12429.86</v>
      </c>
      <c r="G109" s="20"/>
    </row>
    <row r="110" spans="1:17" x14ac:dyDescent="0.25">
      <c r="A110" s="20" t="s">
        <v>406</v>
      </c>
      <c r="B110" s="541" t="s">
        <v>350</v>
      </c>
      <c r="C110" s="542" t="s">
        <v>351</v>
      </c>
      <c r="D110" s="543">
        <v>0</v>
      </c>
      <c r="E110" s="543">
        <v>47713.68</v>
      </c>
      <c r="F110" s="544">
        <f t="shared" si="3"/>
        <v>-47713.68</v>
      </c>
      <c r="G110" s="20"/>
    </row>
    <row r="111" spans="1:17" s="6" customFormat="1" x14ac:dyDescent="0.25">
      <c r="A111" s="20" t="s">
        <v>419</v>
      </c>
      <c r="B111" s="545" t="s">
        <v>353</v>
      </c>
      <c r="C111" s="546" t="s">
        <v>354</v>
      </c>
      <c r="D111" s="547">
        <v>6274252</v>
      </c>
      <c r="E111" s="547">
        <v>13371000</v>
      </c>
      <c r="F111" s="548">
        <f t="shared" si="3"/>
        <v>-7096748</v>
      </c>
      <c r="G111" s="21"/>
      <c r="H111" s="21"/>
      <c r="I111" s="21"/>
      <c r="J111" s="181"/>
      <c r="K111" s="181"/>
      <c r="L111" s="181"/>
      <c r="M111" s="181"/>
      <c r="N111" s="181"/>
      <c r="O111" s="181"/>
      <c r="P111" s="181"/>
      <c r="Q111" s="181"/>
    </row>
    <row r="112" spans="1:17" x14ac:dyDescent="0.25">
      <c r="A112" s="20" t="s">
        <v>419</v>
      </c>
      <c r="B112" s="541" t="s">
        <v>355</v>
      </c>
      <c r="C112" s="542" t="s">
        <v>356</v>
      </c>
      <c r="D112" s="543">
        <v>39192</v>
      </c>
      <c r="E112" s="543">
        <v>0</v>
      </c>
      <c r="F112" s="544">
        <f t="shared" si="3"/>
        <v>39192</v>
      </c>
      <c r="G112" s="20"/>
    </row>
    <row r="113" spans="1:7" x14ac:dyDescent="0.25">
      <c r="A113" s="20" t="s">
        <v>406</v>
      </c>
      <c r="B113" s="541" t="s">
        <v>357</v>
      </c>
      <c r="C113" s="542" t="s">
        <v>358</v>
      </c>
      <c r="D113" s="543">
        <v>9785.59</v>
      </c>
      <c r="E113" s="543">
        <v>0</v>
      </c>
      <c r="F113" s="544">
        <f t="shared" si="3"/>
        <v>9785.59</v>
      </c>
      <c r="G113" s="20"/>
    </row>
    <row r="114" spans="1:7" x14ac:dyDescent="0.25">
      <c r="A114" s="20" t="s">
        <v>406</v>
      </c>
      <c r="B114" s="541" t="s">
        <v>359</v>
      </c>
      <c r="C114" s="542" t="s">
        <v>360</v>
      </c>
      <c r="D114" s="543">
        <v>0</v>
      </c>
      <c r="E114" s="543">
        <v>6080.43</v>
      </c>
      <c r="F114" s="544">
        <f t="shared" si="3"/>
        <v>-6080.43</v>
      </c>
      <c r="G114" s="20"/>
    </row>
    <row r="115" spans="1:7" x14ac:dyDescent="0.25">
      <c r="A115" s="20" t="s">
        <v>406</v>
      </c>
      <c r="B115" s="541" t="s">
        <v>361</v>
      </c>
      <c r="C115" s="542" t="s">
        <v>362</v>
      </c>
      <c r="D115" s="543">
        <v>0</v>
      </c>
      <c r="E115" s="543">
        <v>26158.21</v>
      </c>
      <c r="F115" s="544">
        <f t="shared" si="3"/>
        <v>-26158.21</v>
      </c>
      <c r="G115" s="20"/>
    </row>
    <row r="116" spans="1:7" x14ac:dyDescent="0.25">
      <c r="A116" s="20" t="s">
        <v>406</v>
      </c>
      <c r="B116" s="541" t="s">
        <v>363</v>
      </c>
      <c r="C116" s="542" t="s">
        <v>364</v>
      </c>
      <c r="D116" s="543">
        <v>0</v>
      </c>
      <c r="E116" s="543">
        <v>6383.56</v>
      </c>
      <c r="F116" s="544">
        <f t="shared" si="3"/>
        <v>-6383.56</v>
      </c>
      <c r="G116" s="20"/>
    </row>
    <row r="117" spans="1:7" x14ac:dyDescent="0.25">
      <c r="A117" s="20" t="s">
        <v>419</v>
      </c>
      <c r="B117" s="541" t="s">
        <v>365</v>
      </c>
      <c r="C117" s="542" t="s">
        <v>366</v>
      </c>
      <c r="D117" s="543">
        <v>173096</v>
      </c>
      <c r="E117" s="543">
        <v>0</v>
      </c>
      <c r="F117" s="544">
        <f t="shared" si="3"/>
        <v>173096</v>
      </c>
      <c r="G117" s="20"/>
    </row>
    <row r="118" spans="1:7" x14ac:dyDescent="0.25">
      <c r="A118" s="20" t="s">
        <v>406</v>
      </c>
      <c r="B118" s="541" t="s">
        <v>367</v>
      </c>
      <c r="C118" s="542" t="s">
        <v>368</v>
      </c>
      <c r="D118" s="543">
        <v>0</v>
      </c>
      <c r="E118" s="543">
        <v>121678.06</v>
      </c>
      <c r="F118" s="544">
        <f t="shared" si="3"/>
        <v>-121678.06</v>
      </c>
      <c r="G118" s="20"/>
    </row>
    <row r="119" spans="1:7" x14ac:dyDescent="0.25">
      <c r="A119" s="20" t="s">
        <v>406</v>
      </c>
      <c r="B119" s="541" t="s">
        <v>369</v>
      </c>
      <c r="C119" s="542" t="s">
        <v>370</v>
      </c>
      <c r="D119" s="543">
        <v>0</v>
      </c>
      <c r="E119" s="543">
        <v>0</v>
      </c>
      <c r="F119" s="544">
        <f t="shared" si="3"/>
        <v>0</v>
      </c>
      <c r="G119" s="20"/>
    </row>
    <row r="120" spans="1:7" x14ac:dyDescent="0.25">
      <c r="A120" s="20" t="s">
        <v>406</v>
      </c>
      <c r="B120" s="541" t="s">
        <v>371</v>
      </c>
      <c r="C120" s="542" t="s">
        <v>372</v>
      </c>
      <c r="D120" s="543">
        <v>0</v>
      </c>
      <c r="E120" s="543">
        <v>1185</v>
      </c>
      <c r="F120" s="544">
        <f t="shared" si="3"/>
        <v>-1185</v>
      </c>
      <c r="G120" s="20"/>
    </row>
    <row r="121" spans="1:7" x14ac:dyDescent="0.25">
      <c r="A121" s="20" t="s">
        <v>406</v>
      </c>
      <c r="B121" s="541" t="s">
        <v>373</v>
      </c>
      <c r="C121" s="542" t="s">
        <v>374</v>
      </c>
      <c r="D121" s="543">
        <v>0</v>
      </c>
      <c r="E121" s="543">
        <v>45857.64</v>
      </c>
      <c r="F121" s="544">
        <f t="shared" si="3"/>
        <v>-45857.64</v>
      </c>
      <c r="G121" s="20"/>
    </row>
    <row r="122" spans="1:7" x14ac:dyDescent="0.25">
      <c r="A122" s="20" t="s">
        <v>406</v>
      </c>
      <c r="B122" s="541" t="s">
        <v>375</v>
      </c>
      <c r="C122" s="542" t="s">
        <v>376</v>
      </c>
      <c r="D122" s="543">
        <v>0</v>
      </c>
      <c r="E122" s="543">
        <v>4564.83</v>
      </c>
      <c r="F122" s="544">
        <f t="shared" si="3"/>
        <v>-4564.83</v>
      </c>
      <c r="G122" s="20"/>
    </row>
    <row r="123" spans="1:7" x14ac:dyDescent="0.25">
      <c r="A123" s="20" t="s">
        <v>406</v>
      </c>
      <c r="B123" s="541" t="s">
        <v>377</v>
      </c>
      <c r="C123" s="542" t="s">
        <v>378</v>
      </c>
      <c r="D123" s="543">
        <v>0</v>
      </c>
      <c r="E123" s="543">
        <v>100902.56</v>
      </c>
      <c r="F123" s="544">
        <f t="shared" si="3"/>
        <v>-100902.56</v>
      </c>
      <c r="G123" s="20"/>
    </row>
    <row r="124" spans="1:7" x14ac:dyDescent="0.25">
      <c r="A124" s="20" t="s">
        <v>406</v>
      </c>
      <c r="B124" s="541" t="s">
        <v>379</v>
      </c>
      <c r="C124" s="542" t="s">
        <v>380</v>
      </c>
      <c r="D124" s="543">
        <v>0</v>
      </c>
      <c r="E124" s="543">
        <v>9802.4</v>
      </c>
      <c r="F124" s="544">
        <f t="shared" si="3"/>
        <v>-9802.4</v>
      </c>
      <c r="G124" s="20"/>
    </row>
    <row r="125" spans="1:7" x14ac:dyDescent="0.25">
      <c r="A125" s="20" t="s">
        <v>406</v>
      </c>
      <c r="B125" s="541" t="s">
        <v>381</v>
      </c>
      <c r="C125" s="542" t="s">
        <v>382</v>
      </c>
      <c r="D125" s="543">
        <v>0</v>
      </c>
      <c r="E125" s="543">
        <v>11988.49</v>
      </c>
      <c r="F125" s="544">
        <f t="shared" si="3"/>
        <v>-11988.49</v>
      </c>
      <c r="G125" s="20"/>
    </row>
    <row r="126" spans="1:7" x14ac:dyDescent="0.25">
      <c r="A126" s="20" t="s">
        <v>406</v>
      </c>
      <c r="B126" s="541" t="s">
        <v>383</v>
      </c>
      <c r="C126" s="542" t="s">
        <v>384</v>
      </c>
      <c r="D126" s="543">
        <v>0</v>
      </c>
      <c r="E126" s="543">
        <v>8180.66</v>
      </c>
      <c r="F126" s="544">
        <f t="shared" si="3"/>
        <v>-8180.66</v>
      </c>
      <c r="G126" s="20"/>
    </row>
    <row r="127" spans="1:7" x14ac:dyDescent="0.25">
      <c r="A127" s="20" t="s">
        <v>406</v>
      </c>
      <c r="B127" s="541" t="s">
        <v>385</v>
      </c>
      <c r="C127" s="542" t="s">
        <v>386</v>
      </c>
      <c r="D127" s="543">
        <v>0</v>
      </c>
      <c r="E127" s="543">
        <v>8000.23</v>
      </c>
      <c r="F127" s="544">
        <f t="shared" si="3"/>
        <v>-8000.23</v>
      </c>
      <c r="G127" s="20"/>
    </row>
    <row r="128" spans="1:7" x14ac:dyDescent="0.25">
      <c r="A128" s="20" t="s">
        <v>406</v>
      </c>
      <c r="B128" s="541" t="s">
        <v>387</v>
      </c>
      <c r="C128" s="542" t="s">
        <v>388</v>
      </c>
      <c r="D128" s="543">
        <v>0</v>
      </c>
      <c r="E128" s="543">
        <v>439803.22</v>
      </c>
      <c r="F128" s="544">
        <f t="shared" si="3"/>
        <v>-439803.22</v>
      </c>
      <c r="G128" s="20"/>
    </row>
    <row r="129" spans="1:7" x14ac:dyDescent="0.25">
      <c r="A129" s="20" t="s">
        <v>406</v>
      </c>
      <c r="B129" s="541" t="s">
        <v>389</v>
      </c>
      <c r="C129" s="542" t="s">
        <v>390</v>
      </c>
      <c r="D129" s="543">
        <v>0</v>
      </c>
      <c r="E129" s="543">
        <v>825860.64</v>
      </c>
      <c r="F129" s="544">
        <f t="shared" si="3"/>
        <v>-825860.64</v>
      </c>
      <c r="G129" s="20"/>
    </row>
    <row r="130" spans="1:7" x14ac:dyDescent="0.25">
      <c r="A130" s="20" t="s">
        <v>406</v>
      </c>
      <c r="B130" s="541" t="s">
        <v>391</v>
      </c>
      <c r="C130" s="542" t="s">
        <v>392</v>
      </c>
      <c r="D130" s="543">
        <v>0</v>
      </c>
      <c r="E130" s="543">
        <v>700214.94</v>
      </c>
      <c r="F130" s="544">
        <f t="shared" ref="F130:F189" si="5">+D130-E130</f>
        <v>-700214.94</v>
      </c>
      <c r="G130" s="20"/>
    </row>
    <row r="131" spans="1:7" x14ac:dyDescent="0.25">
      <c r="A131" s="20" t="s">
        <v>406</v>
      </c>
      <c r="B131" s="541" t="s">
        <v>393</v>
      </c>
      <c r="C131" s="542" t="s">
        <v>394</v>
      </c>
      <c r="D131" s="543">
        <v>0</v>
      </c>
      <c r="E131" s="543">
        <f>2689174.14-2500000</f>
        <v>189174.14000000013</v>
      </c>
      <c r="F131" s="544">
        <f t="shared" si="5"/>
        <v>-189174.14000000013</v>
      </c>
      <c r="G131" s="20"/>
    </row>
    <row r="132" spans="1:7" x14ac:dyDescent="0.25">
      <c r="A132" s="20" t="s">
        <v>406</v>
      </c>
      <c r="B132" s="541" t="s">
        <v>395</v>
      </c>
      <c r="C132" s="542" t="s">
        <v>396</v>
      </c>
      <c r="D132" s="543">
        <v>0</v>
      </c>
      <c r="E132" s="543">
        <v>170355.44</v>
      </c>
      <c r="F132" s="544">
        <f t="shared" si="5"/>
        <v>-170355.44</v>
      </c>
      <c r="G132" s="20"/>
    </row>
    <row r="133" spans="1:7" x14ac:dyDescent="0.25">
      <c r="A133" s="20" t="s">
        <v>397</v>
      </c>
      <c r="B133" s="541" t="s">
        <v>398</v>
      </c>
      <c r="C133" s="542" t="s">
        <v>399</v>
      </c>
      <c r="D133" s="543">
        <v>0</v>
      </c>
      <c r="E133" s="543">
        <v>0</v>
      </c>
      <c r="F133" s="544">
        <f t="shared" si="5"/>
        <v>0</v>
      </c>
      <c r="G133" s="20"/>
    </row>
    <row r="134" spans="1:7" x14ac:dyDescent="0.25">
      <c r="A134" s="20" t="s">
        <v>397</v>
      </c>
      <c r="B134" s="541" t="s">
        <v>400</v>
      </c>
      <c r="C134" s="542" t="s">
        <v>401</v>
      </c>
      <c r="D134" s="543">
        <v>0</v>
      </c>
      <c r="E134" s="543">
        <v>60877.87</v>
      </c>
      <c r="F134" s="544">
        <f t="shared" si="5"/>
        <v>-60877.87</v>
      </c>
      <c r="G134" s="20"/>
    </row>
    <row r="135" spans="1:7" x14ac:dyDescent="0.25">
      <c r="A135" s="20" t="s">
        <v>397</v>
      </c>
      <c r="B135" s="541" t="s">
        <v>402</v>
      </c>
      <c r="C135" s="542" t="s">
        <v>403</v>
      </c>
      <c r="D135" s="543">
        <v>0</v>
      </c>
      <c r="E135" s="543">
        <v>1196627.48</v>
      </c>
      <c r="F135" s="544">
        <f t="shared" si="5"/>
        <v>-1196627.48</v>
      </c>
      <c r="G135" s="20"/>
    </row>
    <row r="136" spans="1:7" x14ac:dyDescent="0.25">
      <c r="A136" s="20" t="s">
        <v>397</v>
      </c>
      <c r="B136" s="541" t="s">
        <v>404</v>
      </c>
      <c r="C136" s="542" t="s">
        <v>405</v>
      </c>
      <c r="D136" s="543">
        <v>0</v>
      </c>
      <c r="E136" s="543">
        <v>1200963.1299999999</v>
      </c>
      <c r="F136" s="544">
        <f t="shared" si="5"/>
        <v>-1200963.1299999999</v>
      </c>
      <c r="G136" s="20"/>
    </row>
    <row r="137" spans="1:7" x14ac:dyDescent="0.25">
      <c r="A137" s="20" t="s">
        <v>343</v>
      </c>
      <c r="B137" s="541" t="s">
        <v>407</v>
      </c>
      <c r="C137" s="542" t="s">
        <v>408</v>
      </c>
      <c r="D137" s="543">
        <v>114511.65</v>
      </c>
      <c r="E137" s="543">
        <v>0</v>
      </c>
      <c r="F137" s="544">
        <f t="shared" si="5"/>
        <v>114511.65</v>
      </c>
      <c r="G137" s="20"/>
    </row>
    <row r="138" spans="1:7" x14ac:dyDescent="0.25">
      <c r="A138" s="20" t="s">
        <v>343</v>
      </c>
      <c r="B138" s="541" t="s">
        <v>409</v>
      </c>
      <c r="C138" s="542" t="s">
        <v>410</v>
      </c>
      <c r="D138" s="543">
        <v>1624183.3</v>
      </c>
      <c r="E138" s="543">
        <v>0</v>
      </c>
      <c r="F138" s="544">
        <f t="shared" si="5"/>
        <v>1624183.3</v>
      </c>
      <c r="G138" s="20"/>
    </row>
    <row r="139" spans="1:7" x14ac:dyDescent="0.25">
      <c r="A139" s="20" t="s">
        <v>343</v>
      </c>
      <c r="B139" s="541" t="s">
        <v>411</v>
      </c>
      <c r="C139" s="542" t="s">
        <v>412</v>
      </c>
      <c r="D139" s="543">
        <v>0</v>
      </c>
      <c r="E139" s="543">
        <v>0</v>
      </c>
      <c r="F139" s="544">
        <f t="shared" si="5"/>
        <v>0</v>
      </c>
      <c r="G139" s="20"/>
    </row>
    <row r="140" spans="1:7" x14ac:dyDescent="0.25">
      <c r="A140" s="20" t="s">
        <v>343</v>
      </c>
      <c r="B140" s="541" t="s">
        <v>413</v>
      </c>
      <c r="C140" s="542" t="s">
        <v>414</v>
      </c>
      <c r="D140" s="543">
        <v>0</v>
      </c>
      <c r="E140" s="543">
        <v>0</v>
      </c>
      <c r="F140" s="544">
        <f t="shared" si="5"/>
        <v>0</v>
      </c>
      <c r="G140" s="20"/>
    </row>
    <row r="141" spans="1:7" x14ac:dyDescent="0.25">
      <c r="A141" s="20" t="s">
        <v>397</v>
      </c>
      <c r="B141" s="541" t="s">
        <v>415</v>
      </c>
      <c r="C141" s="542" t="s">
        <v>416</v>
      </c>
      <c r="D141" s="543">
        <v>0</v>
      </c>
      <c r="E141" s="543">
        <v>12400.16</v>
      </c>
      <c r="F141" s="544">
        <f t="shared" si="5"/>
        <v>-12400.16</v>
      </c>
      <c r="G141" s="20"/>
    </row>
    <row r="142" spans="1:7" x14ac:dyDescent="0.25">
      <c r="A142" s="20" t="s">
        <v>397</v>
      </c>
      <c r="B142" s="541" t="s">
        <v>417</v>
      </c>
      <c r="C142" s="542" t="s">
        <v>418</v>
      </c>
      <c r="D142" s="543">
        <v>0</v>
      </c>
      <c r="E142" s="543">
        <v>0</v>
      </c>
      <c r="F142" s="544">
        <f t="shared" si="5"/>
        <v>0</v>
      </c>
      <c r="G142" s="20"/>
    </row>
    <row r="143" spans="1:7" x14ac:dyDescent="0.25">
      <c r="A143" s="20" t="s">
        <v>406</v>
      </c>
      <c r="B143" s="541" t="s">
        <v>420</v>
      </c>
      <c r="C143" s="542" t="s">
        <v>421</v>
      </c>
      <c r="D143" s="543">
        <v>0</v>
      </c>
      <c r="E143" s="543">
        <v>0</v>
      </c>
      <c r="F143" s="544">
        <f t="shared" si="5"/>
        <v>0</v>
      </c>
      <c r="G143" s="20"/>
    </row>
    <row r="144" spans="1:7" x14ac:dyDescent="0.25">
      <c r="A144" s="20" t="s">
        <v>406</v>
      </c>
      <c r="B144" s="541" t="s">
        <v>422</v>
      </c>
      <c r="C144" s="542" t="s">
        <v>423</v>
      </c>
      <c r="D144" s="543">
        <v>0</v>
      </c>
      <c r="E144" s="543">
        <v>864454.55</v>
      </c>
      <c r="F144" s="544">
        <f t="shared" si="5"/>
        <v>-864454.55</v>
      </c>
      <c r="G144" s="20"/>
    </row>
    <row r="145" spans="1:7" x14ac:dyDescent="0.25">
      <c r="A145" s="20" t="s">
        <v>406</v>
      </c>
      <c r="B145" s="541" t="s">
        <v>424</v>
      </c>
      <c r="C145" s="542" t="s">
        <v>425</v>
      </c>
      <c r="D145" s="543">
        <v>0</v>
      </c>
      <c r="E145" s="543">
        <v>0</v>
      </c>
      <c r="F145" s="544">
        <f t="shared" si="5"/>
        <v>0</v>
      </c>
      <c r="G145" s="20"/>
    </row>
    <row r="146" spans="1:7" x14ac:dyDescent="0.25">
      <c r="A146" s="20" t="s">
        <v>439</v>
      </c>
      <c r="B146" s="541" t="s">
        <v>427</v>
      </c>
      <c r="C146" s="542" t="s">
        <v>976</v>
      </c>
      <c r="D146" s="543">
        <v>0</v>
      </c>
      <c r="E146" s="543">
        <v>1404362.91</v>
      </c>
      <c r="F146" s="544">
        <f t="shared" ref="F146" si="6">+D146-E146</f>
        <v>-1404362.91</v>
      </c>
      <c r="G146" s="20"/>
    </row>
    <row r="147" spans="1:7" x14ac:dyDescent="0.25">
      <c r="A147" s="20" t="s">
        <v>443</v>
      </c>
      <c r="B147" s="541" t="s">
        <v>428</v>
      </c>
      <c r="C147" s="542" t="s">
        <v>977</v>
      </c>
      <c r="D147" s="543">
        <v>0</v>
      </c>
      <c r="E147" s="543">
        <f>5914495.45-1630000+-2500000</f>
        <v>1784495.4500000002</v>
      </c>
      <c r="F147" s="544">
        <f t="shared" si="5"/>
        <v>-1784495.4500000002</v>
      </c>
      <c r="G147" s="20"/>
    </row>
    <row r="148" spans="1:7" x14ac:dyDescent="0.25">
      <c r="A148" s="20" t="s">
        <v>406</v>
      </c>
      <c r="B148" s="541" t="s">
        <v>429</v>
      </c>
      <c r="C148" s="542" t="s">
        <v>430</v>
      </c>
      <c r="D148" s="543">
        <v>0</v>
      </c>
      <c r="E148" s="543">
        <v>0</v>
      </c>
      <c r="F148" s="544">
        <f t="shared" si="5"/>
        <v>0</v>
      </c>
      <c r="G148" s="20"/>
    </row>
    <row r="149" spans="1:7" x14ac:dyDescent="0.25">
      <c r="A149" s="20" t="s">
        <v>406</v>
      </c>
      <c r="B149" s="541" t="s">
        <v>431</v>
      </c>
      <c r="C149" s="542" t="s">
        <v>432</v>
      </c>
      <c r="D149" s="543">
        <v>0</v>
      </c>
      <c r="E149" s="543">
        <v>450</v>
      </c>
      <c r="F149" s="544">
        <f t="shared" si="5"/>
        <v>-450</v>
      </c>
      <c r="G149" s="20"/>
    </row>
    <row r="150" spans="1:7" x14ac:dyDescent="0.25">
      <c r="A150" s="20" t="s">
        <v>406</v>
      </c>
      <c r="B150" s="541" t="s">
        <v>433</v>
      </c>
      <c r="C150" s="542" t="s">
        <v>434</v>
      </c>
      <c r="D150" s="543">
        <v>0</v>
      </c>
      <c r="E150" s="543">
        <v>40568.339999999997</v>
      </c>
      <c r="F150" s="544">
        <f t="shared" si="5"/>
        <v>-40568.339999999997</v>
      </c>
      <c r="G150" s="20"/>
    </row>
    <row r="151" spans="1:7" x14ac:dyDescent="0.25">
      <c r="A151" s="20" t="s">
        <v>406</v>
      </c>
      <c r="B151" s="541" t="s">
        <v>435</v>
      </c>
      <c r="C151" s="542" t="s">
        <v>436</v>
      </c>
      <c r="D151" s="543">
        <v>0</v>
      </c>
      <c r="E151" s="543">
        <v>193794.54</v>
      </c>
      <c r="F151" s="544">
        <f t="shared" si="5"/>
        <v>-193794.54</v>
      </c>
      <c r="G151" s="20"/>
    </row>
    <row r="152" spans="1:7" x14ac:dyDescent="0.25">
      <c r="A152" s="20" t="s">
        <v>406</v>
      </c>
      <c r="B152" s="541" t="s">
        <v>437</v>
      </c>
      <c r="C152" s="542" t="s">
        <v>438</v>
      </c>
      <c r="D152" s="543">
        <v>0</v>
      </c>
      <c r="E152" s="543">
        <v>39468</v>
      </c>
      <c r="F152" s="544">
        <f t="shared" si="5"/>
        <v>-39468</v>
      </c>
      <c r="G152" s="20"/>
    </row>
    <row r="153" spans="1:7" x14ac:dyDescent="0.25">
      <c r="A153" s="20" t="s">
        <v>426</v>
      </c>
      <c r="B153" s="541" t="s">
        <v>440</v>
      </c>
      <c r="C153" s="542" t="s">
        <v>441</v>
      </c>
      <c r="D153" s="543">
        <v>0</v>
      </c>
      <c r="E153" s="543">
        <v>1105809.29</v>
      </c>
      <c r="F153" s="544">
        <f t="shared" si="5"/>
        <v>-1105809.29</v>
      </c>
      <c r="G153" s="20"/>
    </row>
    <row r="154" spans="1:7" x14ac:dyDescent="0.25">
      <c r="A154" s="20" t="s">
        <v>446</v>
      </c>
      <c r="B154" s="541" t="s">
        <v>444</v>
      </c>
      <c r="C154" s="542" t="s">
        <v>445</v>
      </c>
      <c r="D154" s="543">
        <v>0</v>
      </c>
      <c r="E154" s="543">
        <v>40230000</v>
      </c>
      <c r="F154" s="544">
        <f t="shared" si="5"/>
        <v>-40230000</v>
      </c>
      <c r="G154" s="20"/>
    </row>
    <row r="155" spans="1:7" x14ac:dyDescent="0.25">
      <c r="A155" s="20" t="s">
        <v>449</v>
      </c>
      <c r="B155" s="549" t="s">
        <v>1052</v>
      </c>
      <c r="C155" s="542" t="s">
        <v>1933</v>
      </c>
      <c r="D155" s="543">
        <v>0</v>
      </c>
      <c r="E155" s="543">
        <f>11480000-8890000</f>
        <v>2590000</v>
      </c>
      <c r="F155" s="544">
        <f t="shared" si="5"/>
        <v>-2590000</v>
      </c>
      <c r="G155" s="20"/>
    </row>
    <row r="156" spans="1:7" x14ac:dyDescent="0.25">
      <c r="A156" s="20" t="s">
        <v>968</v>
      </c>
      <c r="B156" s="541" t="s">
        <v>447</v>
      </c>
      <c r="C156" s="542" t="s">
        <v>448</v>
      </c>
      <c r="D156" s="543">
        <v>0</v>
      </c>
      <c r="E156" s="543">
        <v>3601000</v>
      </c>
      <c r="F156" s="544">
        <f t="shared" si="5"/>
        <v>-3601000</v>
      </c>
      <c r="G156" s="20"/>
    </row>
    <row r="157" spans="1:7" x14ac:dyDescent="0.25">
      <c r="A157" s="20" t="s">
        <v>970</v>
      </c>
      <c r="B157" s="541" t="s">
        <v>450</v>
      </c>
      <c r="C157" s="542" t="s">
        <v>451</v>
      </c>
      <c r="D157" s="543">
        <v>0</v>
      </c>
      <c r="E157" s="543">
        <f>4451637.83+1116110+1630000+8890000</f>
        <v>16087747.83</v>
      </c>
      <c r="F157" s="544">
        <f t="shared" si="5"/>
        <v>-16087747.83</v>
      </c>
      <c r="G157" s="20"/>
    </row>
    <row r="158" spans="1:7" x14ac:dyDescent="0.25">
      <c r="A158" s="20" t="s">
        <v>970</v>
      </c>
      <c r="B158" s="541" t="s">
        <v>452</v>
      </c>
      <c r="C158" s="542" t="s">
        <v>453</v>
      </c>
      <c r="D158" s="543">
        <v>0</v>
      </c>
      <c r="E158" s="543">
        <v>0</v>
      </c>
      <c r="F158" s="544">
        <f t="shared" si="5"/>
        <v>0</v>
      </c>
      <c r="G158" s="20"/>
    </row>
    <row r="159" spans="1:7" x14ac:dyDescent="0.25">
      <c r="A159" s="20"/>
      <c r="B159" s="541"/>
      <c r="C159" s="542"/>
      <c r="D159" s="543"/>
      <c r="E159" s="543"/>
      <c r="F159" s="544"/>
      <c r="G159" s="20"/>
    </row>
    <row r="160" spans="1:7" x14ac:dyDescent="0.25">
      <c r="A160" s="20" t="s">
        <v>970</v>
      </c>
      <c r="B160" s="541" t="s">
        <v>454</v>
      </c>
      <c r="C160" s="542" t="s">
        <v>257</v>
      </c>
      <c r="D160" s="543">
        <v>0</v>
      </c>
      <c r="E160" s="543">
        <v>0</v>
      </c>
      <c r="F160" s="544">
        <f t="shared" si="5"/>
        <v>0</v>
      </c>
      <c r="G160" s="20"/>
    </row>
    <row r="161" spans="1:7" x14ac:dyDescent="0.25">
      <c r="A161" s="20" t="s">
        <v>970</v>
      </c>
      <c r="B161" s="541" t="s">
        <v>455</v>
      </c>
      <c r="C161" s="542" t="s">
        <v>456</v>
      </c>
      <c r="D161" s="543">
        <v>0</v>
      </c>
      <c r="E161" s="543">
        <v>0</v>
      </c>
      <c r="F161" s="544">
        <f t="shared" si="5"/>
        <v>0</v>
      </c>
      <c r="G161" s="20"/>
    </row>
    <row r="162" spans="1:7" x14ac:dyDescent="0.25">
      <c r="A162" s="20" t="s">
        <v>970</v>
      </c>
      <c r="B162" s="541" t="s">
        <v>457</v>
      </c>
      <c r="C162" s="542" t="s">
        <v>458</v>
      </c>
      <c r="D162" s="543">
        <v>0</v>
      </c>
      <c r="E162" s="543">
        <v>0</v>
      </c>
      <c r="F162" s="544">
        <f t="shared" si="5"/>
        <v>0</v>
      </c>
      <c r="G162" s="20"/>
    </row>
    <row r="163" spans="1:7" x14ac:dyDescent="0.25">
      <c r="A163" s="20" t="s">
        <v>970</v>
      </c>
      <c r="B163" s="541" t="s">
        <v>459</v>
      </c>
      <c r="C163" s="542" t="s">
        <v>460</v>
      </c>
      <c r="D163" s="543">
        <v>0</v>
      </c>
      <c r="E163" s="543">
        <v>0</v>
      </c>
      <c r="F163" s="544">
        <f t="shared" si="5"/>
        <v>0</v>
      </c>
      <c r="G163" s="20"/>
    </row>
    <row r="164" spans="1:7" x14ac:dyDescent="0.25">
      <c r="A164" s="20" t="s">
        <v>970</v>
      </c>
      <c r="B164" s="541" t="s">
        <v>461</v>
      </c>
      <c r="C164" s="542" t="s">
        <v>462</v>
      </c>
      <c r="D164" s="543">
        <v>0</v>
      </c>
      <c r="E164" s="543">
        <v>0</v>
      </c>
      <c r="F164" s="544">
        <f t="shared" si="5"/>
        <v>0</v>
      </c>
      <c r="G164" s="20"/>
    </row>
    <row r="165" spans="1:7" x14ac:dyDescent="0.25">
      <c r="A165" s="20" t="s">
        <v>970</v>
      </c>
      <c r="B165" s="541" t="s">
        <v>463</v>
      </c>
      <c r="C165" s="542" t="s">
        <v>464</v>
      </c>
      <c r="D165" s="543">
        <v>0</v>
      </c>
      <c r="E165" s="543">
        <v>0</v>
      </c>
      <c r="F165" s="544">
        <f t="shared" si="5"/>
        <v>0</v>
      </c>
      <c r="G165" s="20"/>
    </row>
    <row r="166" spans="1:7" x14ac:dyDescent="0.25">
      <c r="A166" s="20" t="s">
        <v>970</v>
      </c>
      <c r="B166" s="541" t="s">
        <v>465</v>
      </c>
      <c r="C166" s="542" t="s">
        <v>466</v>
      </c>
      <c r="D166" s="543">
        <v>0</v>
      </c>
      <c r="E166" s="543">
        <v>0</v>
      </c>
      <c r="F166" s="544">
        <f t="shared" si="5"/>
        <v>0</v>
      </c>
      <c r="G166" s="20"/>
    </row>
    <row r="167" spans="1:7" x14ac:dyDescent="0.25">
      <c r="A167" s="20" t="s">
        <v>970</v>
      </c>
      <c r="B167" s="541" t="s">
        <v>467</v>
      </c>
      <c r="C167" s="542" t="s">
        <v>468</v>
      </c>
      <c r="D167" s="543">
        <v>0</v>
      </c>
      <c r="E167" s="543">
        <v>0</v>
      </c>
      <c r="F167" s="544">
        <f t="shared" si="5"/>
        <v>0</v>
      </c>
      <c r="G167" s="20"/>
    </row>
    <row r="168" spans="1:7" x14ac:dyDescent="0.25">
      <c r="A168" s="20" t="s">
        <v>970</v>
      </c>
      <c r="B168" s="541" t="s">
        <v>469</v>
      </c>
      <c r="C168" s="542" t="s">
        <v>470</v>
      </c>
      <c r="D168" s="543">
        <v>0</v>
      </c>
      <c r="E168" s="543">
        <v>0</v>
      </c>
      <c r="F168" s="544">
        <f t="shared" si="5"/>
        <v>0</v>
      </c>
      <c r="G168" s="20"/>
    </row>
    <row r="169" spans="1:7" x14ac:dyDescent="0.25">
      <c r="A169" s="20" t="s">
        <v>970</v>
      </c>
      <c r="B169" s="541" t="s">
        <v>471</v>
      </c>
      <c r="C169" s="542" t="s">
        <v>456</v>
      </c>
      <c r="D169" s="543">
        <v>0</v>
      </c>
      <c r="E169" s="543">
        <v>0</v>
      </c>
      <c r="F169" s="544">
        <f t="shared" si="5"/>
        <v>0</v>
      </c>
      <c r="G169" s="20"/>
    </row>
    <row r="170" spans="1:7" x14ac:dyDescent="0.25">
      <c r="A170" s="20" t="s">
        <v>970</v>
      </c>
      <c r="B170" s="541" t="s">
        <v>472</v>
      </c>
      <c r="C170" s="542" t="s">
        <v>458</v>
      </c>
      <c r="D170" s="543">
        <v>0</v>
      </c>
      <c r="E170" s="543">
        <v>0</v>
      </c>
      <c r="F170" s="544">
        <f t="shared" si="5"/>
        <v>0</v>
      </c>
      <c r="G170" s="20"/>
    </row>
    <row r="171" spans="1:7" x14ac:dyDescent="0.25">
      <c r="A171" s="20" t="s">
        <v>970</v>
      </c>
      <c r="B171" s="541" t="s">
        <v>473</v>
      </c>
      <c r="C171" s="542" t="s">
        <v>460</v>
      </c>
      <c r="D171" s="543">
        <v>0</v>
      </c>
      <c r="E171" s="543">
        <v>0</v>
      </c>
      <c r="F171" s="544">
        <f t="shared" si="5"/>
        <v>0</v>
      </c>
      <c r="G171" s="20"/>
    </row>
    <row r="172" spans="1:7" x14ac:dyDescent="0.25">
      <c r="A172" s="20" t="s">
        <v>970</v>
      </c>
      <c r="B172" s="541" t="s">
        <v>474</v>
      </c>
      <c r="C172" s="542" t="s">
        <v>464</v>
      </c>
      <c r="D172" s="543">
        <v>0</v>
      </c>
      <c r="E172" s="543">
        <v>0</v>
      </c>
      <c r="F172" s="544">
        <f t="shared" si="5"/>
        <v>0</v>
      </c>
      <c r="G172" s="20"/>
    </row>
    <row r="173" spans="1:7" x14ac:dyDescent="0.25">
      <c r="A173" s="20" t="s">
        <v>970</v>
      </c>
      <c r="B173" s="541" t="s">
        <v>475</v>
      </c>
      <c r="C173" s="542" t="s">
        <v>476</v>
      </c>
      <c r="D173" s="543">
        <v>0</v>
      </c>
      <c r="E173" s="543">
        <v>0</v>
      </c>
      <c r="F173" s="544">
        <f t="shared" si="5"/>
        <v>0</v>
      </c>
      <c r="G173" s="20"/>
    </row>
    <row r="174" spans="1:7" x14ac:dyDescent="0.25">
      <c r="A174" s="20" t="s">
        <v>970</v>
      </c>
      <c r="B174" s="541" t="s">
        <v>477</v>
      </c>
      <c r="C174" s="542" t="s">
        <v>478</v>
      </c>
      <c r="D174" s="543">
        <v>0</v>
      </c>
      <c r="E174" s="543">
        <v>0</v>
      </c>
      <c r="F174" s="544">
        <f t="shared" si="5"/>
        <v>0</v>
      </c>
      <c r="G174" s="20"/>
    </row>
    <row r="175" spans="1:7" x14ac:dyDescent="0.25">
      <c r="A175" s="20" t="s">
        <v>970</v>
      </c>
      <c r="B175" s="541" t="s">
        <v>479</v>
      </c>
      <c r="C175" s="542" t="s">
        <v>480</v>
      </c>
      <c r="D175" s="543">
        <v>0</v>
      </c>
      <c r="E175" s="543">
        <v>0</v>
      </c>
      <c r="F175" s="544">
        <f t="shared" si="5"/>
        <v>0</v>
      </c>
      <c r="G175" s="20"/>
    </row>
    <row r="176" spans="1:7" x14ac:dyDescent="0.25">
      <c r="A176" s="20" t="s">
        <v>970</v>
      </c>
      <c r="B176" s="541" t="s">
        <v>481</v>
      </c>
      <c r="C176" s="542" t="s">
        <v>482</v>
      </c>
      <c r="D176" s="543">
        <v>0</v>
      </c>
      <c r="E176" s="543">
        <v>0</v>
      </c>
      <c r="F176" s="544">
        <f t="shared" si="5"/>
        <v>0</v>
      </c>
      <c r="G176" s="20"/>
    </row>
    <row r="177" spans="1:7" x14ac:dyDescent="0.25">
      <c r="A177" s="20" t="s">
        <v>970</v>
      </c>
      <c r="B177" s="541" t="s">
        <v>483</v>
      </c>
      <c r="C177" s="542" t="s">
        <v>484</v>
      </c>
      <c r="D177" s="543">
        <v>0</v>
      </c>
      <c r="E177" s="543">
        <v>0</v>
      </c>
      <c r="F177" s="544">
        <f t="shared" si="5"/>
        <v>0</v>
      </c>
      <c r="G177" s="20"/>
    </row>
    <row r="178" spans="1:7" x14ac:dyDescent="0.25">
      <c r="A178" s="20" t="s">
        <v>970</v>
      </c>
      <c r="B178" s="541" t="s">
        <v>485</v>
      </c>
      <c r="C178" s="542" t="s">
        <v>486</v>
      </c>
      <c r="D178" s="543">
        <v>0</v>
      </c>
      <c r="E178" s="543">
        <v>0</v>
      </c>
      <c r="F178" s="544">
        <f t="shared" si="5"/>
        <v>0</v>
      </c>
      <c r="G178" s="20"/>
    </row>
    <row r="179" spans="1:7" x14ac:dyDescent="0.25">
      <c r="A179" s="20" t="s">
        <v>970</v>
      </c>
      <c r="B179" s="541" t="s">
        <v>487</v>
      </c>
      <c r="C179" s="542" t="s">
        <v>488</v>
      </c>
      <c r="D179" s="543">
        <v>0</v>
      </c>
      <c r="E179" s="543">
        <v>0</v>
      </c>
      <c r="F179" s="544">
        <f t="shared" si="5"/>
        <v>0</v>
      </c>
      <c r="G179" s="20"/>
    </row>
    <row r="180" spans="1:7" x14ac:dyDescent="0.25">
      <c r="A180" s="20" t="s">
        <v>970</v>
      </c>
      <c r="B180" s="541" t="s">
        <v>489</v>
      </c>
      <c r="C180" s="542" t="s">
        <v>490</v>
      </c>
      <c r="D180" s="543">
        <v>0</v>
      </c>
      <c r="E180" s="543">
        <v>0</v>
      </c>
      <c r="F180" s="544">
        <f t="shared" si="5"/>
        <v>0</v>
      </c>
      <c r="G180" s="20"/>
    </row>
    <row r="181" spans="1:7" x14ac:dyDescent="0.25">
      <c r="A181" s="20" t="s">
        <v>970</v>
      </c>
      <c r="B181" s="541" t="s">
        <v>491</v>
      </c>
      <c r="C181" s="542" t="s">
        <v>492</v>
      </c>
      <c r="D181" s="543">
        <v>0</v>
      </c>
      <c r="E181" s="543">
        <v>0</v>
      </c>
      <c r="F181" s="544">
        <f t="shared" si="5"/>
        <v>0</v>
      </c>
      <c r="G181" s="20"/>
    </row>
    <row r="182" spans="1:7" x14ac:dyDescent="0.25">
      <c r="A182" s="20" t="s">
        <v>970</v>
      </c>
      <c r="B182" s="541" t="s">
        <v>493</v>
      </c>
      <c r="C182" s="542" t="s">
        <v>494</v>
      </c>
      <c r="D182" s="543">
        <v>0</v>
      </c>
      <c r="E182" s="543">
        <v>0</v>
      </c>
      <c r="F182" s="544">
        <f t="shared" si="5"/>
        <v>0</v>
      </c>
      <c r="G182" s="20"/>
    </row>
    <row r="183" spans="1:7" x14ac:dyDescent="0.25">
      <c r="A183" s="20" t="s">
        <v>970</v>
      </c>
      <c r="B183" s="541" t="s">
        <v>495</v>
      </c>
      <c r="C183" s="542" t="s">
        <v>496</v>
      </c>
      <c r="D183" s="543">
        <v>0</v>
      </c>
      <c r="E183" s="543">
        <v>0</v>
      </c>
      <c r="F183" s="544">
        <f t="shared" si="5"/>
        <v>0</v>
      </c>
      <c r="G183" s="20"/>
    </row>
    <row r="184" spans="1:7" x14ac:dyDescent="0.25">
      <c r="A184" s="20" t="s">
        <v>970</v>
      </c>
      <c r="B184" s="541" t="s">
        <v>497</v>
      </c>
      <c r="C184" s="542" t="s">
        <v>498</v>
      </c>
      <c r="D184" s="543">
        <v>0</v>
      </c>
      <c r="E184" s="543">
        <v>0</v>
      </c>
      <c r="F184" s="544">
        <f t="shared" si="5"/>
        <v>0</v>
      </c>
      <c r="G184" s="20"/>
    </row>
    <row r="185" spans="1:7" x14ac:dyDescent="0.25">
      <c r="A185" s="20" t="s">
        <v>970</v>
      </c>
      <c r="B185" s="541" t="s">
        <v>499</v>
      </c>
      <c r="C185" s="542" t="s">
        <v>500</v>
      </c>
      <c r="D185" s="543">
        <v>0</v>
      </c>
      <c r="E185" s="543">
        <v>0</v>
      </c>
      <c r="F185" s="544">
        <f t="shared" si="5"/>
        <v>0</v>
      </c>
      <c r="G185" s="20"/>
    </row>
    <row r="186" spans="1:7" x14ac:dyDescent="0.25">
      <c r="A186" s="20" t="s">
        <v>970</v>
      </c>
      <c r="B186" s="541" t="s">
        <v>501</v>
      </c>
      <c r="C186" s="542" t="s">
        <v>502</v>
      </c>
      <c r="D186" s="543">
        <v>0</v>
      </c>
      <c r="E186" s="543">
        <v>0</v>
      </c>
      <c r="F186" s="544">
        <f t="shared" si="5"/>
        <v>0</v>
      </c>
      <c r="G186" s="20"/>
    </row>
    <row r="187" spans="1:7" x14ac:dyDescent="0.25">
      <c r="A187" s="20" t="s">
        <v>970</v>
      </c>
      <c r="B187" s="541" t="s">
        <v>503</v>
      </c>
      <c r="C187" s="542" t="s">
        <v>504</v>
      </c>
      <c r="D187" s="543">
        <v>0</v>
      </c>
      <c r="E187" s="543">
        <v>0</v>
      </c>
      <c r="F187" s="544">
        <f t="shared" si="5"/>
        <v>0</v>
      </c>
      <c r="G187" s="20"/>
    </row>
    <row r="188" spans="1:7" x14ac:dyDescent="0.25">
      <c r="A188" s="20" t="s">
        <v>970</v>
      </c>
      <c r="B188" s="541" t="s">
        <v>505</v>
      </c>
      <c r="C188" s="542" t="s">
        <v>506</v>
      </c>
      <c r="D188" s="543">
        <v>0</v>
      </c>
      <c r="E188" s="543">
        <v>0</v>
      </c>
      <c r="F188" s="544">
        <f t="shared" si="5"/>
        <v>0</v>
      </c>
      <c r="G188" s="20"/>
    </row>
    <row r="189" spans="1:7" x14ac:dyDescent="0.25">
      <c r="A189" s="20" t="s">
        <v>970</v>
      </c>
      <c r="B189" s="541" t="s">
        <v>507</v>
      </c>
      <c r="C189" s="542" t="s">
        <v>508</v>
      </c>
      <c r="D189" s="543">
        <v>0</v>
      </c>
      <c r="E189" s="543">
        <v>0</v>
      </c>
      <c r="F189" s="544">
        <f t="shared" si="5"/>
        <v>0</v>
      </c>
      <c r="G189" s="20"/>
    </row>
    <row r="190" spans="1:7" x14ac:dyDescent="0.25">
      <c r="A190" s="20" t="s">
        <v>970</v>
      </c>
      <c r="B190" s="541" t="s">
        <v>509</v>
      </c>
      <c r="C190" s="542" t="s">
        <v>510</v>
      </c>
      <c r="D190" s="543">
        <v>0</v>
      </c>
      <c r="E190" s="543">
        <v>0</v>
      </c>
      <c r="F190" s="544">
        <f t="shared" ref="F190:F253" si="7">+D190-E190</f>
        <v>0</v>
      </c>
      <c r="G190" s="20"/>
    </row>
    <row r="191" spans="1:7" x14ac:dyDescent="0.25">
      <c r="A191" s="20" t="s">
        <v>970</v>
      </c>
      <c r="B191" s="541" t="s">
        <v>511</v>
      </c>
      <c r="C191" s="542" t="s">
        <v>512</v>
      </c>
      <c r="D191" s="543">
        <v>0</v>
      </c>
      <c r="E191" s="543">
        <v>0</v>
      </c>
      <c r="F191" s="544">
        <f t="shared" si="7"/>
        <v>0</v>
      </c>
      <c r="G191" s="20"/>
    </row>
    <row r="192" spans="1:7" x14ac:dyDescent="0.25">
      <c r="A192" s="20" t="s">
        <v>970</v>
      </c>
      <c r="B192" s="541" t="s">
        <v>513</v>
      </c>
      <c r="C192" s="542" t="s">
        <v>514</v>
      </c>
      <c r="D192" s="543">
        <v>0</v>
      </c>
      <c r="E192" s="543">
        <v>0</v>
      </c>
      <c r="F192" s="544">
        <f t="shared" si="7"/>
        <v>0</v>
      </c>
      <c r="G192" s="20"/>
    </row>
    <row r="193" spans="1:7" x14ac:dyDescent="0.25">
      <c r="A193" s="20" t="s">
        <v>970</v>
      </c>
      <c r="B193" s="541" t="s">
        <v>515</v>
      </c>
      <c r="C193" s="542" t="s">
        <v>516</v>
      </c>
      <c r="D193" s="543">
        <v>0</v>
      </c>
      <c r="E193" s="543">
        <v>0</v>
      </c>
      <c r="F193" s="544">
        <f t="shared" si="7"/>
        <v>0</v>
      </c>
      <c r="G193" s="20"/>
    </row>
    <row r="194" spans="1:7" x14ac:dyDescent="0.25">
      <c r="A194" s="20" t="s">
        <v>970</v>
      </c>
      <c r="B194" s="541" t="s">
        <v>517</v>
      </c>
      <c r="C194" s="542" t="s">
        <v>518</v>
      </c>
      <c r="D194" s="543">
        <v>0</v>
      </c>
      <c r="E194" s="543">
        <v>0</v>
      </c>
      <c r="F194" s="544">
        <f t="shared" si="7"/>
        <v>0</v>
      </c>
      <c r="G194" s="20"/>
    </row>
    <row r="195" spans="1:7" x14ac:dyDescent="0.25">
      <c r="A195" s="20" t="s">
        <v>970</v>
      </c>
      <c r="B195" s="541" t="s">
        <v>519</v>
      </c>
      <c r="C195" s="542" t="s">
        <v>520</v>
      </c>
      <c r="D195" s="543">
        <v>0</v>
      </c>
      <c r="E195" s="543">
        <v>0</v>
      </c>
      <c r="F195" s="544">
        <f t="shared" si="7"/>
        <v>0</v>
      </c>
      <c r="G195" s="20"/>
    </row>
    <row r="196" spans="1:7" x14ac:dyDescent="0.25">
      <c r="A196" s="20" t="s">
        <v>970</v>
      </c>
      <c r="B196" s="541" t="s">
        <v>521</v>
      </c>
      <c r="C196" s="542" t="s">
        <v>522</v>
      </c>
      <c r="D196" s="543">
        <v>0</v>
      </c>
      <c r="E196" s="543">
        <v>0</v>
      </c>
      <c r="F196" s="544">
        <f t="shared" si="7"/>
        <v>0</v>
      </c>
      <c r="G196" s="20"/>
    </row>
    <row r="197" spans="1:7" x14ac:dyDescent="0.25">
      <c r="A197" s="20" t="s">
        <v>970</v>
      </c>
      <c r="B197" s="541" t="s">
        <v>523</v>
      </c>
      <c r="C197" s="542" t="s">
        <v>524</v>
      </c>
      <c r="D197" s="543">
        <v>0</v>
      </c>
      <c r="E197" s="543">
        <v>0</v>
      </c>
      <c r="F197" s="544">
        <f t="shared" si="7"/>
        <v>0</v>
      </c>
      <c r="G197" s="20"/>
    </row>
    <row r="198" spans="1:7" x14ac:dyDescent="0.25">
      <c r="A198" s="20" t="s">
        <v>970</v>
      </c>
      <c r="B198" s="541" t="s">
        <v>525</v>
      </c>
      <c r="C198" s="542" t="s">
        <v>526</v>
      </c>
      <c r="D198" s="543">
        <v>0</v>
      </c>
      <c r="E198" s="543">
        <v>0</v>
      </c>
      <c r="F198" s="544">
        <f t="shared" si="7"/>
        <v>0</v>
      </c>
      <c r="G198" s="20"/>
    </row>
    <row r="199" spans="1:7" x14ac:dyDescent="0.25">
      <c r="A199" s="20" t="s">
        <v>970</v>
      </c>
      <c r="B199" s="541" t="s">
        <v>527</v>
      </c>
      <c r="C199" s="542" t="s">
        <v>528</v>
      </c>
      <c r="D199" s="543">
        <v>0</v>
      </c>
      <c r="E199" s="543">
        <v>0</v>
      </c>
      <c r="F199" s="544">
        <f t="shared" si="7"/>
        <v>0</v>
      </c>
      <c r="G199" s="20"/>
    </row>
    <row r="200" spans="1:7" x14ac:dyDescent="0.25">
      <c r="A200" s="20" t="s">
        <v>970</v>
      </c>
      <c r="B200" s="541" t="s">
        <v>529</v>
      </c>
      <c r="C200" s="542" t="s">
        <v>530</v>
      </c>
      <c r="D200" s="543">
        <v>0</v>
      </c>
      <c r="E200" s="543">
        <v>0</v>
      </c>
      <c r="F200" s="544">
        <f t="shared" si="7"/>
        <v>0</v>
      </c>
      <c r="G200" s="20"/>
    </row>
    <row r="201" spans="1:7" x14ac:dyDescent="0.25">
      <c r="A201" s="20" t="s">
        <v>970</v>
      </c>
      <c r="B201" s="541" t="s">
        <v>531</v>
      </c>
      <c r="C201" s="542" t="s">
        <v>532</v>
      </c>
      <c r="D201" s="543">
        <v>0</v>
      </c>
      <c r="E201" s="543">
        <v>0</v>
      </c>
      <c r="F201" s="544">
        <f t="shared" si="7"/>
        <v>0</v>
      </c>
      <c r="G201" s="20"/>
    </row>
    <row r="202" spans="1:7" x14ac:dyDescent="0.25">
      <c r="A202" s="20" t="s">
        <v>970</v>
      </c>
      <c r="B202" s="541" t="s">
        <v>533</v>
      </c>
      <c r="C202" s="542" t="s">
        <v>534</v>
      </c>
      <c r="D202" s="543">
        <v>0</v>
      </c>
      <c r="E202" s="543">
        <v>0</v>
      </c>
      <c r="F202" s="544">
        <f t="shared" si="7"/>
        <v>0</v>
      </c>
      <c r="G202" s="20"/>
    </row>
    <row r="203" spans="1:7" x14ac:dyDescent="0.25">
      <c r="A203" s="20" t="s">
        <v>970</v>
      </c>
      <c r="B203" s="541" t="s">
        <v>535</v>
      </c>
      <c r="C203" s="542" t="s">
        <v>536</v>
      </c>
      <c r="D203" s="543">
        <v>0</v>
      </c>
      <c r="E203" s="543">
        <v>0</v>
      </c>
      <c r="F203" s="544">
        <f t="shared" si="7"/>
        <v>0</v>
      </c>
      <c r="G203" s="20"/>
    </row>
    <row r="204" spans="1:7" x14ac:dyDescent="0.25">
      <c r="A204" s="20" t="s">
        <v>970</v>
      </c>
      <c r="B204" s="541" t="s">
        <v>537</v>
      </c>
      <c r="C204" s="542" t="s">
        <v>494</v>
      </c>
      <c r="D204" s="543">
        <v>0</v>
      </c>
      <c r="E204" s="543">
        <v>0</v>
      </c>
      <c r="F204" s="544">
        <f t="shared" si="7"/>
        <v>0</v>
      </c>
      <c r="G204" s="20"/>
    </row>
    <row r="205" spans="1:7" x14ac:dyDescent="0.25">
      <c r="A205" s="20" t="s">
        <v>970</v>
      </c>
      <c r="B205" s="541" t="s">
        <v>538</v>
      </c>
      <c r="C205" s="542" t="s">
        <v>539</v>
      </c>
      <c r="D205" s="543">
        <v>0</v>
      </c>
      <c r="E205" s="543">
        <v>0</v>
      </c>
      <c r="F205" s="544">
        <f t="shared" si="7"/>
        <v>0</v>
      </c>
      <c r="G205" s="20"/>
    </row>
    <row r="206" spans="1:7" x14ac:dyDescent="0.25">
      <c r="A206" s="20" t="s">
        <v>970</v>
      </c>
      <c r="B206" s="541" t="s">
        <v>540</v>
      </c>
      <c r="C206" s="542" t="s">
        <v>541</v>
      </c>
      <c r="D206" s="543">
        <v>0</v>
      </c>
      <c r="E206" s="543">
        <v>0</v>
      </c>
      <c r="F206" s="544">
        <f t="shared" si="7"/>
        <v>0</v>
      </c>
      <c r="G206" s="20"/>
    </row>
    <row r="207" spans="1:7" x14ac:dyDescent="0.25">
      <c r="A207" s="20" t="s">
        <v>970</v>
      </c>
      <c r="B207" s="541" t="s">
        <v>542</v>
      </c>
      <c r="C207" s="542" t="s">
        <v>543</v>
      </c>
      <c r="D207" s="543">
        <v>0</v>
      </c>
      <c r="E207" s="543">
        <v>0</v>
      </c>
      <c r="F207" s="544">
        <f t="shared" si="7"/>
        <v>0</v>
      </c>
      <c r="G207" s="20"/>
    </row>
    <row r="208" spans="1:7" x14ac:dyDescent="0.25">
      <c r="A208" s="20" t="s">
        <v>970</v>
      </c>
      <c r="B208" s="541" t="s">
        <v>544</v>
      </c>
      <c r="C208" s="542" t="s">
        <v>545</v>
      </c>
      <c r="D208" s="543">
        <v>0</v>
      </c>
      <c r="E208" s="543">
        <v>0</v>
      </c>
      <c r="F208" s="544">
        <f t="shared" si="7"/>
        <v>0</v>
      </c>
      <c r="G208" s="20"/>
    </row>
    <row r="209" spans="1:7" x14ac:dyDescent="0.25">
      <c r="A209" s="20" t="s">
        <v>970</v>
      </c>
      <c r="B209" s="541" t="s">
        <v>546</v>
      </c>
      <c r="C209" s="542" t="s">
        <v>547</v>
      </c>
      <c r="D209" s="543">
        <v>0</v>
      </c>
      <c r="E209" s="543">
        <v>0</v>
      </c>
      <c r="F209" s="544">
        <f t="shared" si="7"/>
        <v>0</v>
      </c>
      <c r="G209" s="20"/>
    </row>
    <row r="210" spans="1:7" x14ac:dyDescent="0.25">
      <c r="A210" s="20" t="s">
        <v>970</v>
      </c>
      <c r="B210" s="541" t="s">
        <v>548</v>
      </c>
      <c r="C210" s="542" t="s">
        <v>549</v>
      </c>
      <c r="D210" s="543">
        <v>0</v>
      </c>
      <c r="E210" s="543">
        <v>0</v>
      </c>
      <c r="F210" s="544">
        <f t="shared" si="7"/>
        <v>0</v>
      </c>
      <c r="G210" s="20"/>
    </row>
    <row r="211" spans="1:7" x14ac:dyDescent="0.25">
      <c r="A211" s="20" t="s">
        <v>970</v>
      </c>
      <c r="B211" s="541" t="s">
        <v>550</v>
      </c>
      <c r="C211" s="542" t="s">
        <v>551</v>
      </c>
      <c r="D211" s="543">
        <v>0</v>
      </c>
      <c r="E211" s="543">
        <v>0</v>
      </c>
      <c r="F211" s="544">
        <f t="shared" si="7"/>
        <v>0</v>
      </c>
      <c r="G211" s="20"/>
    </row>
    <row r="212" spans="1:7" x14ac:dyDescent="0.25">
      <c r="A212" s="20" t="s">
        <v>970</v>
      </c>
      <c r="B212" s="541" t="s">
        <v>552</v>
      </c>
      <c r="C212" s="542" t="s">
        <v>553</v>
      </c>
      <c r="D212" s="543">
        <v>0</v>
      </c>
      <c r="E212" s="543">
        <v>0</v>
      </c>
      <c r="F212" s="544">
        <f t="shared" si="7"/>
        <v>0</v>
      </c>
      <c r="G212" s="20"/>
    </row>
    <row r="213" spans="1:7" x14ac:dyDescent="0.25">
      <c r="A213" s="20" t="s">
        <v>970</v>
      </c>
      <c r="B213" s="541" t="s">
        <v>554</v>
      </c>
      <c r="C213" s="542" t="s">
        <v>555</v>
      </c>
      <c r="D213" s="543">
        <v>0</v>
      </c>
      <c r="E213" s="543">
        <v>0</v>
      </c>
      <c r="F213" s="544">
        <f t="shared" si="7"/>
        <v>0</v>
      </c>
      <c r="G213" s="20"/>
    </row>
    <row r="214" spans="1:7" x14ac:dyDescent="0.25">
      <c r="A214" s="20" t="s">
        <v>970</v>
      </c>
      <c r="B214" s="541" t="s">
        <v>556</v>
      </c>
      <c r="C214" s="542" t="s">
        <v>557</v>
      </c>
      <c r="D214" s="543">
        <v>0</v>
      </c>
      <c r="E214" s="543">
        <v>0</v>
      </c>
      <c r="F214" s="544">
        <f t="shared" si="7"/>
        <v>0</v>
      </c>
      <c r="G214" s="20"/>
    </row>
    <row r="215" spans="1:7" x14ac:dyDescent="0.25">
      <c r="A215" s="20" t="s">
        <v>970</v>
      </c>
      <c r="B215" s="541" t="s">
        <v>558</v>
      </c>
      <c r="C215" s="542" t="s">
        <v>559</v>
      </c>
      <c r="D215" s="543">
        <v>0</v>
      </c>
      <c r="E215" s="543">
        <v>0</v>
      </c>
      <c r="F215" s="544">
        <f t="shared" si="7"/>
        <v>0</v>
      </c>
      <c r="G215" s="20"/>
    </row>
    <row r="216" spans="1:7" x14ac:dyDescent="0.25">
      <c r="A216" s="20" t="s">
        <v>970</v>
      </c>
      <c r="B216" s="541" t="s">
        <v>560</v>
      </c>
      <c r="C216" s="542" t="s">
        <v>561</v>
      </c>
      <c r="D216" s="543">
        <v>0</v>
      </c>
      <c r="E216" s="543">
        <v>0</v>
      </c>
      <c r="F216" s="544">
        <f t="shared" si="7"/>
        <v>0</v>
      </c>
      <c r="G216" s="20"/>
    </row>
    <row r="217" spans="1:7" x14ac:dyDescent="0.25">
      <c r="A217" s="20" t="s">
        <v>970</v>
      </c>
      <c r="B217" s="541" t="s">
        <v>562</v>
      </c>
      <c r="C217" s="542" t="s">
        <v>563</v>
      </c>
      <c r="D217" s="543">
        <v>0</v>
      </c>
      <c r="E217" s="543">
        <v>0</v>
      </c>
      <c r="F217" s="544">
        <f t="shared" si="7"/>
        <v>0</v>
      </c>
      <c r="G217" s="20"/>
    </row>
    <row r="218" spans="1:7" x14ac:dyDescent="0.25">
      <c r="A218" s="20" t="s">
        <v>970</v>
      </c>
      <c r="B218" s="541" t="s">
        <v>564</v>
      </c>
      <c r="C218" s="542" t="s">
        <v>565</v>
      </c>
      <c r="D218" s="543">
        <v>0</v>
      </c>
      <c r="E218" s="543">
        <v>0</v>
      </c>
      <c r="F218" s="544">
        <f t="shared" si="7"/>
        <v>0</v>
      </c>
      <c r="G218" s="20"/>
    </row>
    <row r="219" spans="1:7" x14ac:dyDescent="0.25">
      <c r="A219" s="20" t="s">
        <v>970</v>
      </c>
      <c r="B219" s="541" t="s">
        <v>566</v>
      </c>
      <c r="C219" s="542" t="s">
        <v>567</v>
      </c>
      <c r="D219" s="543">
        <v>0</v>
      </c>
      <c r="E219" s="543">
        <v>0</v>
      </c>
      <c r="F219" s="544">
        <f t="shared" si="7"/>
        <v>0</v>
      </c>
      <c r="G219" s="20"/>
    </row>
    <row r="220" spans="1:7" x14ac:dyDescent="0.25">
      <c r="A220" s="20" t="s">
        <v>970</v>
      </c>
      <c r="B220" s="541" t="s">
        <v>568</v>
      </c>
      <c r="C220" s="542" t="s">
        <v>569</v>
      </c>
      <c r="D220" s="543">
        <v>0</v>
      </c>
      <c r="E220" s="543">
        <v>0</v>
      </c>
      <c r="F220" s="544">
        <f t="shared" si="7"/>
        <v>0</v>
      </c>
      <c r="G220" s="20"/>
    </row>
    <row r="221" spans="1:7" x14ac:dyDescent="0.25">
      <c r="A221" s="20" t="s">
        <v>970</v>
      </c>
      <c r="B221" s="541" t="s">
        <v>570</v>
      </c>
      <c r="C221" s="542" t="s">
        <v>571</v>
      </c>
      <c r="D221" s="543">
        <v>0</v>
      </c>
      <c r="E221" s="543">
        <v>0</v>
      </c>
      <c r="F221" s="544">
        <f t="shared" si="7"/>
        <v>0</v>
      </c>
      <c r="G221" s="20"/>
    </row>
    <row r="222" spans="1:7" x14ac:dyDescent="0.25">
      <c r="A222" s="20" t="s">
        <v>970</v>
      </c>
      <c r="B222" s="541" t="s">
        <v>572</v>
      </c>
      <c r="C222" s="542" t="s">
        <v>573</v>
      </c>
      <c r="D222" s="543">
        <v>0</v>
      </c>
      <c r="E222" s="543">
        <v>0</v>
      </c>
      <c r="F222" s="544">
        <f t="shared" si="7"/>
        <v>0</v>
      </c>
      <c r="G222" s="20"/>
    </row>
    <row r="223" spans="1:7" x14ac:dyDescent="0.25">
      <c r="A223" s="20" t="s">
        <v>970</v>
      </c>
      <c r="B223" s="541" t="s">
        <v>574</v>
      </c>
      <c r="C223" s="542" t="s">
        <v>575</v>
      </c>
      <c r="D223" s="543">
        <v>0</v>
      </c>
      <c r="E223" s="543">
        <v>0</v>
      </c>
      <c r="F223" s="544">
        <f t="shared" si="7"/>
        <v>0</v>
      </c>
      <c r="G223" s="20"/>
    </row>
    <row r="224" spans="1:7" x14ac:dyDescent="0.25">
      <c r="A224" s="20" t="s">
        <v>970</v>
      </c>
      <c r="B224" s="541" t="s">
        <v>576</v>
      </c>
      <c r="C224" s="542" t="s">
        <v>577</v>
      </c>
      <c r="D224" s="543">
        <v>0</v>
      </c>
      <c r="E224" s="543">
        <v>0</v>
      </c>
      <c r="F224" s="544">
        <f t="shared" si="7"/>
        <v>0</v>
      </c>
      <c r="G224" s="20"/>
    </row>
    <row r="225" spans="1:7" x14ac:dyDescent="0.25">
      <c r="A225" s="20" t="s">
        <v>970</v>
      </c>
      <c r="B225" s="541" t="s">
        <v>578</v>
      </c>
      <c r="C225" s="542" t="s">
        <v>579</v>
      </c>
      <c r="D225" s="543">
        <v>0</v>
      </c>
      <c r="E225" s="543">
        <v>0</v>
      </c>
      <c r="F225" s="544">
        <f t="shared" si="7"/>
        <v>0</v>
      </c>
      <c r="G225" s="20"/>
    </row>
    <row r="226" spans="1:7" x14ac:dyDescent="0.25">
      <c r="A226" s="20" t="s">
        <v>970</v>
      </c>
      <c r="B226" s="541" t="s">
        <v>580</v>
      </c>
      <c r="C226" s="542" t="s">
        <v>581</v>
      </c>
      <c r="D226" s="543">
        <v>0</v>
      </c>
      <c r="E226" s="543">
        <v>0</v>
      </c>
      <c r="F226" s="544">
        <f t="shared" si="7"/>
        <v>0</v>
      </c>
      <c r="G226" s="20"/>
    </row>
    <row r="227" spans="1:7" x14ac:dyDescent="0.25">
      <c r="A227" s="20" t="s">
        <v>970</v>
      </c>
      <c r="B227" s="541" t="s">
        <v>582</v>
      </c>
      <c r="C227" s="542" t="s">
        <v>583</v>
      </c>
      <c r="D227" s="543">
        <v>0</v>
      </c>
      <c r="E227" s="543">
        <v>0</v>
      </c>
      <c r="F227" s="544">
        <f t="shared" si="7"/>
        <v>0</v>
      </c>
      <c r="G227" s="20"/>
    </row>
    <row r="228" spans="1:7" x14ac:dyDescent="0.25">
      <c r="A228" s="20" t="s">
        <v>970</v>
      </c>
      <c r="B228" s="541" t="s">
        <v>584</v>
      </c>
      <c r="C228" s="542" t="s">
        <v>585</v>
      </c>
      <c r="D228" s="543">
        <v>0</v>
      </c>
      <c r="E228" s="543">
        <v>0</v>
      </c>
      <c r="F228" s="544">
        <f t="shared" si="7"/>
        <v>0</v>
      </c>
      <c r="G228" s="20"/>
    </row>
    <row r="229" spans="1:7" x14ac:dyDescent="0.25">
      <c r="A229" s="20" t="s">
        <v>970</v>
      </c>
      <c r="B229" s="541" t="s">
        <v>586</v>
      </c>
      <c r="C229" s="542" t="s">
        <v>587</v>
      </c>
      <c r="D229" s="543">
        <v>0</v>
      </c>
      <c r="E229" s="543">
        <v>0</v>
      </c>
      <c r="F229" s="544">
        <f t="shared" si="7"/>
        <v>0</v>
      </c>
      <c r="G229" s="20"/>
    </row>
    <row r="230" spans="1:7" x14ac:dyDescent="0.25">
      <c r="A230" s="20" t="s">
        <v>970</v>
      </c>
      <c r="B230" s="541" t="s">
        <v>588</v>
      </c>
      <c r="C230" s="542" t="s">
        <v>589</v>
      </c>
      <c r="D230" s="543">
        <v>0</v>
      </c>
      <c r="E230" s="543">
        <v>0</v>
      </c>
      <c r="F230" s="544">
        <f t="shared" si="7"/>
        <v>0</v>
      </c>
      <c r="G230" s="20"/>
    </row>
    <row r="231" spans="1:7" x14ac:dyDescent="0.25">
      <c r="A231" s="20" t="s">
        <v>970</v>
      </c>
      <c r="B231" s="541" t="s">
        <v>590</v>
      </c>
      <c r="C231" s="542" t="s">
        <v>591</v>
      </c>
      <c r="D231" s="543">
        <v>0</v>
      </c>
      <c r="E231" s="543">
        <v>0</v>
      </c>
      <c r="F231" s="544">
        <f t="shared" si="7"/>
        <v>0</v>
      </c>
      <c r="G231" s="20"/>
    </row>
    <row r="232" spans="1:7" x14ac:dyDescent="0.25">
      <c r="A232" s="20" t="s">
        <v>970</v>
      </c>
      <c r="B232" s="541" t="s">
        <v>592</v>
      </c>
      <c r="C232" s="542" t="s">
        <v>593</v>
      </c>
      <c r="D232" s="543">
        <v>0</v>
      </c>
      <c r="E232" s="543">
        <v>0</v>
      </c>
      <c r="F232" s="544">
        <f t="shared" si="7"/>
        <v>0</v>
      </c>
      <c r="G232" s="20"/>
    </row>
    <row r="233" spans="1:7" x14ac:dyDescent="0.25">
      <c r="A233" s="20" t="s">
        <v>970</v>
      </c>
      <c r="B233" s="541" t="s">
        <v>594</v>
      </c>
      <c r="C233" s="542" t="s">
        <v>595</v>
      </c>
      <c r="D233" s="543">
        <v>0</v>
      </c>
      <c r="E233" s="543">
        <v>0</v>
      </c>
      <c r="F233" s="544">
        <f t="shared" si="7"/>
        <v>0</v>
      </c>
      <c r="G233" s="20"/>
    </row>
    <row r="234" spans="1:7" x14ac:dyDescent="0.25">
      <c r="A234" s="20" t="s">
        <v>970</v>
      </c>
      <c r="B234" s="541" t="s">
        <v>596</v>
      </c>
      <c r="C234" s="542" t="s">
        <v>597</v>
      </c>
      <c r="D234" s="543">
        <v>0</v>
      </c>
      <c r="E234" s="543">
        <v>0</v>
      </c>
      <c r="F234" s="544">
        <f t="shared" si="7"/>
        <v>0</v>
      </c>
      <c r="G234" s="20"/>
    </row>
    <row r="235" spans="1:7" x14ac:dyDescent="0.25">
      <c r="A235" s="20" t="s">
        <v>970</v>
      </c>
      <c r="B235" s="541" t="s">
        <v>598</v>
      </c>
      <c r="C235" s="542" t="s">
        <v>599</v>
      </c>
      <c r="D235" s="543">
        <v>0</v>
      </c>
      <c r="E235" s="543">
        <v>0</v>
      </c>
      <c r="F235" s="544">
        <f t="shared" si="7"/>
        <v>0</v>
      </c>
      <c r="G235" s="20"/>
    </row>
    <row r="236" spans="1:7" x14ac:dyDescent="0.25">
      <c r="A236" s="20" t="s">
        <v>970</v>
      </c>
      <c r="B236" s="541" t="s">
        <v>600</v>
      </c>
      <c r="C236" s="542" t="s">
        <v>601</v>
      </c>
      <c r="D236" s="543">
        <v>0</v>
      </c>
      <c r="E236" s="543">
        <v>0</v>
      </c>
      <c r="F236" s="544">
        <f t="shared" si="7"/>
        <v>0</v>
      </c>
      <c r="G236" s="20"/>
    </row>
    <row r="237" spans="1:7" x14ac:dyDescent="0.25">
      <c r="A237" s="20" t="s">
        <v>970</v>
      </c>
      <c r="B237" s="541" t="s">
        <v>602</v>
      </c>
      <c r="C237" s="542" t="s">
        <v>603</v>
      </c>
      <c r="D237" s="543">
        <v>0</v>
      </c>
      <c r="E237" s="543">
        <v>0</v>
      </c>
      <c r="F237" s="544">
        <f t="shared" si="7"/>
        <v>0</v>
      </c>
      <c r="G237" s="20"/>
    </row>
    <row r="238" spans="1:7" x14ac:dyDescent="0.25">
      <c r="A238" s="20" t="s">
        <v>970</v>
      </c>
      <c r="B238" s="541" t="s">
        <v>604</v>
      </c>
      <c r="C238" s="542" t="s">
        <v>605</v>
      </c>
      <c r="D238" s="543">
        <v>0</v>
      </c>
      <c r="E238" s="543">
        <v>0</v>
      </c>
      <c r="F238" s="544">
        <f t="shared" si="7"/>
        <v>0</v>
      </c>
      <c r="G238" s="20"/>
    </row>
    <row r="239" spans="1:7" x14ac:dyDescent="0.25">
      <c r="A239" s="20" t="s">
        <v>970</v>
      </c>
      <c r="B239" s="541" t="s">
        <v>606</v>
      </c>
      <c r="C239" s="542" t="s">
        <v>607</v>
      </c>
      <c r="D239" s="543">
        <v>0</v>
      </c>
      <c r="E239" s="543">
        <v>0</v>
      </c>
      <c r="F239" s="544">
        <f t="shared" si="7"/>
        <v>0</v>
      </c>
      <c r="G239" s="20"/>
    </row>
    <row r="240" spans="1:7" x14ac:dyDescent="0.25">
      <c r="A240" s="20" t="s">
        <v>970</v>
      </c>
      <c r="B240" s="541" t="s">
        <v>608</v>
      </c>
      <c r="C240" s="542" t="s">
        <v>609</v>
      </c>
      <c r="D240" s="543">
        <v>0</v>
      </c>
      <c r="E240" s="543">
        <v>0</v>
      </c>
      <c r="F240" s="544">
        <f t="shared" si="7"/>
        <v>0</v>
      </c>
      <c r="G240" s="20"/>
    </row>
    <row r="241" spans="1:7" x14ac:dyDescent="0.25">
      <c r="A241" s="20" t="s">
        <v>970</v>
      </c>
      <c r="B241" s="541" t="s">
        <v>610</v>
      </c>
      <c r="C241" s="542" t="s">
        <v>611</v>
      </c>
      <c r="D241" s="543">
        <v>0</v>
      </c>
      <c r="E241" s="543">
        <v>0</v>
      </c>
      <c r="F241" s="544">
        <f t="shared" si="7"/>
        <v>0</v>
      </c>
      <c r="G241" s="20"/>
    </row>
    <row r="242" spans="1:7" x14ac:dyDescent="0.25">
      <c r="A242" s="20" t="s">
        <v>970</v>
      </c>
      <c r="B242" s="541" t="s">
        <v>612</v>
      </c>
      <c r="C242" s="542" t="s">
        <v>613</v>
      </c>
      <c r="D242" s="543">
        <v>0</v>
      </c>
      <c r="E242" s="543">
        <v>0</v>
      </c>
      <c r="F242" s="544">
        <f t="shared" si="7"/>
        <v>0</v>
      </c>
      <c r="G242" s="20"/>
    </row>
    <row r="243" spans="1:7" x14ac:dyDescent="0.25">
      <c r="A243" s="20" t="s">
        <v>970</v>
      </c>
      <c r="B243" s="541" t="s">
        <v>614</v>
      </c>
      <c r="C243" s="542" t="s">
        <v>615</v>
      </c>
      <c r="D243" s="543">
        <v>0</v>
      </c>
      <c r="E243" s="543">
        <v>0</v>
      </c>
      <c r="F243" s="544">
        <f t="shared" si="7"/>
        <v>0</v>
      </c>
      <c r="G243" s="20"/>
    </row>
    <row r="244" spans="1:7" x14ac:dyDescent="0.25">
      <c r="A244" s="20" t="s">
        <v>970</v>
      </c>
      <c r="B244" s="541" t="s">
        <v>616</v>
      </c>
      <c r="C244" s="542" t="s">
        <v>617</v>
      </c>
      <c r="D244" s="543">
        <v>0</v>
      </c>
      <c r="E244" s="543">
        <v>0</v>
      </c>
      <c r="F244" s="544">
        <f t="shared" si="7"/>
        <v>0</v>
      </c>
      <c r="G244" s="20"/>
    </row>
    <row r="245" spans="1:7" x14ac:dyDescent="0.25">
      <c r="A245" s="20" t="s">
        <v>970</v>
      </c>
      <c r="B245" s="541" t="s">
        <v>618</v>
      </c>
      <c r="C245" s="542" t="s">
        <v>619</v>
      </c>
      <c r="D245" s="543">
        <v>0</v>
      </c>
      <c r="E245" s="543">
        <v>0</v>
      </c>
      <c r="F245" s="544">
        <f t="shared" si="7"/>
        <v>0</v>
      </c>
      <c r="G245" s="20"/>
    </row>
    <row r="246" spans="1:7" x14ac:dyDescent="0.25">
      <c r="A246" s="20" t="s">
        <v>970</v>
      </c>
      <c r="B246" s="541" t="s">
        <v>620</v>
      </c>
      <c r="C246" s="542" t="s">
        <v>621</v>
      </c>
      <c r="D246" s="543">
        <v>0</v>
      </c>
      <c r="E246" s="543">
        <v>0</v>
      </c>
      <c r="F246" s="544">
        <f t="shared" si="7"/>
        <v>0</v>
      </c>
      <c r="G246" s="20"/>
    </row>
    <row r="247" spans="1:7" x14ac:dyDescent="0.25">
      <c r="A247" s="20" t="s">
        <v>970</v>
      </c>
      <c r="B247" s="541" t="s">
        <v>622</v>
      </c>
      <c r="C247" s="542" t="s">
        <v>623</v>
      </c>
      <c r="D247" s="543">
        <v>0</v>
      </c>
      <c r="E247" s="543">
        <v>0</v>
      </c>
      <c r="F247" s="544">
        <f t="shared" si="7"/>
        <v>0</v>
      </c>
      <c r="G247" s="20"/>
    </row>
    <row r="248" spans="1:7" x14ac:dyDescent="0.25">
      <c r="A248" s="20" t="s">
        <v>970</v>
      </c>
      <c r="B248" s="541" t="s">
        <v>624</v>
      </c>
      <c r="C248" s="542" t="s">
        <v>625</v>
      </c>
      <c r="D248" s="543">
        <v>0</v>
      </c>
      <c r="E248" s="543">
        <v>0</v>
      </c>
      <c r="F248" s="544">
        <f t="shared" si="7"/>
        <v>0</v>
      </c>
      <c r="G248" s="20"/>
    </row>
    <row r="249" spans="1:7" x14ac:dyDescent="0.25">
      <c r="A249" s="20" t="s">
        <v>970</v>
      </c>
      <c r="B249" s="541" t="s">
        <v>626</v>
      </c>
      <c r="C249" s="542" t="s">
        <v>627</v>
      </c>
      <c r="D249" s="543">
        <v>0</v>
      </c>
      <c r="E249" s="543">
        <v>0</v>
      </c>
      <c r="F249" s="544">
        <f t="shared" si="7"/>
        <v>0</v>
      </c>
      <c r="G249" s="20"/>
    </row>
    <row r="250" spans="1:7" x14ac:dyDescent="0.25">
      <c r="A250" s="20" t="s">
        <v>970</v>
      </c>
      <c r="B250" s="541" t="s">
        <v>628</v>
      </c>
      <c r="C250" s="542" t="s">
        <v>629</v>
      </c>
      <c r="D250" s="543">
        <v>0</v>
      </c>
      <c r="E250" s="543">
        <v>0</v>
      </c>
      <c r="F250" s="544">
        <f t="shared" si="7"/>
        <v>0</v>
      </c>
      <c r="G250" s="20"/>
    </row>
    <row r="251" spans="1:7" x14ac:dyDescent="0.25">
      <c r="A251" s="20" t="s">
        <v>970</v>
      </c>
      <c r="B251" s="541" t="s">
        <v>630</v>
      </c>
      <c r="C251" s="542" t="s">
        <v>631</v>
      </c>
      <c r="D251" s="543">
        <v>0</v>
      </c>
      <c r="E251" s="543">
        <v>0</v>
      </c>
      <c r="F251" s="544">
        <f t="shared" si="7"/>
        <v>0</v>
      </c>
      <c r="G251" s="20"/>
    </row>
    <row r="252" spans="1:7" x14ac:dyDescent="0.25">
      <c r="A252" s="20" t="s">
        <v>970</v>
      </c>
      <c r="B252" s="541" t="s">
        <v>632</v>
      </c>
      <c r="C252" s="542" t="s">
        <v>633</v>
      </c>
      <c r="D252" s="543">
        <v>0</v>
      </c>
      <c r="E252" s="543">
        <v>0</v>
      </c>
      <c r="F252" s="544">
        <f t="shared" si="7"/>
        <v>0</v>
      </c>
      <c r="G252" s="20"/>
    </row>
    <row r="253" spans="1:7" x14ac:dyDescent="0.25">
      <c r="A253" s="20" t="s">
        <v>970</v>
      </c>
      <c r="B253" s="541" t="s">
        <v>634</v>
      </c>
      <c r="C253" s="542" t="s">
        <v>635</v>
      </c>
      <c r="D253" s="543">
        <v>0</v>
      </c>
      <c r="E253" s="543">
        <v>0</v>
      </c>
      <c r="F253" s="544">
        <f t="shared" si="7"/>
        <v>0</v>
      </c>
      <c r="G253" s="20"/>
    </row>
    <row r="254" spans="1:7" x14ac:dyDescent="0.25">
      <c r="A254" s="20" t="s">
        <v>970</v>
      </c>
      <c r="B254" s="541" t="s">
        <v>636</v>
      </c>
      <c r="C254" s="542" t="s">
        <v>637</v>
      </c>
      <c r="D254" s="543">
        <v>0</v>
      </c>
      <c r="E254" s="543">
        <v>0</v>
      </c>
      <c r="F254" s="544">
        <f t="shared" ref="F254:F317" si="8">+D254-E254</f>
        <v>0</v>
      </c>
      <c r="G254" s="20"/>
    </row>
    <row r="255" spans="1:7" x14ac:dyDescent="0.25">
      <c r="A255" s="20" t="s">
        <v>970</v>
      </c>
      <c r="B255" s="541" t="s">
        <v>638</v>
      </c>
      <c r="C255" s="542" t="s">
        <v>639</v>
      </c>
      <c r="D255" s="543">
        <v>0</v>
      </c>
      <c r="E255" s="543">
        <v>0</v>
      </c>
      <c r="F255" s="544">
        <f t="shared" si="8"/>
        <v>0</v>
      </c>
      <c r="G255" s="20"/>
    </row>
    <row r="256" spans="1:7" x14ac:dyDescent="0.25">
      <c r="A256" s="20" t="s">
        <v>970</v>
      </c>
      <c r="B256" s="541" t="s">
        <v>640</v>
      </c>
      <c r="C256" s="542" t="s">
        <v>641</v>
      </c>
      <c r="D256" s="543">
        <v>0</v>
      </c>
      <c r="E256" s="543">
        <v>0</v>
      </c>
      <c r="F256" s="544">
        <f t="shared" si="8"/>
        <v>0</v>
      </c>
      <c r="G256" s="20"/>
    </row>
    <row r="257" spans="1:7" x14ac:dyDescent="0.25">
      <c r="A257" s="20" t="s">
        <v>970</v>
      </c>
      <c r="B257" s="541" t="s">
        <v>642</v>
      </c>
      <c r="C257" s="542" t="s">
        <v>643</v>
      </c>
      <c r="D257" s="543">
        <v>0</v>
      </c>
      <c r="E257" s="543">
        <v>0</v>
      </c>
      <c r="F257" s="544">
        <f t="shared" si="8"/>
        <v>0</v>
      </c>
      <c r="G257" s="20"/>
    </row>
    <row r="258" spans="1:7" x14ac:dyDescent="0.25">
      <c r="A258" s="20" t="s">
        <v>970</v>
      </c>
      <c r="B258" s="541" t="s">
        <v>644</v>
      </c>
      <c r="C258" s="542" t="s">
        <v>460</v>
      </c>
      <c r="D258" s="543">
        <v>0</v>
      </c>
      <c r="E258" s="543">
        <v>0</v>
      </c>
      <c r="F258" s="544">
        <f t="shared" si="8"/>
        <v>0</v>
      </c>
      <c r="G258" s="20"/>
    </row>
    <row r="259" spans="1:7" x14ac:dyDescent="0.25">
      <c r="A259" s="20" t="s">
        <v>970</v>
      </c>
      <c r="B259" s="541" t="s">
        <v>645</v>
      </c>
      <c r="C259" s="542" t="s">
        <v>646</v>
      </c>
      <c r="D259" s="543">
        <v>0</v>
      </c>
      <c r="E259" s="543">
        <v>0</v>
      </c>
      <c r="F259" s="544">
        <f t="shared" si="8"/>
        <v>0</v>
      </c>
      <c r="G259" s="20"/>
    </row>
    <row r="260" spans="1:7" x14ac:dyDescent="0.25">
      <c r="A260" s="20" t="s">
        <v>970</v>
      </c>
      <c r="B260" s="541" t="s">
        <v>647</v>
      </c>
      <c r="C260" s="542" t="s">
        <v>462</v>
      </c>
      <c r="D260" s="543">
        <v>0</v>
      </c>
      <c r="E260" s="543">
        <v>0</v>
      </c>
      <c r="F260" s="544">
        <f t="shared" si="8"/>
        <v>0</v>
      </c>
      <c r="G260" s="20"/>
    </row>
    <row r="261" spans="1:7" x14ac:dyDescent="0.25">
      <c r="A261" s="20" t="s">
        <v>970</v>
      </c>
      <c r="B261" s="541" t="s">
        <v>648</v>
      </c>
      <c r="C261" s="542" t="s">
        <v>649</v>
      </c>
      <c r="D261" s="543">
        <v>0</v>
      </c>
      <c r="E261" s="543">
        <v>0</v>
      </c>
      <c r="F261" s="544">
        <f t="shared" si="8"/>
        <v>0</v>
      </c>
      <c r="G261" s="20"/>
    </row>
    <row r="262" spans="1:7" x14ac:dyDescent="0.25">
      <c r="A262" s="20" t="s">
        <v>970</v>
      </c>
      <c r="B262" s="541" t="s">
        <v>650</v>
      </c>
      <c r="C262" s="542" t="s">
        <v>651</v>
      </c>
      <c r="D262" s="543">
        <v>0</v>
      </c>
      <c r="E262" s="543">
        <v>0</v>
      </c>
      <c r="F262" s="544">
        <f t="shared" si="8"/>
        <v>0</v>
      </c>
      <c r="G262" s="20"/>
    </row>
    <row r="263" spans="1:7" x14ac:dyDescent="0.25">
      <c r="A263" s="20" t="s">
        <v>970</v>
      </c>
      <c r="B263" s="541" t="s">
        <v>652</v>
      </c>
      <c r="C263" s="542" t="s">
        <v>653</v>
      </c>
      <c r="D263" s="543">
        <v>0</v>
      </c>
      <c r="E263" s="543">
        <v>0</v>
      </c>
      <c r="F263" s="544">
        <f t="shared" si="8"/>
        <v>0</v>
      </c>
      <c r="G263" s="20"/>
    </row>
    <row r="264" spans="1:7" x14ac:dyDescent="0.25">
      <c r="A264" s="20" t="s">
        <v>970</v>
      </c>
      <c r="B264" s="541" t="s">
        <v>654</v>
      </c>
      <c r="C264" s="542" t="s">
        <v>655</v>
      </c>
      <c r="D264" s="543">
        <v>0</v>
      </c>
      <c r="E264" s="543">
        <v>0</v>
      </c>
      <c r="F264" s="544">
        <f t="shared" si="8"/>
        <v>0</v>
      </c>
      <c r="G264" s="20"/>
    </row>
    <row r="265" spans="1:7" x14ac:dyDescent="0.25">
      <c r="A265" s="20" t="s">
        <v>970</v>
      </c>
      <c r="B265" s="541" t="s">
        <v>656</v>
      </c>
      <c r="C265" s="542" t="s">
        <v>657</v>
      </c>
      <c r="D265" s="543">
        <v>0</v>
      </c>
      <c r="E265" s="543">
        <v>0</v>
      </c>
      <c r="F265" s="544">
        <f t="shared" si="8"/>
        <v>0</v>
      </c>
      <c r="G265" s="20"/>
    </row>
    <row r="266" spans="1:7" x14ac:dyDescent="0.25">
      <c r="A266" s="20" t="s">
        <v>970</v>
      </c>
      <c r="B266" s="541" t="s">
        <v>658</v>
      </c>
      <c r="C266" s="542" t="s">
        <v>659</v>
      </c>
      <c r="D266" s="543">
        <v>0</v>
      </c>
      <c r="E266" s="543">
        <v>0</v>
      </c>
      <c r="F266" s="544">
        <f t="shared" si="8"/>
        <v>0</v>
      </c>
      <c r="G266" s="20"/>
    </row>
    <row r="267" spans="1:7" x14ac:dyDescent="0.25">
      <c r="A267" s="20" t="s">
        <v>970</v>
      </c>
      <c r="B267" s="541" t="s">
        <v>660</v>
      </c>
      <c r="C267" s="542" t="s">
        <v>661</v>
      </c>
      <c r="D267" s="543">
        <v>0</v>
      </c>
      <c r="E267" s="543">
        <v>0</v>
      </c>
      <c r="F267" s="544">
        <f t="shared" si="8"/>
        <v>0</v>
      </c>
      <c r="G267" s="20"/>
    </row>
    <row r="268" spans="1:7" x14ac:dyDescent="0.25">
      <c r="A268" s="20" t="s">
        <v>970</v>
      </c>
      <c r="B268" s="541" t="s">
        <v>662</v>
      </c>
      <c r="C268" s="542" t="s">
        <v>663</v>
      </c>
      <c r="D268" s="543">
        <v>0</v>
      </c>
      <c r="E268" s="543">
        <v>0</v>
      </c>
      <c r="F268" s="544">
        <f t="shared" si="8"/>
        <v>0</v>
      </c>
      <c r="G268" s="20"/>
    </row>
    <row r="269" spans="1:7" x14ac:dyDescent="0.25">
      <c r="A269" s="20" t="s">
        <v>970</v>
      </c>
      <c r="B269" s="541" t="s">
        <v>664</v>
      </c>
      <c r="C269" s="542" t="s">
        <v>665</v>
      </c>
      <c r="D269" s="543">
        <v>0</v>
      </c>
      <c r="E269" s="543">
        <v>0</v>
      </c>
      <c r="F269" s="544">
        <f t="shared" si="8"/>
        <v>0</v>
      </c>
      <c r="G269" s="20"/>
    </row>
    <row r="270" spans="1:7" x14ac:dyDescent="0.25">
      <c r="A270" s="20" t="s">
        <v>970</v>
      </c>
      <c r="B270" s="541" t="s">
        <v>666</v>
      </c>
      <c r="C270" s="542" t="s">
        <v>667</v>
      </c>
      <c r="D270" s="543">
        <v>0</v>
      </c>
      <c r="E270" s="543">
        <v>0</v>
      </c>
      <c r="F270" s="544">
        <f t="shared" si="8"/>
        <v>0</v>
      </c>
      <c r="G270" s="20"/>
    </row>
    <row r="271" spans="1:7" x14ac:dyDescent="0.25">
      <c r="A271" s="20" t="s">
        <v>970</v>
      </c>
      <c r="B271" s="541" t="s">
        <v>668</v>
      </c>
      <c r="C271" s="542" t="s">
        <v>669</v>
      </c>
      <c r="D271" s="543">
        <v>0</v>
      </c>
      <c r="E271" s="543">
        <v>0</v>
      </c>
      <c r="F271" s="544">
        <f t="shared" si="8"/>
        <v>0</v>
      </c>
      <c r="G271" s="20"/>
    </row>
    <row r="272" spans="1:7" x14ac:dyDescent="0.25">
      <c r="A272" s="20" t="s">
        <v>970</v>
      </c>
      <c r="B272" s="541" t="s">
        <v>670</v>
      </c>
      <c r="C272" s="542" t="s">
        <v>671</v>
      </c>
      <c r="D272" s="543">
        <v>0</v>
      </c>
      <c r="E272" s="543">
        <v>0</v>
      </c>
      <c r="F272" s="544">
        <f t="shared" si="8"/>
        <v>0</v>
      </c>
      <c r="G272" s="20"/>
    </row>
    <row r="273" spans="1:7" x14ac:dyDescent="0.25">
      <c r="A273" s="20" t="s">
        <v>970</v>
      </c>
      <c r="B273" s="541" t="s">
        <v>672</v>
      </c>
      <c r="C273" s="542" t="s">
        <v>673</v>
      </c>
      <c r="D273" s="543">
        <v>0</v>
      </c>
      <c r="E273" s="543">
        <v>0</v>
      </c>
      <c r="F273" s="544">
        <f t="shared" si="8"/>
        <v>0</v>
      </c>
      <c r="G273" s="20"/>
    </row>
    <row r="274" spans="1:7" x14ac:dyDescent="0.25">
      <c r="A274" s="20" t="s">
        <v>970</v>
      </c>
      <c r="B274" s="541" t="s">
        <v>674</v>
      </c>
      <c r="C274" s="542" t="s">
        <v>675</v>
      </c>
      <c r="D274" s="543">
        <v>0</v>
      </c>
      <c r="E274" s="543">
        <v>0</v>
      </c>
      <c r="F274" s="544">
        <f t="shared" si="8"/>
        <v>0</v>
      </c>
      <c r="G274" s="20"/>
    </row>
    <row r="275" spans="1:7" x14ac:dyDescent="0.25">
      <c r="A275" s="20" t="s">
        <v>970</v>
      </c>
      <c r="B275" s="541" t="s">
        <v>676</v>
      </c>
      <c r="C275" s="542" t="s">
        <v>677</v>
      </c>
      <c r="D275" s="543">
        <v>0</v>
      </c>
      <c r="E275" s="543">
        <v>0</v>
      </c>
      <c r="F275" s="544">
        <f t="shared" si="8"/>
        <v>0</v>
      </c>
      <c r="G275" s="20"/>
    </row>
    <row r="276" spans="1:7" x14ac:dyDescent="0.25">
      <c r="A276" s="20" t="s">
        <v>970</v>
      </c>
      <c r="B276" s="541" t="s">
        <v>678</v>
      </c>
      <c r="C276" s="542" t="s">
        <v>679</v>
      </c>
      <c r="D276" s="543">
        <v>0</v>
      </c>
      <c r="E276" s="543">
        <v>0</v>
      </c>
      <c r="F276" s="544">
        <f t="shared" si="8"/>
        <v>0</v>
      </c>
      <c r="G276" s="20"/>
    </row>
    <row r="277" spans="1:7" x14ac:dyDescent="0.25">
      <c r="A277" s="20" t="s">
        <v>970</v>
      </c>
      <c r="B277" s="541" t="s">
        <v>680</v>
      </c>
      <c r="C277" s="542" t="s">
        <v>681</v>
      </c>
      <c r="D277" s="543">
        <v>0</v>
      </c>
      <c r="E277" s="543">
        <v>0</v>
      </c>
      <c r="F277" s="544">
        <f t="shared" si="8"/>
        <v>0</v>
      </c>
      <c r="G277" s="20"/>
    </row>
    <row r="278" spans="1:7" x14ac:dyDescent="0.25">
      <c r="A278" s="20" t="s">
        <v>970</v>
      </c>
      <c r="B278" s="541" t="s">
        <v>682</v>
      </c>
      <c r="C278" s="542" t="s">
        <v>683</v>
      </c>
      <c r="D278" s="543">
        <v>0</v>
      </c>
      <c r="E278" s="543">
        <v>0</v>
      </c>
      <c r="F278" s="544">
        <f t="shared" si="8"/>
        <v>0</v>
      </c>
      <c r="G278" s="20"/>
    </row>
    <row r="279" spans="1:7" x14ac:dyDescent="0.25">
      <c r="A279" s="20" t="s">
        <v>970</v>
      </c>
      <c r="B279" s="541" t="s">
        <v>684</v>
      </c>
      <c r="C279" s="542" t="s">
        <v>685</v>
      </c>
      <c r="D279" s="543">
        <v>0</v>
      </c>
      <c r="E279" s="543">
        <v>0</v>
      </c>
      <c r="F279" s="544">
        <f t="shared" si="8"/>
        <v>0</v>
      </c>
      <c r="G279" s="20"/>
    </row>
    <row r="280" spans="1:7" x14ac:dyDescent="0.25">
      <c r="A280" s="20" t="s">
        <v>970</v>
      </c>
      <c r="B280" s="541" t="s">
        <v>686</v>
      </c>
      <c r="C280" s="542" t="s">
        <v>687</v>
      </c>
      <c r="D280" s="543">
        <v>0</v>
      </c>
      <c r="E280" s="543">
        <v>0</v>
      </c>
      <c r="F280" s="544">
        <f t="shared" si="8"/>
        <v>0</v>
      </c>
      <c r="G280" s="20"/>
    </row>
    <row r="281" spans="1:7" x14ac:dyDescent="0.25">
      <c r="A281" s="20" t="s">
        <v>970</v>
      </c>
      <c r="B281" s="541" t="s">
        <v>688</v>
      </c>
      <c r="C281" s="542" t="s">
        <v>689</v>
      </c>
      <c r="D281" s="543">
        <v>0</v>
      </c>
      <c r="E281" s="543">
        <v>0</v>
      </c>
      <c r="F281" s="544">
        <f t="shared" si="8"/>
        <v>0</v>
      </c>
      <c r="G281" s="20"/>
    </row>
    <row r="282" spans="1:7" x14ac:dyDescent="0.25">
      <c r="A282" s="20" t="s">
        <v>970</v>
      </c>
      <c r="B282" s="541" t="s">
        <v>690</v>
      </c>
      <c r="C282" s="542" t="s">
        <v>691</v>
      </c>
      <c r="D282" s="543">
        <v>0</v>
      </c>
      <c r="E282" s="543">
        <v>0</v>
      </c>
      <c r="F282" s="544">
        <f t="shared" si="8"/>
        <v>0</v>
      </c>
      <c r="G282" s="20"/>
    </row>
    <row r="283" spans="1:7" x14ac:dyDescent="0.25">
      <c r="A283" s="20" t="s">
        <v>970</v>
      </c>
      <c r="B283" s="541" t="s">
        <v>692</v>
      </c>
      <c r="C283" s="542" t="s">
        <v>693</v>
      </c>
      <c r="D283" s="543">
        <v>0</v>
      </c>
      <c r="E283" s="543">
        <v>0</v>
      </c>
      <c r="F283" s="544">
        <f t="shared" si="8"/>
        <v>0</v>
      </c>
      <c r="G283" s="20"/>
    </row>
    <row r="284" spans="1:7" x14ac:dyDescent="0.25">
      <c r="A284" s="20" t="s">
        <v>970</v>
      </c>
      <c r="B284" s="541" t="s">
        <v>694</v>
      </c>
      <c r="C284" s="542" t="s">
        <v>695</v>
      </c>
      <c r="D284" s="543">
        <v>0</v>
      </c>
      <c r="E284" s="543">
        <v>0</v>
      </c>
      <c r="F284" s="544">
        <f t="shared" si="8"/>
        <v>0</v>
      </c>
      <c r="G284" s="20"/>
    </row>
    <row r="285" spans="1:7" x14ac:dyDescent="0.25">
      <c r="A285" s="20" t="s">
        <v>970</v>
      </c>
      <c r="B285" s="541" t="s">
        <v>696</v>
      </c>
      <c r="C285" s="542" t="s">
        <v>697</v>
      </c>
      <c r="D285" s="543">
        <v>0</v>
      </c>
      <c r="E285" s="543">
        <v>0</v>
      </c>
      <c r="F285" s="544">
        <f t="shared" si="8"/>
        <v>0</v>
      </c>
      <c r="G285" s="20"/>
    </row>
    <row r="286" spans="1:7" x14ac:dyDescent="0.25">
      <c r="A286" s="20" t="s">
        <v>970</v>
      </c>
      <c r="B286" s="541" t="s">
        <v>698</v>
      </c>
      <c r="C286" s="542" t="s">
        <v>699</v>
      </c>
      <c r="D286" s="543">
        <v>0</v>
      </c>
      <c r="E286" s="543">
        <v>0</v>
      </c>
      <c r="F286" s="544">
        <f t="shared" si="8"/>
        <v>0</v>
      </c>
      <c r="G286" s="20"/>
    </row>
    <row r="287" spans="1:7" x14ac:dyDescent="0.25">
      <c r="A287" s="20" t="s">
        <v>970</v>
      </c>
      <c r="B287" s="541" t="s">
        <v>700</v>
      </c>
      <c r="C287" s="542" t="s">
        <v>701</v>
      </c>
      <c r="D287" s="543">
        <v>0</v>
      </c>
      <c r="E287" s="543">
        <v>0</v>
      </c>
      <c r="F287" s="544">
        <f t="shared" si="8"/>
        <v>0</v>
      </c>
      <c r="G287" s="20"/>
    </row>
    <row r="288" spans="1:7" x14ac:dyDescent="0.25">
      <c r="A288" s="20" t="s">
        <v>970</v>
      </c>
      <c r="B288" s="541" t="s">
        <v>702</v>
      </c>
      <c r="C288" s="542" t="s">
        <v>703</v>
      </c>
      <c r="D288" s="543">
        <v>0</v>
      </c>
      <c r="E288" s="543">
        <v>0</v>
      </c>
      <c r="F288" s="544">
        <f t="shared" si="8"/>
        <v>0</v>
      </c>
      <c r="G288" s="20"/>
    </row>
    <row r="289" spans="1:7" x14ac:dyDescent="0.25">
      <c r="A289" s="20" t="s">
        <v>970</v>
      </c>
      <c r="B289" s="541" t="s">
        <v>704</v>
      </c>
      <c r="C289" s="542" t="s">
        <v>705</v>
      </c>
      <c r="D289" s="543">
        <v>0</v>
      </c>
      <c r="E289" s="543">
        <v>0</v>
      </c>
      <c r="F289" s="544">
        <f t="shared" si="8"/>
        <v>0</v>
      </c>
      <c r="G289" s="20"/>
    </row>
    <row r="290" spans="1:7" x14ac:dyDescent="0.25">
      <c r="A290" s="20" t="s">
        <v>970</v>
      </c>
      <c r="B290" s="541" t="s">
        <v>706</v>
      </c>
      <c r="C290" s="542" t="s">
        <v>707</v>
      </c>
      <c r="D290" s="543">
        <v>26882968.870000001</v>
      </c>
      <c r="E290" s="543">
        <v>0</v>
      </c>
      <c r="F290" s="544">
        <f t="shared" si="8"/>
        <v>26882968.870000001</v>
      </c>
      <c r="G290" s="20"/>
    </row>
    <row r="291" spans="1:7" x14ac:dyDescent="0.25">
      <c r="A291" s="20" t="s">
        <v>970</v>
      </c>
      <c r="B291" s="541" t="s">
        <v>708</v>
      </c>
      <c r="C291" s="542" t="s">
        <v>709</v>
      </c>
      <c r="D291" s="543">
        <v>66231.86</v>
      </c>
      <c r="E291" s="543">
        <v>0</v>
      </c>
      <c r="F291" s="544">
        <f t="shared" si="8"/>
        <v>66231.86</v>
      </c>
      <c r="G291" s="20"/>
    </row>
    <row r="292" spans="1:7" x14ac:dyDescent="0.25">
      <c r="A292" s="20" t="s">
        <v>970</v>
      </c>
      <c r="B292" s="541" t="s">
        <v>710</v>
      </c>
      <c r="C292" s="542" t="s">
        <v>711</v>
      </c>
      <c r="D292" s="543">
        <v>0</v>
      </c>
      <c r="E292" s="543">
        <v>55040624.340000004</v>
      </c>
      <c r="F292" s="544">
        <f t="shared" si="8"/>
        <v>-55040624.340000004</v>
      </c>
      <c r="G292" s="20"/>
    </row>
    <row r="293" spans="1:7" x14ac:dyDescent="0.25">
      <c r="A293" s="20" t="s">
        <v>970</v>
      </c>
      <c r="B293" s="541" t="s">
        <v>712</v>
      </c>
      <c r="C293" s="542" t="s">
        <v>713</v>
      </c>
      <c r="D293" s="543">
        <v>0</v>
      </c>
      <c r="E293" s="543">
        <v>153438.66</v>
      </c>
      <c r="F293" s="544">
        <f t="shared" si="8"/>
        <v>-153438.66</v>
      </c>
      <c r="G293" s="20"/>
    </row>
    <row r="294" spans="1:7" x14ac:dyDescent="0.25">
      <c r="A294" s="20" t="s">
        <v>970</v>
      </c>
      <c r="B294" s="541" t="s">
        <v>714</v>
      </c>
      <c r="C294" s="542" t="s">
        <v>715</v>
      </c>
      <c r="D294" s="543">
        <v>0</v>
      </c>
      <c r="E294" s="543">
        <v>30388896.129999999</v>
      </c>
      <c r="F294" s="544">
        <f t="shared" si="8"/>
        <v>-30388896.129999999</v>
      </c>
      <c r="G294" s="20"/>
    </row>
    <row r="295" spans="1:7" x14ac:dyDescent="0.25">
      <c r="A295" s="20" t="s">
        <v>970</v>
      </c>
      <c r="B295" s="541" t="s">
        <v>716</v>
      </c>
      <c r="C295" s="542" t="s">
        <v>717</v>
      </c>
      <c r="D295" s="543">
        <v>183574.17</v>
      </c>
      <c r="E295" s="543">
        <v>0</v>
      </c>
      <c r="F295" s="544">
        <f t="shared" si="8"/>
        <v>183574.17</v>
      </c>
      <c r="G295" s="20"/>
    </row>
    <row r="296" spans="1:7" x14ac:dyDescent="0.25">
      <c r="A296" s="20" t="s">
        <v>970</v>
      </c>
      <c r="B296" s="541" t="s">
        <v>718</v>
      </c>
      <c r="C296" s="542" t="s">
        <v>719</v>
      </c>
      <c r="D296" s="543">
        <v>0</v>
      </c>
      <c r="E296" s="543">
        <v>2881.17</v>
      </c>
      <c r="F296" s="544">
        <f t="shared" si="8"/>
        <v>-2881.17</v>
      </c>
      <c r="G296" s="20"/>
    </row>
    <row r="297" spans="1:7" x14ac:dyDescent="0.25">
      <c r="A297" s="20" t="s">
        <v>970</v>
      </c>
      <c r="B297" s="541" t="s">
        <v>720</v>
      </c>
      <c r="C297" s="542" t="s">
        <v>669</v>
      </c>
      <c r="D297" s="543">
        <v>0</v>
      </c>
      <c r="E297" s="543">
        <v>133.61000000000001</v>
      </c>
      <c r="F297" s="544">
        <f t="shared" si="8"/>
        <v>-133.61000000000001</v>
      </c>
      <c r="G297" s="20"/>
    </row>
    <row r="298" spans="1:7" x14ac:dyDescent="0.25">
      <c r="A298" s="20" t="s">
        <v>970</v>
      </c>
      <c r="B298" s="541" t="s">
        <v>721</v>
      </c>
      <c r="C298" s="542" t="s">
        <v>722</v>
      </c>
      <c r="D298" s="543">
        <v>0</v>
      </c>
      <c r="E298" s="543">
        <v>212326.25</v>
      </c>
      <c r="F298" s="544">
        <f t="shared" si="8"/>
        <v>-212326.25</v>
      </c>
      <c r="G298" s="20"/>
    </row>
    <row r="299" spans="1:7" x14ac:dyDescent="0.25">
      <c r="A299" s="20" t="s">
        <v>970</v>
      </c>
      <c r="B299" s="541" t="s">
        <v>723</v>
      </c>
      <c r="C299" s="542" t="s">
        <v>724</v>
      </c>
      <c r="D299" s="543">
        <v>0</v>
      </c>
      <c r="E299" s="543">
        <v>42155.16</v>
      </c>
      <c r="F299" s="544">
        <f t="shared" si="8"/>
        <v>-42155.16</v>
      </c>
      <c r="G299" s="20"/>
    </row>
    <row r="300" spans="1:7" x14ac:dyDescent="0.25">
      <c r="A300" s="20" t="s">
        <v>970</v>
      </c>
      <c r="B300" s="541" t="s">
        <v>725</v>
      </c>
      <c r="C300" s="542" t="s">
        <v>726</v>
      </c>
      <c r="D300" s="543">
        <v>0</v>
      </c>
      <c r="E300" s="543">
        <v>75046.36</v>
      </c>
      <c r="F300" s="544">
        <f t="shared" si="8"/>
        <v>-75046.36</v>
      </c>
      <c r="G300" s="20"/>
    </row>
    <row r="301" spans="1:7" x14ac:dyDescent="0.25">
      <c r="A301" s="20" t="s">
        <v>970</v>
      </c>
      <c r="B301" s="541" t="s">
        <v>727</v>
      </c>
      <c r="C301" s="542" t="s">
        <v>728</v>
      </c>
      <c r="D301" s="543">
        <v>0</v>
      </c>
      <c r="E301" s="543">
        <v>0</v>
      </c>
      <c r="F301" s="544">
        <f t="shared" si="8"/>
        <v>0</v>
      </c>
      <c r="G301" s="20"/>
    </row>
    <row r="302" spans="1:7" x14ac:dyDescent="0.25">
      <c r="A302" s="20" t="s">
        <v>970</v>
      </c>
      <c r="B302" s="541" t="s">
        <v>729</v>
      </c>
      <c r="C302" s="542" t="s">
        <v>730</v>
      </c>
      <c r="D302" s="543">
        <v>0</v>
      </c>
      <c r="E302" s="543">
        <v>32514.81</v>
      </c>
      <c r="F302" s="544">
        <f t="shared" si="8"/>
        <v>-32514.81</v>
      </c>
      <c r="G302" s="20"/>
    </row>
    <row r="303" spans="1:7" x14ac:dyDescent="0.25">
      <c r="A303" s="20" t="s">
        <v>970</v>
      </c>
      <c r="B303" s="541" t="s">
        <v>731</v>
      </c>
      <c r="C303" s="542" t="s">
        <v>732</v>
      </c>
      <c r="D303" s="543">
        <v>0</v>
      </c>
      <c r="E303" s="543">
        <v>13349.67</v>
      </c>
      <c r="F303" s="544">
        <f t="shared" si="8"/>
        <v>-13349.67</v>
      </c>
      <c r="G303" s="20"/>
    </row>
    <row r="304" spans="1:7" x14ac:dyDescent="0.25">
      <c r="A304" s="20" t="s">
        <v>970</v>
      </c>
      <c r="B304" s="541" t="s">
        <v>733</v>
      </c>
      <c r="C304" s="542" t="s">
        <v>734</v>
      </c>
      <c r="D304" s="543">
        <v>0</v>
      </c>
      <c r="E304" s="543">
        <v>111054.1</v>
      </c>
      <c r="F304" s="544">
        <f t="shared" si="8"/>
        <v>-111054.1</v>
      </c>
      <c r="G304" s="20"/>
    </row>
    <row r="305" spans="1:7" x14ac:dyDescent="0.25">
      <c r="A305" s="20" t="s">
        <v>970</v>
      </c>
      <c r="B305" s="541" t="s">
        <v>735</v>
      </c>
      <c r="C305" s="542" t="s">
        <v>681</v>
      </c>
      <c r="D305" s="543">
        <v>0</v>
      </c>
      <c r="E305" s="543">
        <v>755842.36</v>
      </c>
      <c r="F305" s="544">
        <f t="shared" si="8"/>
        <v>-755842.36</v>
      </c>
      <c r="G305" s="20"/>
    </row>
    <row r="306" spans="1:7" x14ac:dyDescent="0.25">
      <c r="A306" s="20" t="s">
        <v>970</v>
      </c>
      <c r="B306" s="541" t="s">
        <v>736</v>
      </c>
      <c r="C306" s="542" t="s">
        <v>683</v>
      </c>
      <c r="D306" s="543">
        <v>0</v>
      </c>
      <c r="E306" s="543">
        <v>0.04</v>
      </c>
      <c r="F306" s="544">
        <f t="shared" si="8"/>
        <v>-0.04</v>
      </c>
      <c r="G306" s="20"/>
    </row>
    <row r="307" spans="1:7" x14ac:dyDescent="0.25">
      <c r="A307" s="20" t="s">
        <v>970</v>
      </c>
      <c r="B307" s="541" t="s">
        <v>737</v>
      </c>
      <c r="C307" s="542" t="s">
        <v>738</v>
      </c>
      <c r="D307" s="543">
        <v>0</v>
      </c>
      <c r="E307" s="543">
        <v>0</v>
      </c>
      <c r="F307" s="544">
        <f t="shared" si="8"/>
        <v>0</v>
      </c>
      <c r="G307" s="20"/>
    </row>
    <row r="308" spans="1:7" x14ac:dyDescent="0.25">
      <c r="A308" s="20" t="s">
        <v>970</v>
      </c>
      <c r="B308" s="541" t="s">
        <v>739</v>
      </c>
      <c r="C308" s="542" t="s">
        <v>740</v>
      </c>
      <c r="D308" s="543">
        <v>0</v>
      </c>
      <c r="E308" s="543">
        <v>0</v>
      </c>
      <c r="F308" s="544">
        <f t="shared" si="8"/>
        <v>0</v>
      </c>
      <c r="G308" s="20"/>
    </row>
    <row r="309" spans="1:7" x14ac:dyDescent="0.25">
      <c r="A309" s="20" t="s">
        <v>970</v>
      </c>
      <c r="B309" s="541" t="s">
        <v>741</v>
      </c>
      <c r="C309" s="542" t="s">
        <v>742</v>
      </c>
      <c r="D309" s="543">
        <v>8223926.7599999998</v>
      </c>
      <c r="E309" s="543">
        <v>0</v>
      </c>
      <c r="F309" s="544">
        <f t="shared" si="8"/>
        <v>8223926.7599999998</v>
      </c>
      <c r="G309" s="20"/>
    </row>
    <row r="310" spans="1:7" x14ac:dyDescent="0.25">
      <c r="A310" s="20" t="s">
        <v>970</v>
      </c>
      <c r="B310" s="541" t="s">
        <v>743</v>
      </c>
      <c r="C310" s="542" t="s">
        <v>460</v>
      </c>
      <c r="D310" s="543">
        <v>3978685.44</v>
      </c>
      <c r="E310" s="543">
        <v>0</v>
      </c>
      <c r="F310" s="544">
        <f t="shared" si="8"/>
        <v>3978685.44</v>
      </c>
      <c r="G310" s="20"/>
    </row>
    <row r="311" spans="1:7" x14ac:dyDescent="0.25">
      <c r="A311" s="20" t="s">
        <v>970</v>
      </c>
      <c r="B311" s="541" t="s">
        <v>744</v>
      </c>
      <c r="C311" s="542" t="s">
        <v>464</v>
      </c>
      <c r="D311" s="543">
        <v>716950.21</v>
      </c>
      <c r="E311" s="543">
        <v>0</v>
      </c>
      <c r="F311" s="544">
        <f t="shared" si="8"/>
        <v>716950.21</v>
      </c>
      <c r="G311" s="20"/>
    </row>
    <row r="312" spans="1:7" x14ac:dyDescent="0.25">
      <c r="A312" s="20" t="s">
        <v>970</v>
      </c>
      <c r="B312" s="541" t="s">
        <v>745</v>
      </c>
      <c r="C312" s="542" t="s">
        <v>476</v>
      </c>
      <c r="D312" s="543">
        <v>631698.68000000005</v>
      </c>
      <c r="E312" s="543">
        <v>0</v>
      </c>
      <c r="F312" s="544">
        <f t="shared" si="8"/>
        <v>631698.68000000005</v>
      </c>
      <c r="G312" s="20"/>
    </row>
    <row r="313" spans="1:7" x14ac:dyDescent="0.25">
      <c r="A313" s="20" t="s">
        <v>970</v>
      </c>
      <c r="B313" s="541" t="s">
        <v>746</v>
      </c>
      <c r="C313" s="542" t="s">
        <v>478</v>
      </c>
      <c r="D313" s="543">
        <v>3526087.01</v>
      </c>
      <c r="E313" s="543">
        <v>0</v>
      </c>
      <c r="F313" s="544">
        <f t="shared" si="8"/>
        <v>3526087.01</v>
      </c>
      <c r="G313" s="20"/>
    </row>
    <row r="314" spans="1:7" x14ac:dyDescent="0.25">
      <c r="A314" s="20" t="s">
        <v>970</v>
      </c>
      <c r="B314" s="541" t="s">
        <v>747</v>
      </c>
      <c r="C314" s="542" t="s">
        <v>480</v>
      </c>
      <c r="D314" s="543">
        <v>110404.6</v>
      </c>
      <c r="E314" s="543">
        <v>0</v>
      </c>
      <c r="F314" s="544">
        <f t="shared" si="8"/>
        <v>110404.6</v>
      </c>
      <c r="G314" s="20"/>
    </row>
    <row r="315" spans="1:7" x14ac:dyDescent="0.25">
      <c r="A315" s="20" t="s">
        <v>970</v>
      </c>
      <c r="B315" s="541" t="s">
        <v>748</v>
      </c>
      <c r="C315" s="542" t="s">
        <v>482</v>
      </c>
      <c r="D315" s="543">
        <v>580719.18999999994</v>
      </c>
      <c r="E315" s="543">
        <v>0</v>
      </c>
      <c r="F315" s="544">
        <f t="shared" si="8"/>
        <v>580719.18999999994</v>
      </c>
      <c r="G315" s="20"/>
    </row>
    <row r="316" spans="1:7" x14ac:dyDescent="0.25">
      <c r="A316" s="20" t="s">
        <v>970</v>
      </c>
      <c r="B316" s="541" t="s">
        <v>749</v>
      </c>
      <c r="C316" s="542" t="s">
        <v>484</v>
      </c>
      <c r="D316" s="543">
        <v>63562.33</v>
      </c>
      <c r="E316" s="543">
        <v>0</v>
      </c>
      <c r="F316" s="544">
        <f t="shared" si="8"/>
        <v>63562.33</v>
      </c>
      <c r="G316" s="20"/>
    </row>
    <row r="317" spans="1:7" x14ac:dyDescent="0.25">
      <c r="A317" s="20" t="s">
        <v>970</v>
      </c>
      <c r="B317" s="541" t="s">
        <v>750</v>
      </c>
      <c r="C317" s="542" t="s">
        <v>486</v>
      </c>
      <c r="D317" s="543">
        <v>353106.31</v>
      </c>
      <c r="E317" s="543">
        <v>0</v>
      </c>
      <c r="F317" s="544">
        <f t="shared" si="8"/>
        <v>353106.31</v>
      </c>
      <c r="G317" s="20"/>
    </row>
    <row r="318" spans="1:7" x14ac:dyDescent="0.25">
      <c r="A318" s="20" t="s">
        <v>970</v>
      </c>
      <c r="B318" s="541" t="s">
        <v>751</v>
      </c>
      <c r="C318" s="542" t="s">
        <v>488</v>
      </c>
      <c r="D318" s="543">
        <v>9952</v>
      </c>
      <c r="E318" s="543">
        <v>0</v>
      </c>
      <c r="F318" s="544">
        <f t="shared" ref="F318:F381" si="9">+D318-E318</f>
        <v>9952</v>
      </c>
      <c r="G318" s="20"/>
    </row>
    <row r="319" spans="1:7" x14ac:dyDescent="0.25">
      <c r="A319" s="20" t="s">
        <v>970</v>
      </c>
      <c r="B319" s="541" t="s">
        <v>752</v>
      </c>
      <c r="C319" s="542" t="s">
        <v>490</v>
      </c>
      <c r="D319" s="543">
        <v>124735</v>
      </c>
      <c r="E319" s="543">
        <v>0</v>
      </c>
      <c r="F319" s="544">
        <f t="shared" si="9"/>
        <v>124735</v>
      </c>
      <c r="G319" s="20"/>
    </row>
    <row r="320" spans="1:7" x14ac:dyDescent="0.25">
      <c r="A320" s="20" t="s">
        <v>970</v>
      </c>
      <c r="B320" s="541" t="s">
        <v>753</v>
      </c>
      <c r="C320" s="542" t="s">
        <v>492</v>
      </c>
      <c r="D320" s="543">
        <v>7279.43</v>
      </c>
      <c r="E320" s="543">
        <v>0</v>
      </c>
      <c r="F320" s="544">
        <f t="shared" si="9"/>
        <v>7279.43</v>
      </c>
      <c r="G320" s="20"/>
    </row>
    <row r="321" spans="1:7" x14ac:dyDescent="0.25">
      <c r="A321" s="20" t="s">
        <v>970</v>
      </c>
      <c r="B321" s="541" t="s">
        <v>754</v>
      </c>
      <c r="C321" s="542" t="s">
        <v>494</v>
      </c>
      <c r="D321" s="543">
        <v>109600</v>
      </c>
      <c r="E321" s="543">
        <v>0</v>
      </c>
      <c r="F321" s="544">
        <f t="shared" si="9"/>
        <v>109600</v>
      </c>
      <c r="G321" s="20"/>
    </row>
    <row r="322" spans="1:7" x14ac:dyDescent="0.25">
      <c r="A322" s="20" t="s">
        <v>970</v>
      </c>
      <c r="B322" s="541" t="s">
        <v>755</v>
      </c>
      <c r="C322" s="542" t="s">
        <v>496</v>
      </c>
      <c r="D322" s="543">
        <v>170187.53</v>
      </c>
      <c r="E322" s="543">
        <v>0</v>
      </c>
      <c r="F322" s="544">
        <f t="shared" si="9"/>
        <v>170187.53</v>
      </c>
      <c r="G322" s="20"/>
    </row>
    <row r="323" spans="1:7" x14ac:dyDescent="0.25">
      <c r="A323" s="20" t="s">
        <v>970</v>
      </c>
      <c r="B323" s="541" t="s">
        <v>756</v>
      </c>
      <c r="C323" s="542" t="s">
        <v>498</v>
      </c>
      <c r="D323" s="543">
        <v>1257640.54</v>
      </c>
      <c r="E323" s="543">
        <v>0</v>
      </c>
      <c r="F323" s="544">
        <f t="shared" si="9"/>
        <v>1257640.54</v>
      </c>
      <c r="G323" s="20"/>
    </row>
    <row r="324" spans="1:7" x14ac:dyDescent="0.25">
      <c r="A324" s="20" t="s">
        <v>970</v>
      </c>
      <c r="B324" s="541" t="s">
        <v>757</v>
      </c>
      <c r="C324" s="542" t="s">
        <v>510</v>
      </c>
      <c r="D324" s="543">
        <v>60964.97</v>
      </c>
      <c r="E324" s="543">
        <v>0</v>
      </c>
      <c r="F324" s="544">
        <f t="shared" si="9"/>
        <v>60964.97</v>
      </c>
      <c r="G324" s="20"/>
    </row>
    <row r="325" spans="1:7" x14ac:dyDescent="0.25">
      <c r="A325" s="20" t="s">
        <v>970</v>
      </c>
      <c r="B325" s="541" t="s">
        <v>758</v>
      </c>
      <c r="C325" s="542" t="s">
        <v>512</v>
      </c>
      <c r="D325" s="543">
        <v>352045.07</v>
      </c>
      <c r="E325" s="543">
        <v>0</v>
      </c>
      <c r="F325" s="544">
        <f t="shared" si="9"/>
        <v>352045.07</v>
      </c>
      <c r="G325" s="20"/>
    </row>
    <row r="326" spans="1:7" x14ac:dyDescent="0.25">
      <c r="A326" s="20" t="s">
        <v>970</v>
      </c>
      <c r="B326" s="541" t="s">
        <v>759</v>
      </c>
      <c r="C326" s="542" t="s">
        <v>514</v>
      </c>
      <c r="D326" s="543">
        <v>53785.279999999999</v>
      </c>
      <c r="E326" s="543">
        <v>0</v>
      </c>
      <c r="F326" s="544">
        <f t="shared" si="9"/>
        <v>53785.279999999999</v>
      </c>
      <c r="G326" s="20"/>
    </row>
    <row r="327" spans="1:7" x14ac:dyDescent="0.25">
      <c r="A327" s="20" t="s">
        <v>970</v>
      </c>
      <c r="B327" s="541" t="s">
        <v>760</v>
      </c>
      <c r="C327" s="542" t="s">
        <v>526</v>
      </c>
      <c r="D327" s="543">
        <v>61001.33</v>
      </c>
      <c r="E327" s="543">
        <v>0</v>
      </c>
      <c r="F327" s="544">
        <f t="shared" si="9"/>
        <v>61001.33</v>
      </c>
      <c r="G327" s="20"/>
    </row>
    <row r="328" spans="1:7" x14ac:dyDescent="0.25">
      <c r="A328" s="20" t="s">
        <v>970</v>
      </c>
      <c r="B328" s="541" t="s">
        <v>761</v>
      </c>
      <c r="C328" s="542" t="s">
        <v>528</v>
      </c>
      <c r="D328" s="543">
        <v>331606.44</v>
      </c>
      <c r="E328" s="543">
        <v>0</v>
      </c>
      <c r="F328" s="544">
        <f t="shared" si="9"/>
        <v>331606.44</v>
      </c>
      <c r="G328" s="20"/>
    </row>
    <row r="329" spans="1:7" x14ac:dyDescent="0.25">
      <c r="A329" s="20" t="s">
        <v>970</v>
      </c>
      <c r="B329" s="541" t="s">
        <v>762</v>
      </c>
      <c r="C329" s="542" t="s">
        <v>763</v>
      </c>
      <c r="D329" s="543">
        <v>642.96</v>
      </c>
      <c r="E329" s="543">
        <v>0</v>
      </c>
      <c r="F329" s="544">
        <f t="shared" si="9"/>
        <v>642.96</v>
      </c>
      <c r="G329" s="20"/>
    </row>
    <row r="330" spans="1:7" x14ac:dyDescent="0.25">
      <c r="A330" s="20" t="s">
        <v>970</v>
      </c>
      <c r="B330" s="541" t="s">
        <v>764</v>
      </c>
      <c r="C330" s="542" t="s">
        <v>765</v>
      </c>
      <c r="D330" s="543">
        <v>6578.1</v>
      </c>
      <c r="E330" s="543">
        <v>0</v>
      </c>
      <c r="F330" s="544">
        <f t="shared" si="9"/>
        <v>6578.1</v>
      </c>
      <c r="G330" s="20"/>
    </row>
    <row r="331" spans="1:7" x14ac:dyDescent="0.25">
      <c r="A331" s="20" t="s">
        <v>970</v>
      </c>
      <c r="B331" s="541" t="s">
        <v>766</v>
      </c>
      <c r="C331" s="542" t="s">
        <v>462</v>
      </c>
      <c r="D331" s="543">
        <v>212.67</v>
      </c>
      <c r="E331" s="543">
        <v>0</v>
      </c>
      <c r="F331" s="544">
        <f t="shared" si="9"/>
        <v>212.67</v>
      </c>
      <c r="G331" s="20"/>
    </row>
    <row r="332" spans="1:7" x14ac:dyDescent="0.25">
      <c r="A332" s="20" t="s">
        <v>970</v>
      </c>
      <c r="B332" s="541" t="s">
        <v>767</v>
      </c>
      <c r="C332" s="542" t="s">
        <v>649</v>
      </c>
      <c r="D332" s="543">
        <v>10</v>
      </c>
      <c r="E332" s="543">
        <v>0</v>
      </c>
      <c r="F332" s="544">
        <f t="shared" si="9"/>
        <v>10</v>
      </c>
      <c r="G332" s="20"/>
    </row>
    <row r="333" spans="1:7" x14ac:dyDescent="0.25">
      <c r="A333" s="20" t="s">
        <v>970</v>
      </c>
      <c r="B333" s="541" t="s">
        <v>768</v>
      </c>
      <c r="C333" s="542" t="s">
        <v>476</v>
      </c>
      <c r="D333" s="543">
        <v>405956.68</v>
      </c>
      <c r="E333" s="543">
        <v>0</v>
      </c>
      <c r="F333" s="544">
        <f t="shared" si="9"/>
        <v>405956.68</v>
      </c>
      <c r="G333" s="20"/>
    </row>
    <row r="334" spans="1:7" x14ac:dyDescent="0.25">
      <c r="A334" s="20" t="s">
        <v>970</v>
      </c>
      <c r="B334" s="541" t="s">
        <v>769</v>
      </c>
      <c r="C334" s="542" t="s">
        <v>478</v>
      </c>
      <c r="D334" s="543">
        <v>591290.01</v>
      </c>
      <c r="E334" s="543">
        <v>0</v>
      </c>
      <c r="F334" s="544">
        <f t="shared" si="9"/>
        <v>591290.01</v>
      </c>
      <c r="G334" s="20"/>
    </row>
    <row r="335" spans="1:7" x14ac:dyDescent="0.25">
      <c r="A335" s="20" t="s">
        <v>970</v>
      </c>
      <c r="B335" s="541" t="s">
        <v>770</v>
      </c>
      <c r="C335" s="542" t="s">
        <v>480</v>
      </c>
      <c r="D335" s="543">
        <v>65571.100000000006</v>
      </c>
      <c r="E335" s="543">
        <v>0</v>
      </c>
      <c r="F335" s="544">
        <f t="shared" si="9"/>
        <v>65571.100000000006</v>
      </c>
      <c r="G335" s="20"/>
    </row>
    <row r="336" spans="1:7" x14ac:dyDescent="0.25">
      <c r="A336" s="20" t="s">
        <v>970</v>
      </c>
      <c r="B336" s="541" t="s">
        <v>771</v>
      </c>
      <c r="C336" s="542" t="s">
        <v>482</v>
      </c>
      <c r="D336" s="543">
        <v>121583.42</v>
      </c>
      <c r="E336" s="543">
        <v>0</v>
      </c>
      <c r="F336" s="544">
        <f t="shared" si="9"/>
        <v>121583.42</v>
      </c>
      <c r="G336" s="20"/>
    </row>
    <row r="337" spans="1:7" x14ac:dyDescent="0.25">
      <c r="A337" s="20" t="s">
        <v>970</v>
      </c>
      <c r="B337" s="541" t="s">
        <v>772</v>
      </c>
      <c r="C337" s="542" t="s">
        <v>484</v>
      </c>
      <c r="D337" s="543">
        <v>39830.49</v>
      </c>
      <c r="E337" s="543">
        <v>0</v>
      </c>
      <c r="F337" s="544">
        <f t="shared" si="9"/>
        <v>39830.49</v>
      </c>
      <c r="G337" s="20"/>
    </row>
    <row r="338" spans="1:7" x14ac:dyDescent="0.25">
      <c r="A338" s="20" t="s">
        <v>970</v>
      </c>
      <c r="B338" s="541" t="s">
        <v>773</v>
      </c>
      <c r="C338" s="542" t="s">
        <v>486</v>
      </c>
      <c r="D338" s="543">
        <v>72476.490000000005</v>
      </c>
      <c r="E338" s="543">
        <v>0</v>
      </c>
      <c r="F338" s="544">
        <f t="shared" si="9"/>
        <v>72476.490000000005</v>
      </c>
      <c r="G338" s="20"/>
    </row>
    <row r="339" spans="1:7" x14ac:dyDescent="0.25">
      <c r="A339" s="20" t="s">
        <v>970</v>
      </c>
      <c r="B339" s="541" t="s">
        <v>774</v>
      </c>
      <c r="C339" s="542" t="s">
        <v>488</v>
      </c>
      <c r="D339" s="543">
        <v>7516</v>
      </c>
      <c r="E339" s="543">
        <v>0</v>
      </c>
      <c r="F339" s="544">
        <f t="shared" si="9"/>
        <v>7516</v>
      </c>
      <c r="G339" s="20"/>
    </row>
    <row r="340" spans="1:7" x14ac:dyDescent="0.25">
      <c r="A340" s="20" t="s">
        <v>970</v>
      </c>
      <c r="B340" s="541" t="s">
        <v>775</v>
      </c>
      <c r="C340" s="542" t="s">
        <v>490</v>
      </c>
      <c r="D340" s="543">
        <v>21580</v>
      </c>
      <c r="E340" s="543">
        <v>0</v>
      </c>
      <c r="F340" s="544">
        <f t="shared" si="9"/>
        <v>21580</v>
      </c>
      <c r="G340" s="20"/>
    </row>
    <row r="341" spans="1:7" x14ac:dyDescent="0.25">
      <c r="A341" s="20" t="s">
        <v>970</v>
      </c>
      <c r="B341" s="541" t="s">
        <v>776</v>
      </c>
      <c r="C341" s="542" t="s">
        <v>492</v>
      </c>
      <c r="D341" s="543">
        <v>3340.45</v>
      </c>
      <c r="E341" s="543">
        <v>0</v>
      </c>
      <c r="F341" s="544">
        <f t="shared" si="9"/>
        <v>3340.45</v>
      </c>
      <c r="G341" s="20"/>
    </row>
    <row r="342" spans="1:7" x14ac:dyDescent="0.25">
      <c r="A342" s="20" t="s">
        <v>970</v>
      </c>
      <c r="B342" s="541" t="s">
        <v>777</v>
      </c>
      <c r="C342" s="542" t="s">
        <v>494</v>
      </c>
      <c r="D342" s="543">
        <v>7760</v>
      </c>
      <c r="E342" s="543">
        <v>0</v>
      </c>
      <c r="F342" s="544">
        <f t="shared" si="9"/>
        <v>7760</v>
      </c>
      <c r="G342" s="20"/>
    </row>
    <row r="343" spans="1:7" x14ac:dyDescent="0.25">
      <c r="A343" s="20" t="s">
        <v>970</v>
      </c>
      <c r="B343" s="541" t="s">
        <v>778</v>
      </c>
      <c r="C343" s="542" t="s">
        <v>496</v>
      </c>
      <c r="D343" s="543">
        <v>121034.11</v>
      </c>
      <c r="E343" s="543">
        <v>0</v>
      </c>
      <c r="F343" s="544">
        <f t="shared" si="9"/>
        <v>121034.11</v>
      </c>
      <c r="G343" s="20"/>
    </row>
    <row r="344" spans="1:7" x14ac:dyDescent="0.25">
      <c r="A344" s="20" t="s">
        <v>970</v>
      </c>
      <c r="B344" s="541" t="s">
        <v>779</v>
      </c>
      <c r="C344" s="542" t="s">
        <v>498</v>
      </c>
      <c r="D344" s="543">
        <v>282721.69</v>
      </c>
      <c r="E344" s="543">
        <v>0</v>
      </c>
      <c r="F344" s="544">
        <f t="shared" si="9"/>
        <v>282721.69</v>
      </c>
      <c r="G344" s="20"/>
    </row>
    <row r="345" spans="1:7" x14ac:dyDescent="0.25">
      <c r="A345" s="20" t="s">
        <v>970</v>
      </c>
      <c r="B345" s="541" t="s">
        <v>780</v>
      </c>
      <c r="C345" s="542" t="s">
        <v>500</v>
      </c>
      <c r="D345" s="543">
        <v>1237.2</v>
      </c>
      <c r="E345" s="543">
        <v>0</v>
      </c>
      <c r="F345" s="544">
        <f t="shared" si="9"/>
        <v>1237.2</v>
      </c>
      <c r="G345" s="20"/>
    </row>
    <row r="346" spans="1:7" x14ac:dyDescent="0.25">
      <c r="A346" s="20" t="s">
        <v>970</v>
      </c>
      <c r="B346" s="541" t="s">
        <v>781</v>
      </c>
      <c r="C346" s="542" t="s">
        <v>502</v>
      </c>
      <c r="D346" s="543">
        <v>2091919.76</v>
      </c>
      <c r="E346" s="543">
        <v>0</v>
      </c>
      <c r="F346" s="544">
        <f t="shared" si="9"/>
        <v>2091919.76</v>
      </c>
      <c r="G346" s="20"/>
    </row>
    <row r="347" spans="1:7" x14ac:dyDescent="0.25">
      <c r="A347" s="20" t="s">
        <v>970</v>
      </c>
      <c r="B347" s="541" t="s">
        <v>782</v>
      </c>
      <c r="C347" s="542" t="s">
        <v>783</v>
      </c>
      <c r="D347" s="543">
        <v>42.37</v>
      </c>
      <c r="E347" s="543">
        <v>0</v>
      </c>
      <c r="F347" s="544">
        <f t="shared" si="9"/>
        <v>42.37</v>
      </c>
      <c r="G347" s="20"/>
    </row>
    <row r="348" spans="1:7" x14ac:dyDescent="0.25">
      <c r="A348" s="20" t="s">
        <v>970</v>
      </c>
      <c r="B348" s="541" t="s">
        <v>784</v>
      </c>
      <c r="C348" s="542" t="s">
        <v>506</v>
      </c>
      <c r="D348" s="543">
        <v>27318.639999999999</v>
      </c>
      <c r="E348" s="543">
        <v>0</v>
      </c>
      <c r="F348" s="544">
        <f t="shared" si="9"/>
        <v>27318.639999999999</v>
      </c>
      <c r="G348" s="20"/>
    </row>
    <row r="349" spans="1:7" x14ac:dyDescent="0.25">
      <c r="A349" s="20" t="s">
        <v>970</v>
      </c>
      <c r="B349" s="541" t="s">
        <v>785</v>
      </c>
      <c r="C349" s="542" t="s">
        <v>510</v>
      </c>
      <c r="D349" s="543">
        <v>51195.51</v>
      </c>
      <c r="E349" s="543">
        <v>0</v>
      </c>
      <c r="F349" s="544">
        <f t="shared" si="9"/>
        <v>51195.51</v>
      </c>
      <c r="G349" s="20"/>
    </row>
    <row r="350" spans="1:7" x14ac:dyDescent="0.25">
      <c r="A350" s="20" t="s">
        <v>970</v>
      </c>
      <c r="B350" s="541" t="s">
        <v>786</v>
      </c>
      <c r="C350" s="542" t="s">
        <v>512</v>
      </c>
      <c r="D350" s="543">
        <v>57633.99</v>
      </c>
      <c r="E350" s="543">
        <v>0</v>
      </c>
      <c r="F350" s="544">
        <f t="shared" si="9"/>
        <v>57633.99</v>
      </c>
      <c r="G350" s="20"/>
    </row>
    <row r="351" spans="1:7" x14ac:dyDescent="0.25">
      <c r="A351" s="20" t="s">
        <v>970</v>
      </c>
      <c r="B351" s="541" t="s">
        <v>787</v>
      </c>
      <c r="C351" s="542" t="s">
        <v>514</v>
      </c>
      <c r="D351" s="543">
        <v>4750.57</v>
      </c>
      <c r="E351" s="543">
        <v>0</v>
      </c>
      <c r="F351" s="544">
        <f t="shared" si="9"/>
        <v>4750.57</v>
      </c>
      <c r="G351" s="20"/>
    </row>
    <row r="352" spans="1:7" x14ac:dyDescent="0.25">
      <c r="A352" s="20" t="s">
        <v>970</v>
      </c>
      <c r="B352" s="541" t="s">
        <v>788</v>
      </c>
      <c r="C352" s="542" t="s">
        <v>518</v>
      </c>
      <c r="D352" s="543">
        <v>483541.28</v>
      </c>
      <c r="E352" s="543">
        <v>0</v>
      </c>
      <c r="F352" s="544">
        <f t="shared" si="9"/>
        <v>483541.28</v>
      </c>
      <c r="G352" s="20"/>
    </row>
    <row r="353" spans="1:7" x14ac:dyDescent="0.25">
      <c r="A353" s="20" t="s">
        <v>970</v>
      </c>
      <c r="B353" s="541" t="s">
        <v>789</v>
      </c>
      <c r="C353" s="542" t="s">
        <v>790</v>
      </c>
      <c r="D353" s="543">
        <v>3503.61</v>
      </c>
      <c r="E353" s="543">
        <v>0</v>
      </c>
      <c r="F353" s="544">
        <f t="shared" si="9"/>
        <v>3503.61</v>
      </c>
      <c r="G353" s="20"/>
    </row>
    <row r="354" spans="1:7" x14ac:dyDescent="0.25">
      <c r="A354" s="20" t="s">
        <v>970</v>
      </c>
      <c r="B354" s="541" t="s">
        <v>791</v>
      </c>
      <c r="C354" s="542" t="s">
        <v>526</v>
      </c>
      <c r="D354" s="543">
        <v>37186.6</v>
      </c>
      <c r="E354" s="543">
        <v>0</v>
      </c>
      <c r="F354" s="544">
        <f t="shared" si="9"/>
        <v>37186.6</v>
      </c>
      <c r="G354" s="20"/>
    </row>
    <row r="355" spans="1:7" x14ac:dyDescent="0.25">
      <c r="A355" s="20" t="s">
        <v>970</v>
      </c>
      <c r="B355" s="541" t="s">
        <v>792</v>
      </c>
      <c r="C355" s="542" t="s">
        <v>528</v>
      </c>
      <c r="D355" s="543">
        <v>70032.929999999993</v>
      </c>
      <c r="E355" s="543">
        <v>0</v>
      </c>
      <c r="F355" s="544">
        <f t="shared" si="9"/>
        <v>70032.929999999993</v>
      </c>
      <c r="G355" s="20"/>
    </row>
    <row r="356" spans="1:7" x14ac:dyDescent="0.25">
      <c r="A356" s="20" t="s">
        <v>970</v>
      </c>
      <c r="B356" s="541" t="s">
        <v>793</v>
      </c>
      <c r="C356" s="542" t="s">
        <v>530</v>
      </c>
      <c r="D356" s="543">
        <v>136196.76</v>
      </c>
      <c r="E356" s="543">
        <v>0</v>
      </c>
      <c r="F356" s="544">
        <f t="shared" si="9"/>
        <v>136196.76</v>
      </c>
      <c r="G356" s="20"/>
    </row>
    <row r="357" spans="1:7" x14ac:dyDescent="0.25">
      <c r="A357" s="20" t="s">
        <v>970</v>
      </c>
      <c r="B357" s="541" t="s">
        <v>794</v>
      </c>
      <c r="C357" s="542" t="s">
        <v>532</v>
      </c>
      <c r="D357" s="543">
        <v>16468.73</v>
      </c>
      <c r="E357" s="543">
        <v>0</v>
      </c>
      <c r="F357" s="544">
        <f t="shared" si="9"/>
        <v>16468.73</v>
      </c>
      <c r="G357" s="20"/>
    </row>
    <row r="358" spans="1:7" x14ac:dyDescent="0.25">
      <c r="A358" s="20" t="s">
        <v>970</v>
      </c>
      <c r="B358" s="541" t="s">
        <v>795</v>
      </c>
      <c r="C358" s="542" t="s">
        <v>539</v>
      </c>
      <c r="D358" s="543">
        <v>107426.02</v>
      </c>
      <c r="E358" s="543">
        <v>0</v>
      </c>
      <c r="F358" s="544">
        <f t="shared" si="9"/>
        <v>107426.02</v>
      </c>
      <c r="G358" s="20"/>
    </row>
    <row r="359" spans="1:7" x14ac:dyDescent="0.25">
      <c r="A359" s="20" t="s">
        <v>970</v>
      </c>
      <c r="B359" s="541" t="s">
        <v>796</v>
      </c>
      <c r="C359" s="542" t="s">
        <v>541</v>
      </c>
      <c r="D359" s="543">
        <v>10</v>
      </c>
      <c r="E359" s="543">
        <v>0</v>
      </c>
      <c r="F359" s="544">
        <f t="shared" si="9"/>
        <v>10</v>
      </c>
      <c r="G359" s="20"/>
    </row>
    <row r="360" spans="1:7" x14ac:dyDescent="0.25">
      <c r="A360" s="20" t="s">
        <v>970</v>
      </c>
      <c r="B360" s="541" t="s">
        <v>797</v>
      </c>
      <c r="C360" s="542" t="s">
        <v>543</v>
      </c>
      <c r="D360" s="543">
        <v>474.59</v>
      </c>
      <c r="E360" s="543">
        <v>0</v>
      </c>
      <c r="F360" s="544">
        <f t="shared" si="9"/>
        <v>474.59</v>
      </c>
      <c r="G360" s="20"/>
    </row>
    <row r="361" spans="1:7" x14ac:dyDescent="0.25">
      <c r="A361" s="20" t="s">
        <v>970</v>
      </c>
      <c r="B361" s="541" t="s">
        <v>798</v>
      </c>
      <c r="C361" s="542" t="s">
        <v>799</v>
      </c>
      <c r="D361" s="543">
        <v>901.3</v>
      </c>
      <c r="E361" s="543">
        <v>0</v>
      </c>
      <c r="F361" s="544">
        <f t="shared" si="9"/>
        <v>901.3</v>
      </c>
      <c r="G361" s="20"/>
    </row>
    <row r="362" spans="1:7" x14ac:dyDescent="0.25">
      <c r="A362" s="20" t="s">
        <v>970</v>
      </c>
      <c r="B362" s="541" t="s">
        <v>800</v>
      </c>
      <c r="C362" s="542" t="s">
        <v>547</v>
      </c>
      <c r="D362" s="543">
        <v>151</v>
      </c>
      <c r="E362" s="543">
        <v>0</v>
      </c>
      <c r="F362" s="544">
        <f t="shared" si="9"/>
        <v>151</v>
      </c>
      <c r="G362" s="20"/>
    </row>
    <row r="363" spans="1:7" x14ac:dyDescent="0.25">
      <c r="A363" s="20" t="s">
        <v>970</v>
      </c>
      <c r="B363" s="541" t="s">
        <v>801</v>
      </c>
      <c r="C363" s="542" t="s">
        <v>553</v>
      </c>
      <c r="D363" s="543">
        <v>11117.23</v>
      </c>
      <c r="E363" s="543">
        <v>0</v>
      </c>
      <c r="F363" s="544">
        <f t="shared" si="9"/>
        <v>11117.23</v>
      </c>
      <c r="G363" s="20"/>
    </row>
    <row r="364" spans="1:7" x14ac:dyDescent="0.25">
      <c r="A364" s="20" t="s">
        <v>970</v>
      </c>
      <c r="B364" s="541" t="s">
        <v>802</v>
      </c>
      <c r="C364" s="542" t="s">
        <v>803</v>
      </c>
      <c r="D364" s="543">
        <v>43848.82</v>
      </c>
      <c r="E364" s="543">
        <v>0</v>
      </c>
      <c r="F364" s="544">
        <f t="shared" si="9"/>
        <v>43848.82</v>
      </c>
      <c r="G364" s="20"/>
    </row>
    <row r="365" spans="1:7" x14ac:dyDescent="0.25">
      <c r="A365" s="20" t="s">
        <v>970</v>
      </c>
      <c r="B365" s="541" t="s">
        <v>804</v>
      </c>
      <c r="C365" s="542" t="s">
        <v>805</v>
      </c>
      <c r="D365" s="543">
        <v>51323.18</v>
      </c>
      <c r="E365" s="543">
        <v>0</v>
      </c>
      <c r="F365" s="544">
        <f t="shared" si="9"/>
        <v>51323.18</v>
      </c>
      <c r="G365" s="20"/>
    </row>
    <row r="366" spans="1:7" x14ac:dyDescent="0.25">
      <c r="A366" s="20" t="s">
        <v>970</v>
      </c>
      <c r="B366" s="541" t="s">
        <v>806</v>
      </c>
      <c r="C366" s="542" t="s">
        <v>569</v>
      </c>
      <c r="D366" s="543">
        <v>1046503.01</v>
      </c>
      <c r="E366" s="543">
        <v>0</v>
      </c>
      <c r="F366" s="544">
        <f t="shared" si="9"/>
        <v>1046503.01</v>
      </c>
      <c r="G366" s="20"/>
    </row>
    <row r="367" spans="1:7" x14ac:dyDescent="0.25">
      <c r="A367" s="20" t="s">
        <v>970</v>
      </c>
      <c r="B367" s="541" t="s">
        <v>807</v>
      </c>
      <c r="C367" s="542" t="s">
        <v>571</v>
      </c>
      <c r="D367" s="543">
        <v>510</v>
      </c>
      <c r="E367" s="543">
        <v>0</v>
      </c>
      <c r="F367" s="544">
        <f t="shared" si="9"/>
        <v>510</v>
      </c>
      <c r="G367" s="20"/>
    </row>
    <row r="368" spans="1:7" x14ac:dyDescent="0.25">
      <c r="A368" s="20" t="s">
        <v>970</v>
      </c>
      <c r="B368" s="541" t="s">
        <v>808</v>
      </c>
      <c r="C368" s="542" t="s">
        <v>573</v>
      </c>
      <c r="D368" s="543">
        <v>73118.98</v>
      </c>
      <c r="E368" s="543">
        <v>0</v>
      </c>
      <c r="F368" s="544">
        <f t="shared" si="9"/>
        <v>73118.98</v>
      </c>
      <c r="G368" s="20"/>
    </row>
    <row r="369" spans="1:7" x14ac:dyDescent="0.25">
      <c r="A369" s="20" t="s">
        <v>970</v>
      </c>
      <c r="B369" s="541" t="s">
        <v>809</v>
      </c>
      <c r="C369" s="542" t="s">
        <v>575</v>
      </c>
      <c r="D369" s="543">
        <v>48615.34</v>
      </c>
      <c r="E369" s="543">
        <v>0</v>
      </c>
      <c r="F369" s="544">
        <f t="shared" si="9"/>
        <v>48615.34</v>
      </c>
      <c r="G369" s="20"/>
    </row>
    <row r="370" spans="1:7" x14ac:dyDescent="0.25">
      <c r="A370" s="20" t="s">
        <v>970</v>
      </c>
      <c r="B370" s="541" t="s">
        <v>810</v>
      </c>
      <c r="C370" s="542" t="s">
        <v>577</v>
      </c>
      <c r="D370" s="543">
        <v>62628.39</v>
      </c>
      <c r="E370" s="543">
        <v>0</v>
      </c>
      <c r="F370" s="544">
        <f t="shared" si="9"/>
        <v>62628.39</v>
      </c>
      <c r="G370" s="20"/>
    </row>
    <row r="371" spans="1:7" x14ac:dyDescent="0.25">
      <c r="A371" s="20" t="s">
        <v>970</v>
      </c>
      <c r="B371" s="541" t="s">
        <v>811</v>
      </c>
      <c r="C371" s="542" t="s">
        <v>579</v>
      </c>
      <c r="D371" s="543">
        <v>974.1</v>
      </c>
      <c r="E371" s="543">
        <v>0</v>
      </c>
      <c r="F371" s="544">
        <f t="shared" si="9"/>
        <v>974.1</v>
      </c>
      <c r="G371" s="20"/>
    </row>
    <row r="372" spans="1:7" x14ac:dyDescent="0.25">
      <c r="A372" s="20" t="s">
        <v>970</v>
      </c>
      <c r="B372" s="541" t="s">
        <v>812</v>
      </c>
      <c r="C372" s="542" t="s">
        <v>581</v>
      </c>
      <c r="D372" s="543">
        <v>0</v>
      </c>
      <c r="E372" s="543">
        <v>0</v>
      </c>
      <c r="F372" s="544">
        <f t="shared" si="9"/>
        <v>0</v>
      </c>
      <c r="G372" s="20"/>
    </row>
    <row r="373" spans="1:7" x14ac:dyDescent="0.25">
      <c r="A373" s="20" t="s">
        <v>970</v>
      </c>
      <c r="B373" s="541" t="s">
        <v>813</v>
      </c>
      <c r="C373" s="542" t="s">
        <v>585</v>
      </c>
      <c r="D373" s="543">
        <v>642233.94999999995</v>
      </c>
      <c r="E373" s="543">
        <v>0</v>
      </c>
      <c r="F373" s="544">
        <f t="shared" si="9"/>
        <v>642233.94999999995</v>
      </c>
      <c r="G373" s="20"/>
    </row>
    <row r="374" spans="1:7" x14ac:dyDescent="0.25">
      <c r="A374" s="20" t="s">
        <v>970</v>
      </c>
      <c r="B374" s="541" t="s">
        <v>814</v>
      </c>
      <c r="C374" s="542" t="s">
        <v>605</v>
      </c>
      <c r="D374" s="543">
        <v>5781.28</v>
      </c>
      <c r="E374" s="543">
        <v>0</v>
      </c>
      <c r="F374" s="544">
        <f t="shared" si="9"/>
        <v>5781.28</v>
      </c>
      <c r="G374" s="20"/>
    </row>
    <row r="375" spans="1:7" x14ac:dyDescent="0.25">
      <c r="A375" s="20" t="s">
        <v>970</v>
      </c>
      <c r="B375" s="541" t="s">
        <v>815</v>
      </c>
      <c r="C375" s="542" t="s">
        <v>609</v>
      </c>
      <c r="D375" s="543">
        <v>110587.4</v>
      </c>
      <c r="E375" s="543">
        <v>0</v>
      </c>
      <c r="F375" s="544">
        <f t="shared" si="9"/>
        <v>110587.4</v>
      </c>
      <c r="G375" s="20"/>
    </row>
    <row r="376" spans="1:7" x14ac:dyDescent="0.25">
      <c r="A376" s="20" t="s">
        <v>970</v>
      </c>
      <c r="B376" s="541" t="s">
        <v>816</v>
      </c>
      <c r="C376" s="542" t="s">
        <v>611</v>
      </c>
      <c r="D376" s="543">
        <v>174000</v>
      </c>
      <c r="E376" s="543">
        <v>0</v>
      </c>
      <c r="F376" s="544">
        <f t="shared" si="9"/>
        <v>174000</v>
      </c>
      <c r="G376" s="20"/>
    </row>
    <row r="377" spans="1:7" x14ac:dyDescent="0.25">
      <c r="A377" s="20" t="s">
        <v>970</v>
      </c>
      <c r="B377" s="541" t="s">
        <v>817</v>
      </c>
      <c r="C377" s="542" t="s">
        <v>617</v>
      </c>
      <c r="D377" s="543">
        <v>261370.98</v>
      </c>
      <c r="E377" s="543">
        <v>0</v>
      </c>
      <c r="F377" s="544">
        <f t="shared" si="9"/>
        <v>261370.98</v>
      </c>
      <c r="G377" s="20"/>
    </row>
    <row r="378" spans="1:7" x14ac:dyDescent="0.25">
      <c r="A378" s="20" t="s">
        <v>970</v>
      </c>
      <c r="B378" s="541" t="s">
        <v>818</v>
      </c>
      <c r="C378" s="542" t="s">
        <v>819</v>
      </c>
      <c r="D378" s="543">
        <v>0</v>
      </c>
      <c r="E378" s="543">
        <v>0</v>
      </c>
      <c r="F378" s="544">
        <f t="shared" si="9"/>
        <v>0</v>
      </c>
      <c r="G378" s="20"/>
    </row>
    <row r="379" spans="1:7" x14ac:dyDescent="0.25">
      <c r="A379" s="20" t="s">
        <v>970</v>
      </c>
      <c r="B379" s="541" t="s">
        <v>820</v>
      </c>
      <c r="C379" s="542" t="s">
        <v>821</v>
      </c>
      <c r="D379" s="543">
        <v>438731.67</v>
      </c>
      <c r="E379" s="543">
        <v>0</v>
      </c>
      <c r="F379" s="544">
        <f t="shared" si="9"/>
        <v>438731.67</v>
      </c>
      <c r="G379" s="20"/>
    </row>
    <row r="380" spans="1:7" x14ac:dyDescent="0.25">
      <c r="A380" s="20" t="s">
        <v>970</v>
      </c>
      <c r="B380" s="541" t="s">
        <v>822</v>
      </c>
      <c r="C380" s="542" t="s">
        <v>823</v>
      </c>
      <c r="D380" s="543">
        <v>18599.46</v>
      </c>
      <c r="E380" s="543">
        <v>0</v>
      </c>
      <c r="F380" s="544">
        <f t="shared" si="9"/>
        <v>18599.46</v>
      </c>
      <c r="G380" s="20"/>
    </row>
    <row r="381" spans="1:7" x14ac:dyDescent="0.25">
      <c r="A381" s="20" t="s">
        <v>970</v>
      </c>
      <c r="B381" s="541" t="s">
        <v>824</v>
      </c>
      <c r="C381" s="542" t="s">
        <v>635</v>
      </c>
      <c r="D381" s="543">
        <v>1759.38</v>
      </c>
      <c r="E381" s="543">
        <v>0</v>
      </c>
      <c r="F381" s="544">
        <f t="shared" si="9"/>
        <v>1759.38</v>
      </c>
      <c r="G381" s="20"/>
    </row>
    <row r="382" spans="1:7" x14ac:dyDescent="0.25">
      <c r="A382" s="20" t="s">
        <v>970</v>
      </c>
      <c r="B382" s="541" t="s">
        <v>825</v>
      </c>
      <c r="C382" s="542" t="s">
        <v>637</v>
      </c>
      <c r="D382" s="543">
        <v>14741.82</v>
      </c>
      <c r="E382" s="543">
        <v>0</v>
      </c>
      <c r="F382" s="544">
        <f t="shared" ref="F382:F445" si="10">+D382-E382</f>
        <v>14741.82</v>
      </c>
      <c r="G382" s="20"/>
    </row>
    <row r="383" spans="1:7" x14ac:dyDescent="0.25">
      <c r="A383" s="20" t="s">
        <v>970</v>
      </c>
      <c r="B383" s="541" t="s">
        <v>826</v>
      </c>
      <c r="C383" s="542" t="s">
        <v>646</v>
      </c>
      <c r="D383" s="543">
        <v>33483.07</v>
      </c>
      <c r="E383" s="543">
        <v>0</v>
      </c>
      <c r="F383" s="544">
        <f t="shared" si="10"/>
        <v>33483.07</v>
      </c>
      <c r="G383" s="20"/>
    </row>
    <row r="384" spans="1:7" x14ac:dyDescent="0.25">
      <c r="A384" s="20" t="s">
        <v>970</v>
      </c>
      <c r="B384" s="541" t="s">
        <v>827</v>
      </c>
      <c r="C384" s="542" t="s">
        <v>665</v>
      </c>
      <c r="D384" s="543">
        <v>10294.790000000001</v>
      </c>
      <c r="E384" s="543">
        <v>0</v>
      </c>
      <c r="F384" s="544">
        <f t="shared" si="10"/>
        <v>10294.790000000001</v>
      </c>
      <c r="G384" s="20"/>
    </row>
    <row r="385" spans="1:7" x14ac:dyDescent="0.25">
      <c r="A385" s="20" t="s">
        <v>970</v>
      </c>
      <c r="B385" s="541" t="s">
        <v>828</v>
      </c>
      <c r="C385" s="542" t="s">
        <v>667</v>
      </c>
      <c r="D385" s="543">
        <v>34163</v>
      </c>
      <c r="E385" s="543">
        <v>0</v>
      </c>
      <c r="F385" s="544">
        <f t="shared" si="10"/>
        <v>34163</v>
      </c>
      <c r="G385" s="20"/>
    </row>
    <row r="386" spans="1:7" x14ac:dyDescent="0.25">
      <c r="A386" s="20" t="s">
        <v>970</v>
      </c>
      <c r="B386" s="541" t="s">
        <v>829</v>
      </c>
      <c r="C386" s="542" t="s">
        <v>830</v>
      </c>
      <c r="D386" s="543">
        <v>461.4</v>
      </c>
      <c r="E386" s="543">
        <v>0</v>
      </c>
      <c r="F386" s="544">
        <f t="shared" si="10"/>
        <v>461.4</v>
      </c>
      <c r="G386" s="20"/>
    </row>
    <row r="387" spans="1:7" x14ac:dyDescent="0.25">
      <c r="A387" s="20" t="s">
        <v>970</v>
      </c>
      <c r="B387" s="541" t="s">
        <v>831</v>
      </c>
      <c r="C387" s="542" t="s">
        <v>832</v>
      </c>
      <c r="D387" s="543">
        <v>355201.94</v>
      </c>
      <c r="E387" s="543">
        <v>0</v>
      </c>
      <c r="F387" s="544">
        <f t="shared" si="10"/>
        <v>355201.94</v>
      </c>
      <c r="G387" s="20"/>
    </row>
    <row r="388" spans="1:7" x14ac:dyDescent="0.25">
      <c r="A388" s="20" t="s">
        <v>970</v>
      </c>
      <c r="B388" s="541" t="s">
        <v>833</v>
      </c>
      <c r="C388" s="542" t="s">
        <v>687</v>
      </c>
      <c r="D388" s="543">
        <v>232423.44</v>
      </c>
      <c r="E388" s="543">
        <v>0</v>
      </c>
      <c r="F388" s="544">
        <f t="shared" si="10"/>
        <v>232423.44</v>
      </c>
      <c r="G388" s="20"/>
    </row>
    <row r="389" spans="1:7" x14ac:dyDescent="0.25">
      <c r="A389" s="20" t="s">
        <v>970</v>
      </c>
      <c r="B389" s="541" t="s">
        <v>834</v>
      </c>
      <c r="C389" s="542" t="s">
        <v>689</v>
      </c>
      <c r="D389" s="543">
        <v>129172.09</v>
      </c>
      <c r="E389" s="543">
        <v>0</v>
      </c>
      <c r="F389" s="544">
        <f t="shared" si="10"/>
        <v>129172.09</v>
      </c>
      <c r="G389" s="20"/>
    </row>
    <row r="390" spans="1:7" x14ac:dyDescent="0.25">
      <c r="A390" s="20" t="s">
        <v>970</v>
      </c>
      <c r="B390" s="541" t="s">
        <v>835</v>
      </c>
      <c r="C390" s="542" t="s">
        <v>836</v>
      </c>
      <c r="D390" s="543">
        <v>622805.09</v>
      </c>
      <c r="E390" s="543">
        <v>0</v>
      </c>
      <c r="F390" s="544">
        <f t="shared" si="10"/>
        <v>622805.09</v>
      </c>
      <c r="G390" s="20"/>
    </row>
    <row r="391" spans="1:7" x14ac:dyDescent="0.25">
      <c r="A391" s="20" t="s">
        <v>970</v>
      </c>
      <c r="B391" s="541" t="s">
        <v>837</v>
      </c>
      <c r="C391" s="542" t="s">
        <v>693</v>
      </c>
      <c r="D391" s="543">
        <v>211329.48</v>
      </c>
      <c r="E391" s="543">
        <v>0</v>
      </c>
      <c r="F391" s="544">
        <f t="shared" si="10"/>
        <v>211329.48</v>
      </c>
      <c r="G391" s="20"/>
    </row>
    <row r="392" spans="1:7" x14ac:dyDescent="0.25">
      <c r="A392" s="20" t="s">
        <v>970</v>
      </c>
      <c r="B392" s="541" t="s">
        <v>838</v>
      </c>
      <c r="C392" s="542" t="s">
        <v>695</v>
      </c>
      <c r="D392" s="543">
        <v>3157.59</v>
      </c>
      <c r="E392" s="543">
        <v>0</v>
      </c>
      <c r="F392" s="544">
        <f t="shared" si="10"/>
        <v>3157.59</v>
      </c>
      <c r="G392" s="20"/>
    </row>
    <row r="393" spans="1:7" x14ac:dyDescent="0.25">
      <c r="A393" s="20" t="s">
        <v>970</v>
      </c>
      <c r="B393" s="541" t="s">
        <v>839</v>
      </c>
      <c r="C393" s="542" t="s">
        <v>697</v>
      </c>
      <c r="D393" s="543">
        <v>7839.14</v>
      </c>
      <c r="E393" s="543">
        <v>0</v>
      </c>
      <c r="F393" s="544">
        <f t="shared" si="10"/>
        <v>7839.14</v>
      </c>
      <c r="G393" s="20"/>
    </row>
    <row r="394" spans="1:7" x14ac:dyDescent="0.25">
      <c r="A394" s="20" t="s">
        <v>970</v>
      </c>
      <c r="B394" s="541" t="s">
        <v>840</v>
      </c>
      <c r="C394" s="542" t="s">
        <v>699</v>
      </c>
      <c r="D394" s="543">
        <v>75632.78</v>
      </c>
      <c r="E394" s="543">
        <v>0</v>
      </c>
      <c r="F394" s="544">
        <f t="shared" si="10"/>
        <v>75632.78</v>
      </c>
      <c r="G394" s="20"/>
    </row>
    <row r="395" spans="1:7" x14ac:dyDescent="0.25">
      <c r="A395" s="20" t="s">
        <v>970</v>
      </c>
      <c r="B395" s="541" t="s">
        <v>841</v>
      </c>
      <c r="C395" s="542" t="s">
        <v>742</v>
      </c>
      <c r="D395" s="543">
        <v>0</v>
      </c>
      <c r="E395" s="543">
        <v>0</v>
      </c>
      <c r="F395" s="544">
        <f t="shared" si="10"/>
        <v>0</v>
      </c>
      <c r="G395" s="20"/>
    </row>
    <row r="396" spans="1:7" x14ac:dyDescent="0.25">
      <c r="A396" s="20" t="s">
        <v>970</v>
      </c>
      <c r="B396" s="541" t="s">
        <v>842</v>
      </c>
      <c r="C396" s="542" t="s">
        <v>843</v>
      </c>
      <c r="D396" s="543">
        <v>43841.85</v>
      </c>
      <c r="E396" s="543">
        <v>0</v>
      </c>
      <c r="F396" s="544">
        <f t="shared" si="10"/>
        <v>43841.85</v>
      </c>
      <c r="G396" s="20"/>
    </row>
    <row r="397" spans="1:7" x14ac:dyDescent="0.25">
      <c r="A397" s="20" t="s">
        <v>970</v>
      </c>
      <c r="B397" s="541" t="s">
        <v>844</v>
      </c>
      <c r="C397" s="542" t="s">
        <v>462</v>
      </c>
      <c r="D397" s="543">
        <v>4996.9799999999996</v>
      </c>
      <c r="E397" s="543">
        <v>0</v>
      </c>
      <c r="F397" s="544">
        <f t="shared" si="10"/>
        <v>4996.9799999999996</v>
      </c>
      <c r="G397" s="20"/>
    </row>
    <row r="398" spans="1:7" x14ac:dyDescent="0.25">
      <c r="A398" s="20" t="s">
        <v>970</v>
      </c>
      <c r="B398" s="541" t="s">
        <v>845</v>
      </c>
      <c r="C398" s="542" t="s">
        <v>476</v>
      </c>
      <c r="D398" s="543">
        <v>696972.48</v>
      </c>
      <c r="E398" s="543">
        <v>0</v>
      </c>
      <c r="F398" s="544">
        <f t="shared" si="10"/>
        <v>696972.48</v>
      </c>
      <c r="G398" s="20"/>
    </row>
    <row r="399" spans="1:7" x14ac:dyDescent="0.25">
      <c r="A399" s="20" t="s">
        <v>970</v>
      </c>
      <c r="B399" s="541" t="s">
        <v>846</v>
      </c>
      <c r="C399" s="542" t="s">
        <v>478</v>
      </c>
      <c r="D399" s="543">
        <v>59976.66</v>
      </c>
      <c r="E399" s="543">
        <v>0</v>
      </c>
      <c r="F399" s="544">
        <f t="shared" si="10"/>
        <v>59976.66</v>
      </c>
      <c r="G399" s="20"/>
    </row>
    <row r="400" spans="1:7" x14ac:dyDescent="0.25">
      <c r="A400" s="20" t="s">
        <v>970</v>
      </c>
      <c r="B400" s="541" t="s">
        <v>847</v>
      </c>
      <c r="C400" s="542" t="s">
        <v>480</v>
      </c>
      <c r="D400" s="543">
        <v>102067.6</v>
      </c>
      <c r="E400" s="543">
        <v>0</v>
      </c>
      <c r="F400" s="544">
        <f t="shared" si="10"/>
        <v>102067.6</v>
      </c>
      <c r="G400" s="20"/>
    </row>
    <row r="401" spans="1:7" x14ac:dyDescent="0.25">
      <c r="A401" s="20" t="s">
        <v>970</v>
      </c>
      <c r="B401" s="541" t="s">
        <v>848</v>
      </c>
      <c r="C401" s="542" t="s">
        <v>482</v>
      </c>
      <c r="D401" s="543">
        <v>12312</v>
      </c>
      <c r="E401" s="543">
        <v>0</v>
      </c>
      <c r="F401" s="544">
        <f t="shared" si="10"/>
        <v>12312</v>
      </c>
      <c r="G401" s="20"/>
    </row>
    <row r="402" spans="1:7" x14ac:dyDescent="0.25">
      <c r="A402" s="20" t="s">
        <v>970</v>
      </c>
      <c r="B402" s="541" t="s">
        <v>849</v>
      </c>
      <c r="C402" s="542" t="s">
        <v>484</v>
      </c>
      <c r="D402" s="543">
        <v>71140.960000000006</v>
      </c>
      <c r="E402" s="543">
        <v>0</v>
      </c>
      <c r="F402" s="544">
        <f t="shared" si="10"/>
        <v>71140.960000000006</v>
      </c>
      <c r="G402" s="20"/>
    </row>
    <row r="403" spans="1:7" x14ac:dyDescent="0.25">
      <c r="A403" s="20" t="s">
        <v>970</v>
      </c>
      <c r="B403" s="541" t="s">
        <v>850</v>
      </c>
      <c r="C403" s="542" t="s">
        <v>486</v>
      </c>
      <c r="D403" s="543">
        <v>8340.74</v>
      </c>
      <c r="E403" s="543">
        <v>0</v>
      </c>
      <c r="F403" s="544">
        <f t="shared" si="10"/>
        <v>8340.74</v>
      </c>
      <c r="G403" s="20"/>
    </row>
    <row r="404" spans="1:7" x14ac:dyDescent="0.25">
      <c r="A404" s="20" t="s">
        <v>970</v>
      </c>
      <c r="B404" s="541" t="s">
        <v>851</v>
      </c>
      <c r="C404" s="542" t="s">
        <v>488</v>
      </c>
      <c r="D404" s="543">
        <v>4665</v>
      </c>
      <c r="E404" s="543">
        <v>0</v>
      </c>
      <c r="F404" s="544">
        <f t="shared" si="10"/>
        <v>4665</v>
      </c>
      <c r="G404" s="20"/>
    </row>
    <row r="405" spans="1:7" x14ac:dyDescent="0.25">
      <c r="A405" s="20" t="s">
        <v>970</v>
      </c>
      <c r="B405" s="541" t="s">
        <v>852</v>
      </c>
      <c r="C405" s="542" t="s">
        <v>490</v>
      </c>
      <c r="D405" s="543">
        <v>1942</v>
      </c>
      <c r="E405" s="543">
        <v>0</v>
      </c>
      <c r="F405" s="544">
        <f t="shared" si="10"/>
        <v>1942</v>
      </c>
      <c r="G405" s="20"/>
    </row>
    <row r="406" spans="1:7" x14ac:dyDescent="0.25">
      <c r="A406" s="20" t="s">
        <v>970</v>
      </c>
      <c r="B406" s="541" t="s">
        <v>853</v>
      </c>
      <c r="C406" s="542" t="s">
        <v>492</v>
      </c>
      <c r="D406" s="543">
        <v>4473.07</v>
      </c>
      <c r="E406" s="543">
        <v>0</v>
      </c>
      <c r="F406" s="544">
        <f t="shared" si="10"/>
        <v>4473.07</v>
      </c>
      <c r="G406" s="20"/>
    </row>
    <row r="407" spans="1:7" x14ac:dyDescent="0.25">
      <c r="A407" s="20" t="s">
        <v>970</v>
      </c>
      <c r="B407" s="541" t="s">
        <v>854</v>
      </c>
      <c r="C407" s="542" t="s">
        <v>494</v>
      </c>
      <c r="D407" s="543">
        <v>13325.96</v>
      </c>
      <c r="E407" s="543">
        <v>0</v>
      </c>
      <c r="F407" s="544">
        <f t="shared" si="10"/>
        <v>13325.96</v>
      </c>
      <c r="G407" s="20"/>
    </row>
    <row r="408" spans="1:7" x14ac:dyDescent="0.25">
      <c r="A408" s="20" t="s">
        <v>970</v>
      </c>
      <c r="B408" s="541" t="s">
        <v>855</v>
      </c>
      <c r="C408" s="542" t="s">
        <v>496</v>
      </c>
      <c r="D408" s="543">
        <v>167136.15</v>
      </c>
      <c r="E408" s="543">
        <v>0</v>
      </c>
      <c r="F408" s="544">
        <f t="shared" si="10"/>
        <v>167136.15</v>
      </c>
      <c r="G408" s="20"/>
    </row>
    <row r="409" spans="1:7" x14ac:dyDescent="0.25">
      <c r="A409" s="20" t="s">
        <v>970</v>
      </c>
      <c r="B409" s="541" t="s">
        <v>856</v>
      </c>
      <c r="C409" s="542" t="s">
        <v>498</v>
      </c>
      <c r="D409" s="543">
        <v>30187.3</v>
      </c>
      <c r="E409" s="543">
        <v>0</v>
      </c>
      <c r="F409" s="544">
        <f t="shared" si="10"/>
        <v>30187.3</v>
      </c>
      <c r="G409" s="20"/>
    </row>
    <row r="410" spans="1:7" x14ac:dyDescent="0.25">
      <c r="A410" s="20" t="s">
        <v>970</v>
      </c>
      <c r="B410" s="541" t="s">
        <v>857</v>
      </c>
      <c r="C410" s="542" t="s">
        <v>500</v>
      </c>
      <c r="D410" s="543">
        <v>600</v>
      </c>
      <c r="E410" s="543">
        <v>0</v>
      </c>
      <c r="F410" s="544">
        <f t="shared" si="10"/>
        <v>600</v>
      </c>
      <c r="G410" s="20"/>
    </row>
    <row r="411" spans="1:7" x14ac:dyDescent="0.25">
      <c r="A411" s="20" t="s">
        <v>970</v>
      </c>
      <c r="B411" s="541" t="s">
        <v>858</v>
      </c>
      <c r="C411" s="542" t="s">
        <v>502</v>
      </c>
      <c r="D411" s="543">
        <v>284.74</v>
      </c>
      <c r="E411" s="543">
        <v>0</v>
      </c>
      <c r="F411" s="544">
        <f t="shared" si="10"/>
        <v>284.74</v>
      </c>
      <c r="G411" s="20"/>
    </row>
    <row r="412" spans="1:7" x14ac:dyDescent="0.25">
      <c r="A412" s="20" t="s">
        <v>970</v>
      </c>
      <c r="B412" s="541" t="s">
        <v>859</v>
      </c>
      <c r="C412" s="542" t="s">
        <v>783</v>
      </c>
      <c r="D412" s="543">
        <v>1124.68</v>
      </c>
      <c r="E412" s="543">
        <v>0</v>
      </c>
      <c r="F412" s="544">
        <f t="shared" si="10"/>
        <v>1124.68</v>
      </c>
      <c r="G412" s="20"/>
    </row>
    <row r="413" spans="1:7" x14ac:dyDescent="0.25">
      <c r="A413" s="20" t="s">
        <v>970</v>
      </c>
      <c r="B413" s="541" t="s">
        <v>860</v>
      </c>
      <c r="C413" s="542" t="s">
        <v>861</v>
      </c>
      <c r="D413" s="543">
        <v>32919.96</v>
      </c>
      <c r="E413" s="543">
        <v>0</v>
      </c>
      <c r="F413" s="544">
        <f t="shared" si="10"/>
        <v>32919.96</v>
      </c>
      <c r="G413" s="20"/>
    </row>
    <row r="414" spans="1:7" x14ac:dyDescent="0.25">
      <c r="A414" s="20" t="s">
        <v>970</v>
      </c>
      <c r="B414" s="541" t="s">
        <v>862</v>
      </c>
      <c r="C414" s="542" t="s">
        <v>863</v>
      </c>
      <c r="D414" s="543">
        <v>5910.67</v>
      </c>
      <c r="E414" s="543">
        <v>0</v>
      </c>
      <c r="F414" s="544">
        <f t="shared" si="10"/>
        <v>5910.67</v>
      </c>
      <c r="G414" s="20"/>
    </row>
    <row r="415" spans="1:7" x14ac:dyDescent="0.25">
      <c r="A415" s="20" t="s">
        <v>970</v>
      </c>
      <c r="B415" s="541" t="s">
        <v>864</v>
      </c>
      <c r="C415" s="542" t="s">
        <v>510</v>
      </c>
      <c r="D415" s="543">
        <v>58274.57</v>
      </c>
      <c r="E415" s="543">
        <v>0</v>
      </c>
      <c r="F415" s="544">
        <f t="shared" si="10"/>
        <v>58274.57</v>
      </c>
      <c r="G415" s="20"/>
    </row>
    <row r="416" spans="1:7" x14ac:dyDescent="0.25">
      <c r="A416" s="20" t="s">
        <v>970</v>
      </c>
      <c r="B416" s="541" t="s">
        <v>865</v>
      </c>
      <c r="C416" s="542" t="s">
        <v>512</v>
      </c>
      <c r="D416" s="543">
        <v>5759.21</v>
      </c>
      <c r="E416" s="543">
        <v>0</v>
      </c>
      <c r="F416" s="544">
        <f t="shared" si="10"/>
        <v>5759.21</v>
      </c>
      <c r="G416" s="20"/>
    </row>
    <row r="417" spans="1:7" x14ac:dyDescent="0.25">
      <c r="A417" s="20" t="s">
        <v>970</v>
      </c>
      <c r="B417" s="541" t="s">
        <v>866</v>
      </c>
      <c r="C417" s="542" t="s">
        <v>514</v>
      </c>
      <c r="D417" s="543">
        <v>6122.34</v>
      </c>
      <c r="E417" s="543">
        <v>0</v>
      </c>
      <c r="F417" s="544">
        <f t="shared" si="10"/>
        <v>6122.34</v>
      </c>
      <c r="G417" s="20"/>
    </row>
    <row r="418" spans="1:7" x14ac:dyDescent="0.25">
      <c r="A418" s="20" t="s">
        <v>970</v>
      </c>
      <c r="B418" s="541" t="s">
        <v>867</v>
      </c>
      <c r="C418" s="542" t="s">
        <v>868</v>
      </c>
      <c r="D418" s="543">
        <v>295650</v>
      </c>
      <c r="E418" s="543">
        <v>0</v>
      </c>
      <c r="F418" s="544">
        <f t="shared" si="10"/>
        <v>295650</v>
      </c>
      <c r="G418" s="20"/>
    </row>
    <row r="419" spans="1:7" x14ac:dyDescent="0.25">
      <c r="A419" s="20" t="s">
        <v>970</v>
      </c>
      <c r="B419" s="541" t="s">
        <v>869</v>
      </c>
      <c r="C419" s="542" t="s">
        <v>522</v>
      </c>
      <c r="D419" s="543">
        <v>82214.080000000002</v>
      </c>
      <c r="E419" s="543">
        <v>0</v>
      </c>
      <c r="F419" s="544">
        <f t="shared" si="10"/>
        <v>82214.080000000002</v>
      </c>
      <c r="G419" s="20"/>
    </row>
    <row r="420" spans="1:7" x14ac:dyDescent="0.25">
      <c r="A420" s="20" t="s">
        <v>970</v>
      </c>
      <c r="B420" s="541" t="s">
        <v>870</v>
      </c>
      <c r="C420" s="542" t="s">
        <v>524</v>
      </c>
      <c r="D420" s="543">
        <v>50902.71</v>
      </c>
      <c r="E420" s="543">
        <v>0</v>
      </c>
      <c r="F420" s="544">
        <f t="shared" si="10"/>
        <v>50902.71</v>
      </c>
      <c r="G420" s="20"/>
    </row>
    <row r="421" spans="1:7" x14ac:dyDescent="0.25">
      <c r="A421" s="20" t="s">
        <v>970</v>
      </c>
      <c r="B421" s="541" t="s">
        <v>871</v>
      </c>
      <c r="C421" s="542" t="s">
        <v>526</v>
      </c>
      <c r="D421" s="543">
        <v>62397.16</v>
      </c>
      <c r="E421" s="543">
        <v>0</v>
      </c>
      <c r="F421" s="544">
        <f t="shared" si="10"/>
        <v>62397.16</v>
      </c>
      <c r="G421" s="20"/>
    </row>
    <row r="422" spans="1:7" x14ac:dyDescent="0.25">
      <c r="A422" s="20" t="s">
        <v>970</v>
      </c>
      <c r="B422" s="541" t="s">
        <v>872</v>
      </c>
      <c r="C422" s="542" t="s">
        <v>528</v>
      </c>
      <c r="D422" s="543">
        <v>7180.59</v>
      </c>
      <c r="E422" s="543">
        <v>0</v>
      </c>
      <c r="F422" s="544">
        <f t="shared" si="10"/>
        <v>7180.59</v>
      </c>
      <c r="G422" s="20"/>
    </row>
    <row r="423" spans="1:7" x14ac:dyDescent="0.25">
      <c r="A423" s="20" t="s">
        <v>970</v>
      </c>
      <c r="B423" s="541" t="s">
        <v>873</v>
      </c>
      <c r="C423" s="542" t="s">
        <v>530</v>
      </c>
      <c r="D423" s="543">
        <v>15422.55</v>
      </c>
      <c r="E423" s="543">
        <v>0</v>
      </c>
      <c r="F423" s="544">
        <f t="shared" si="10"/>
        <v>15422.55</v>
      </c>
      <c r="G423" s="20"/>
    </row>
    <row r="424" spans="1:7" x14ac:dyDescent="0.25">
      <c r="A424" s="20" t="s">
        <v>970</v>
      </c>
      <c r="B424" s="541" t="s">
        <v>874</v>
      </c>
      <c r="C424" s="542" t="s">
        <v>532</v>
      </c>
      <c r="D424" s="543">
        <v>20020.419999999998</v>
      </c>
      <c r="E424" s="543">
        <v>0</v>
      </c>
      <c r="F424" s="544">
        <f t="shared" si="10"/>
        <v>20020.419999999998</v>
      </c>
      <c r="G424" s="20"/>
    </row>
    <row r="425" spans="1:7" x14ac:dyDescent="0.25">
      <c r="A425" s="20" t="s">
        <v>970</v>
      </c>
      <c r="B425" s="541" t="s">
        <v>875</v>
      </c>
      <c r="C425" s="542" t="s">
        <v>534</v>
      </c>
      <c r="D425" s="543">
        <v>11061.68</v>
      </c>
      <c r="E425" s="543">
        <v>0</v>
      </c>
      <c r="F425" s="544">
        <f t="shared" si="10"/>
        <v>11061.68</v>
      </c>
      <c r="G425" s="20"/>
    </row>
    <row r="426" spans="1:7" x14ac:dyDescent="0.25">
      <c r="A426" s="20" t="s">
        <v>970</v>
      </c>
      <c r="B426" s="541" t="s">
        <v>876</v>
      </c>
      <c r="C426" s="542" t="s">
        <v>536</v>
      </c>
      <c r="D426" s="543">
        <v>35</v>
      </c>
      <c r="E426" s="543">
        <v>0</v>
      </c>
      <c r="F426" s="544">
        <f t="shared" si="10"/>
        <v>35</v>
      </c>
      <c r="G426" s="20"/>
    </row>
    <row r="427" spans="1:7" x14ac:dyDescent="0.25">
      <c r="A427" s="20" t="s">
        <v>970</v>
      </c>
      <c r="B427" s="541" t="s">
        <v>877</v>
      </c>
      <c r="C427" s="542" t="s">
        <v>494</v>
      </c>
      <c r="D427" s="543">
        <v>1706.3</v>
      </c>
      <c r="E427" s="543">
        <v>0</v>
      </c>
      <c r="F427" s="544">
        <f t="shared" si="10"/>
        <v>1706.3</v>
      </c>
      <c r="G427" s="20"/>
    </row>
    <row r="428" spans="1:7" x14ac:dyDescent="0.25">
      <c r="A428" s="20" t="s">
        <v>970</v>
      </c>
      <c r="B428" s="541" t="s">
        <v>878</v>
      </c>
      <c r="C428" s="542" t="s">
        <v>539</v>
      </c>
      <c r="D428" s="543">
        <v>19934.38</v>
      </c>
      <c r="E428" s="543">
        <v>0</v>
      </c>
      <c r="F428" s="544">
        <f t="shared" si="10"/>
        <v>19934.38</v>
      </c>
      <c r="G428" s="20"/>
    </row>
    <row r="429" spans="1:7" x14ac:dyDescent="0.25">
      <c r="A429" s="20" t="s">
        <v>970</v>
      </c>
      <c r="B429" s="541" t="s">
        <v>879</v>
      </c>
      <c r="C429" s="542" t="s">
        <v>541</v>
      </c>
      <c r="D429" s="543">
        <v>2458.14</v>
      </c>
      <c r="E429" s="543">
        <v>0</v>
      </c>
      <c r="F429" s="544">
        <f t="shared" si="10"/>
        <v>2458.14</v>
      </c>
      <c r="G429" s="20"/>
    </row>
    <row r="430" spans="1:7" x14ac:dyDescent="0.25">
      <c r="A430" s="20" t="s">
        <v>970</v>
      </c>
      <c r="B430" s="541" t="s">
        <v>880</v>
      </c>
      <c r="C430" s="542" t="s">
        <v>543</v>
      </c>
      <c r="D430" s="543">
        <v>6138.49</v>
      </c>
      <c r="E430" s="543">
        <v>0</v>
      </c>
      <c r="F430" s="544">
        <f t="shared" si="10"/>
        <v>6138.49</v>
      </c>
      <c r="G430" s="20"/>
    </row>
    <row r="431" spans="1:7" x14ac:dyDescent="0.25">
      <c r="A431" s="20" t="s">
        <v>970</v>
      </c>
      <c r="B431" s="541" t="s">
        <v>881</v>
      </c>
      <c r="C431" s="542" t="s">
        <v>799</v>
      </c>
      <c r="D431" s="543">
        <v>30127.8</v>
      </c>
      <c r="E431" s="543">
        <v>0</v>
      </c>
      <c r="F431" s="544">
        <f t="shared" si="10"/>
        <v>30127.8</v>
      </c>
      <c r="G431" s="20"/>
    </row>
    <row r="432" spans="1:7" x14ac:dyDescent="0.25">
      <c r="A432" s="20" t="s">
        <v>970</v>
      </c>
      <c r="B432" s="541" t="s">
        <v>882</v>
      </c>
      <c r="C432" s="542" t="s">
        <v>547</v>
      </c>
      <c r="D432" s="543">
        <v>15587.76</v>
      </c>
      <c r="E432" s="543">
        <v>0</v>
      </c>
      <c r="F432" s="544">
        <f t="shared" si="10"/>
        <v>15587.76</v>
      </c>
      <c r="G432" s="20"/>
    </row>
    <row r="433" spans="1:7" x14ac:dyDescent="0.25">
      <c r="A433" s="20" t="s">
        <v>970</v>
      </c>
      <c r="B433" s="541" t="s">
        <v>883</v>
      </c>
      <c r="C433" s="542" t="s">
        <v>549</v>
      </c>
      <c r="D433" s="543">
        <v>721.93</v>
      </c>
      <c r="E433" s="543">
        <v>0</v>
      </c>
      <c r="F433" s="544">
        <f t="shared" si="10"/>
        <v>721.93</v>
      </c>
      <c r="G433" s="20"/>
    </row>
    <row r="434" spans="1:7" x14ac:dyDescent="0.25">
      <c r="A434" s="20" t="s">
        <v>970</v>
      </c>
      <c r="B434" s="541" t="s">
        <v>884</v>
      </c>
      <c r="C434" s="542" t="s">
        <v>885</v>
      </c>
      <c r="D434" s="543">
        <v>17735.939999999999</v>
      </c>
      <c r="E434" s="543">
        <v>0</v>
      </c>
      <c r="F434" s="544">
        <f t="shared" si="10"/>
        <v>17735.939999999999</v>
      </c>
      <c r="G434" s="20"/>
    </row>
    <row r="435" spans="1:7" x14ac:dyDescent="0.25">
      <c r="A435" s="20" t="s">
        <v>970</v>
      </c>
      <c r="B435" s="541" t="s">
        <v>886</v>
      </c>
      <c r="C435" s="542" t="s">
        <v>553</v>
      </c>
      <c r="D435" s="543">
        <v>96862.080000000002</v>
      </c>
      <c r="E435" s="543">
        <v>0</v>
      </c>
      <c r="F435" s="544">
        <f t="shared" si="10"/>
        <v>96862.080000000002</v>
      </c>
      <c r="G435" s="20"/>
    </row>
    <row r="436" spans="1:7" x14ac:dyDescent="0.25">
      <c r="A436" s="20" t="s">
        <v>970</v>
      </c>
      <c r="B436" s="541" t="s">
        <v>887</v>
      </c>
      <c r="C436" s="542" t="s">
        <v>555</v>
      </c>
      <c r="D436" s="543">
        <v>179196.72</v>
      </c>
      <c r="E436" s="543">
        <v>0</v>
      </c>
      <c r="F436" s="544">
        <f t="shared" si="10"/>
        <v>179196.72</v>
      </c>
      <c r="G436" s="20"/>
    </row>
    <row r="437" spans="1:7" x14ac:dyDescent="0.25">
      <c r="A437" s="20" t="s">
        <v>970</v>
      </c>
      <c r="B437" s="541" t="s">
        <v>888</v>
      </c>
      <c r="C437" s="542" t="s">
        <v>557</v>
      </c>
      <c r="D437" s="543">
        <v>31752.63</v>
      </c>
      <c r="E437" s="543">
        <v>0</v>
      </c>
      <c r="F437" s="544">
        <f t="shared" si="10"/>
        <v>31752.63</v>
      </c>
      <c r="G437" s="20"/>
    </row>
    <row r="438" spans="1:7" x14ac:dyDescent="0.25">
      <c r="A438" s="20" t="s">
        <v>970</v>
      </c>
      <c r="B438" s="541" t="s">
        <v>889</v>
      </c>
      <c r="C438" s="542" t="s">
        <v>559</v>
      </c>
      <c r="D438" s="543">
        <v>14763.86</v>
      </c>
      <c r="E438" s="543">
        <v>0</v>
      </c>
      <c r="F438" s="544">
        <f t="shared" si="10"/>
        <v>14763.86</v>
      </c>
      <c r="G438" s="20"/>
    </row>
    <row r="439" spans="1:7" x14ac:dyDescent="0.25">
      <c r="A439" s="20" t="s">
        <v>970</v>
      </c>
      <c r="B439" s="541" t="s">
        <v>890</v>
      </c>
      <c r="C439" s="542" t="s">
        <v>561</v>
      </c>
      <c r="D439" s="543">
        <v>115375.17</v>
      </c>
      <c r="E439" s="543">
        <v>0</v>
      </c>
      <c r="F439" s="544">
        <f t="shared" si="10"/>
        <v>115375.17</v>
      </c>
      <c r="G439" s="20"/>
    </row>
    <row r="440" spans="1:7" x14ac:dyDescent="0.25">
      <c r="A440" s="20" t="s">
        <v>970</v>
      </c>
      <c r="B440" s="541" t="s">
        <v>891</v>
      </c>
      <c r="C440" s="542" t="s">
        <v>565</v>
      </c>
      <c r="D440" s="543">
        <v>40723.9</v>
      </c>
      <c r="E440" s="543">
        <v>0</v>
      </c>
      <c r="F440" s="544">
        <f t="shared" si="10"/>
        <v>40723.9</v>
      </c>
      <c r="G440" s="20"/>
    </row>
    <row r="441" spans="1:7" x14ac:dyDescent="0.25">
      <c r="A441" s="20" t="s">
        <v>970</v>
      </c>
      <c r="B441" s="541" t="s">
        <v>892</v>
      </c>
      <c r="C441" s="542" t="s">
        <v>567</v>
      </c>
      <c r="D441" s="543">
        <v>24406.99</v>
      </c>
      <c r="E441" s="543">
        <v>0</v>
      </c>
      <c r="F441" s="544">
        <f t="shared" si="10"/>
        <v>24406.99</v>
      </c>
      <c r="G441" s="20"/>
    </row>
    <row r="442" spans="1:7" x14ac:dyDescent="0.25">
      <c r="A442" s="20" t="s">
        <v>970</v>
      </c>
      <c r="B442" s="541" t="s">
        <v>893</v>
      </c>
      <c r="C442" s="542" t="s">
        <v>575</v>
      </c>
      <c r="D442" s="543">
        <v>13874.86</v>
      </c>
      <c r="E442" s="543">
        <v>0</v>
      </c>
      <c r="F442" s="544">
        <f t="shared" si="10"/>
        <v>13874.86</v>
      </c>
      <c r="G442" s="20"/>
    </row>
    <row r="443" spans="1:7" x14ac:dyDescent="0.25">
      <c r="A443" s="20" t="s">
        <v>970</v>
      </c>
      <c r="B443" s="541" t="s">
        <v>894</v>
      </c>
      <c r="C443" s="542" t="s">
        <v>583</v>
      </c>
      <c r="D443" s="543">
        <v>0</v>
      </c>
      <c r="E443" s="543">
        <v>0</v>
      </c>
      <c r="F443" s="544">
        <f t="shared" si="10"/>
        <v>0</v>
      </c>
      <c r="G443" s="20"/>
    </row>
    <row r="444" spans="1:7" x14ac:dyDescent="0.25">
      <c r="A444" s="20" t="s">
        <v>970</v>
      </c>
      <c r="B444" s="541" t="s">
        <v>895</v>
      </c>
      <c r="C444" s="542" t="s">
        <v>585</v>
      </c>
      <c r="D444" s="543">
        <v>5919.51</v>
      </c>
      <c r="E444" s="543">
        <v>0</v>
      </c>
      <c r="F444" s="544">
        <f t="shared" si="10"/>
        <v>5919.51</v>
      </c>
      <c r="G444" s="20"/>
    </row>
    <row r="445" spans="1:7" x14ac:dyDescent="0.25">
      <c r="A445" s="20" t="s">
        <v>970</v>
      </c>
      <c r="B445" s="541" t="s">
        <v>896</v>
      </c>
      <c r="C445" s="542" t="s">
        <v>587</v>
      </c>
      <c r="D445" s="543">
        <v>1878.48</v>
      </c>
      <c r="E445" s="543">
        <v>0</v>
      </c>
      <c r="F445" s="544">
        <f t="shared" si="10"/>
        <v>1878.48</v>
      </c>
      <c r="G445" s="20"/>
    </row>
    <row r="446" spans="1:7" x14ac:dyDescent="0.25">
      <c r="A446" s="20" t="s">
        <v>970</v>
      </c>
      <c r="B446" s="541" t="s">
        <v>897</v>
      </c>
      <c r="C446" s="542" t="s">
        <v>589</v>
      </c>
      <c r="D446" s="543">
        <v>3903.41</v>
      </c>
      <c r="E446" s="543">
        <v>0</v>
      </c>
      <c r="F446" s="544">
        <f t="shared" ref="F446:F500" si="11">+D446-E446</f>
        <v>3903.41</v>
      </c>
      <c r="G446" s="20"/>
    </row>
    <row r="447" spans="1:7" x14ac:dyDescent="0.25">
      <c r="A447" s="20" t="s">
        <v>970</v>
      </c>
      <c r="B447" s="541" t="s">
        <v>898</v>
      </c>
      <c r="C447" s="542" t="s">
        <v>591</v>
      </c>
      <c r="D447" s="543">
        <v>23583.25</v>
      </c>
      <c r="E447" s="543">
        <v>0</v>
      </c>
      <c r="F447" s="544">
        <f t="shared" si="11"/>
        <v>23583.25</v>
      </c>
      <c r="G447" s="20"/>
    </row>
    <row r="448" spans="1:7" x14ac:dyDescent="0.25">
      <c r="A448" s="20" t="s">
        <v>970</v>
      </c>
      <c r="B448" s="541" t="s">
        <v>899</v>
      </c>
      <c r="C448" s="542" t="s">
        <v>593</v>
      </c>
      <c r="D448" s="543">
        <v>31650.2</v>
      </c>
      <c r="E448" s="543">
        <v>0</v>
      </c>
      <c r="F448" s="544">
        <f t="shared" si="11"/>
        <v>31650.2</v>
      </c>
      <c r="G448" s="20"/>
    </row>
    <row r="449" spans="1:7" x14ac:dyDescent="0.25">
      <c r="A449" s="20" t="s">
        <v>970</v>
      </c>
      <c r="B449" s="541" t="s">
        <v>900</v>
      </c>
      <c r="C449" s="542" t="s">
        <v>595</v>
      </c>
      <c r="D449" s="543">
        <v>904</v>
      </c>
      <c r="E449" s="543">
        <v>0</v>
      </c>
      <c r="F449" s="544">
        <f t="shared" si="11"/>
        <v>904</v>
      </c>
      <c r="G449" s="20"/>
    </row>
    <row r="450" spans="1:7" x14ac:dyDescent="0.25">
      <c r="A450" s="20" t="s">
        <v>970</v>
      </c>
      <c r="B450" s="541" t="s">
        <v>901</v>
      </c>
      <c r="C450" s="542" t="s">
        <v>597</v>
      </c>
      <c r="D450" s="543">
        <v>21583.74</v>
      </c>
      <c r="E450" s="543">
        <v>0</v>
      </c>
      <c r="F450" s="544">
        <f t="shared" si="11"/>
        <v>21583.74</v>
      </c>
      <c r="G450" s="20"/>
    </row>
    <row r="451" spans="1:7" x14ac:dyDescent="0.25">
      <c r="A451" s="20" t="s">
        <v>970</v>
      </c>
      <c r="B451" s="541" t="s">
        <v>902</v>
      </c>
      <c r="C451" s="542" t="s">
        <v>599</v>
      </c>
      <c r="D451" s="543">
        <v>0</v>
      </c>
      <c r="E451" s="543">
        <v>0</v>
      </c>
      <c r="F451" s="544">
        <f t="shared" si="11"/>
        <v>0</v>
      </c>
      <c r="G451" s="20"/>
    </row>
    <row r="452" spans="1:7" x14ac:dyDescent="0.25">
      <c r="A452" s="20" t="s">
        <v>970</v>
      </c>
      <c r="B452" s="541" t="s">
        <v>903</v>
      </c>
      <c r="C452" s="542" t="s">
        <v>601</v>
      </c>
      <c r="D452" s="543">
        <v>474.96</v>
      </c>
      <c r="E452" s="543">
        <v>0</v>
      </c>
      <c r="F452" s="544">
        <f t="shared" si="11"/>
        <v>474.96</v>
      </c>
      <c r="G452" s="20"/>
    </row>
    <row r="453" spans="1:7" x14ac:dyDescent="0.25">
      <c r="A453" s="20" t="s">
        <v>970</v>
      </c>
      <c r="B453" s="541" t="s">
        <v>904</v>
      </c>
      <c r="C453" s="542" t="s">
        <v>603</v>
      </c>
      <c r="D453" s="543">
        <v>41794.339999999997</v>
      </c>
      <c r="E453" s="543">
        <v>0</v>
      </c>
      <c r="F453" s="544">
        <f t="shared" si="11"/>
        <v>41794.339999999997</v>
      </c>
      <c r="G453" s="20"/>
    </row>
    <row r="454" spans="1:7" x14ac:dyDescent="0.25">
      <c r="A454" s="20" t="s">
        <v>970</v>
      </c>
      <c r="B454" s="541" t="s">
        <v>905</v>
      </c>
      <c r="C454" s="542" t="s">
        <v>605</v>
      </c>
      <c r="D454" s="543">
        <v>0</v>
      </c>
      <c r="E454" s="543">
        <v>0</v>
      </c>
      <c r="F454" s="544">
        <f t="shared" si="11"/>
        <v>0</v>
      </c>
      <c r="G454" s="20"/>
    </row>
    <row r="455" spans="1:7" x14ac:dyDescent="0.25">
      <c r="A455" s="20" t="s">
        <v>970</v>
      </c>
      <c r="B455" s="541" t="s">
        <v>906</v>
      </c>
      <c r="C455" s="542" t="s">
        <v>607</v>
      </c>
      <c r="D455" s="543">
        <v>685.22</v>
      </c>
      <c r="E455" s="543">
        <v>0</v>
      </c>
      <c r="F455" s="544">
        <f t="shared" si="11"/>
        <v>685.22</v>
      </c>
      <c r="G455" s="20"/>
    </row>
    <row r="456" spans="1:7" x14ac:dyDescent="0.25">
      <c r="A456" s="20" t="s">
        <v>970</v>
      </c>
      <c r="B456" s="541" t="s">
        <v>907</v>
      </c>
      <c r="C456" s="542" t="s">
        <v>549</v>
      </c>
      <c r="D456" s="543">
        <v>2674.49</v>
      </c>
      <c r="E456" s="543">
        <v>0</v>
      </c>
      <c r="F456" s="544">
        <f t="shared" si="11"/>
        <v>2674.49</v>
      </c>
      <c r="G456" s="20"/>
    </row>
    <row r="457" spans="1:7" x14ac:dyDescent="0.25">
      <c r="A457" s="20" t="s">
        <v>970</v>
      </c>
      <c r="B457" s="541" t="s">
        <v>908</v>
      </c>
      <c r="C457" s="542" t="s">
        <v>613</v>
      </c>
      <c r="D457" s="543">
        <v>11339.45</v>
      </c>
      <c r="E457" s="543">
        <v>0</v>
      </c>
      <c r="F457" s="544">
        <f t="shared" si="11"/>
        <v>11339.45</v>
      </c>
      <c r="G457" s="20"/>
    </row>
    <row r="458" spans="1:7" x14ac:dyDescent="0.25">
      <c r="A458" s="20" t="s">
        <v>970</v>
      </c>
      <c r="B458" s="541" t="s">
        <v>909</v>
      </c>
      <c r="C458" s="542" t="s">
        <v>617</v>
      </c>
      <c r="D458" s="543">
        <v>68718.31</v>
      </c>
      <c r="E458" s="543">
        <v>0</v>
      </c>
      <c r="F458" s="544">
        <f t="shared" si="11"/>
        <v>68718.31</v>
      </c>
      <c r="G458" s="20"/>
    </row>
    <row r="459" spans="1:7" x14ac:dyDescent="0.25">
      <c r="A459" s="20" t="s">
        <v>970</v>
      </c>
      <c r="B459" s="541" t="s">
        <v>910</v>
      </c>
      <c r="C459" s="542" t="s">
        <v>619</v>
      </c>
      <c r="D459" s="543">
        <v>54469</v>
      </c>
      <c r="E459" s="543">
        <v>0</v>
      </c>
      <c r="F459" s="544">
        <f t="shared" si="11"/>
        <v>54469</v>
      </c>
      <c r="G459" s="20"/>
    </row>
    <row r="460" spans="1:7" x14ac:dyDescent="0.25">
      <c r="A460" s="20" t="s">
        <v>970</v>
      </c>
      <c r="B460" s="541" t="s">
        <v>911</v>
      </c>
      <c r="C460" s="542" t="s">
        <v>345</v>
      </c>
      <c r="D460" s="543">
        <v>45701.11</v>
      </c>
      <c r="E460" s="543">
        <v>0</v>
      </c>
      <c r="F460" s="544">
        <f t="shared" si="11"/>
        <v>45701.11</v>
      </c>
      <c r="G460" s="20"/>
    </row>
    <row r="461" spans="1:7" x14ac:dyDescent="0.25">
      <c r="A461" s="20" t="s">
        <v>970</v>
      </c>
      <c r="B461" s="541" t="s">
        <v>912</v>
      </c>
      <c r="C461" s="542" t="s">
        <v>913</v>
      </c>
      <c r="D461" s="543">
        <v>9609.52</v>
      </c>
      <c r="E461" s="543">
        <v>0</v>
      </c>
      <c r="F461" s="544">
        <f t="shared" si="11"/>
        <v>9609.52</v>
      </c>
      <c r="G461" s="20"/>
    </row>
    <row r="462" spans="1:7" x14ac:dyDescent="0.25">
      <c r="A462" s="20" t="s">
        <v>970</v>
      </c>
      <c r="B462" s="541" t="s">
        <v>914</v>
      </c>
      <c r="C462" s="542" t="s">
        <v>915</v>
      </c>
      <c r="D462" s="543">
        <v>12766.13</v>
      </c>
      <c r="E462" s="543">
        <v>0</v>
      </c>
      <c r="F462" s="544">
        <f t="shared" si="11"/>
        <v>12766.13</v>
      </c>
      <c r="G462" s="20"/>
    </row>
    <row r="463" spans="1:7" x14ac:dyDescent="0.25">
      <c r="A463" s="20" t="s">
        <v>970</v>
      </c>
      <c r="B463" s="541" t="s">
        <v>916</v>
      </c>
      <c r="C463" s="542" t="s">
        <v>629</v>
      </c>
      <c r="D463" s="543">
        <v>34791.47</v>
      </c>
      <c r="E463" s="543">
        <v>0</v>
      </c>
      <c r="F463" s="544">
        <f t="shared" si="11"/>
        <v>34791.47</v>
      </c>
      <c r="G463" s="20"/>
    </row>
    <row r="464" spans="1:7" x14ac:dyDescent="0.25">
      <c r="A464" s="20" t="s">
        <v>970</v>
      </c>
      <c r="B464" s="541" t="s">
        <v>917</v>
      </c>
      <c r="C464" s="542" t="s">
        <v>918</v>
      </c>
      <c r="D464" s="543">
        <v>405</v>
      </c>
      <c r="E464" s="543">
        <v>0</v>
      </c>
      <c r="F464" s="544">
        <f t="shared" si="11"/>
        <v>405</v>
      </c>
      <c r="G464" s="20"/>
    </row>
    <row r="465" spans="1:7" x14ac:dyDescent="0.25">
      <c r="A465" s="20" t="s">
        <v>970</v>
      </c>
      <c r="B465" s="541" t="s">
        <v>919</v>
      </c>
      <c r="C465" s="542" t="s">
        <v>635</v>
      </c>
      <c r="D465" s="543">
        <v>389.82</v>
      </c>
      <c r="E465" s="543">
        <v>0</v>
      </c>
      <c r="F465" s="544">
        <f t="shared" si="11"/>
        <v>389.82</v>
      </c>
      <c r="G465" s="20"/>
    </row>
    <row r="466" spans="1:7" x14ac:dyDescent="0.25">
      <c r="A466" s="20" t="s">
        <v>970</v>
      </c>
      <c r="B466" s="541" t="s">
        <v>920</v>
      </c>
      <c r="C466" s="542" t="s">
        <v>637</v>
      </c>
      <c r="D466" s="543">
        <v>26575.279999999999</v>
      </c>
      <c r="E466" s="543">
        <v>0</v>
      </c>
      <c r="F466" s="544">
        <f t="shared" si="11"/>
        <v>26575.279999999999</v>
      </c>
      <c r="G466" s="20"/>
    </row>
    <row r="467" spans="1:7" x14ac:dyDescent="0.25">
      <c r="A467" s="20" t="s">
        <v>970</v>
      </c>
      <c r="B467" s="541" t="s">
        <v>921</v>
      </c>
      <c r="C467" s="542" t="s">
        <v>639</v>
      </c>
      <c r="D467" s="543">
        <v>17074.400000000001</v>
      </c>
      <c r="E467" s="543">
        <v>0</v>
      </c>
      <c r="F467" s="544">
        <f t="shared" si="11"/>
        <v>17074.400000000001</v>
      </c>
      <c r="G467" s="20"/>
    </row>
    <row r="468" spans="1:7" x14ac:dyDescent="0.25">
      <c r="A468" s="20" t="s">
        <v>970</v>
      </c>
      <c r="B468" s="541" t="s">
        <v>922</v>
      </c>
      <c r="C468" s="542" t="s">
        <v>641</v>
      </c>
      <c r="D468" s="543">
        <v>17367.25</v>
      </c>
      <c r="E468" s="543">
        <v>0</v>
      </c>
      <c r="F468" s="544">
        <f t="shared" si="11"/>
        <v>17367.25</v>
      </c>
      <c r="G468" s="20"/>
    </row>
    <row r="469" spans="1:7" x14ac:dyDescent="0.25">
      <c r="A469" s="20" t="s">
        <v>970</v>
      </c>
      <c r="B469" s="541" t="s">
        <v>923</v>
      </c>
      <c r="C469" s="542" t="s">
        <v>924</v>
      </c>
      <c r="D469" s="543">
        <v>45475.08</v>
      </c>
      <c r="E469" s="543">
        <v>0</v>
      </c>
      <c r="F469" s="544">
        <f t="shared" si="11"/>
        <v>45475.08</v>
      </c>
      <c r="G469" s="20"/>
    </row>
    <row r="470" spans="1:7" x14ac:dyDescent="0.25">
      <c r="A470" s="20" t="s">
        <v>970</v>
      </c>
      <c r="B470" s="541" t="s">
        <v>925</v>
      </c>
      <c r="C470" s="542" t="s">
        <v>646</v>
      </c>
      <c r="D470" s="543">
        <v>171793.97</v>
      </c>
      <c r="E470" s="543">
        <v>0</v>
      </c>
      <c r="F470" s="544">
        <f t="shared" si="11"/>
        <v>171793.97</v>
      </c>
      <c r="G470" s="20"/>
    </row>
    <row r="471" spans="1:7" x14ac:dyDescent="0.25">
      <c r="A471" s="20" t="s">
        <v>970</v>
      </c>
      <c r="B471" s="541" t="s">
        <v>926</v>
      </c>
      <c r="C471" s="542" t="s">
        <v>927</v>
      </c>
      <c r="D471" s="543">
        <v>268.62</v>
      </c>
      <c r="E471" s="543">
        <v>0</v>
      </c>
      <c r="F471" s="544">
        <f t="shared" si="11"/>
        <v>268.62</v>
      </c>
      <c r="G471" s="20"/>
    </row>
    <row r="472" spans="1:7" x14ac:dyDescent="0.25">
      <c r="A472" s="20" t="s">
        <v>970</v>
      </c>
      <c r="B472" s="541" t="s">
        <v>928</v>
      </c>
      <c r="C472" s="542" t="s">
        <v>651</v>
      </c>
      <c r="D472" s="543">
        <v>0</v>
      </c>
      <c r="E472" s="543">
        <v>0</v>
      </c>
      <c r="F472" s="544">
        <f t="shared" si="11"/>
        <v>0</v>
      </c>
      <c r="G472" s="20"/>
    </row>
    <row r="473" spans="1:7" x14ac:dyDescent="0.25">
      <c r="A473" s="20" t="s">
        <v>970</v>
      </c>
      <c r="B473" s="541" t="s">
        <v>929</v>
      </c>
      <c r="C473" s="542" t="s">
        <v>728</v>
      </c>
      <c r="D473" s="543">
        <v>250706.56</v>
      </c>
      <c r="E473" s="543">
        <v>0</v>
      </c>
      <c r="F473" s="544">
        <f t="shared" si="11"/>
        <v>250706.56</v>
      </c>
      <c r="G473" s="20"/>
    </row>
    <row r="474" spans="1:7" x14ac:dyDescent="0.25">
      <c r="A474" s="20" t="s">
        <v>970</v>
      </c>
      <c r="B474" s="541" t="s">
        <v>930</v>
      </c>
      <c r="C474" s="542" t="s">
        <v>655</v>
      </c>
      <c r="D474" s="543">
        <v>7084.66</v>
      </c>
      <c r="E474" s="543">
        <v>0</v>
      </c>
      <c r="F474" s="544">
        <f t="shared" si="11"/>
        <v>7084.66</v>
      </c>
      <c r="G474" s="20"/>
    </row>
    <row r="475" spans="1:7" x14ac:dyDescent="0.25">
      <c r="A475" s="20" t="s">
        <v>970</v>
      </c>
      <c r="B475" s="541" t="s">
        <v>931</v>
      </c>
      <c r="C475" s="542" t="s">
        <v>657</v>
      </c>
      <c r="D475" s="543">
        <v>0</v>
      </c>
      <c r="E475" s="543">
        <v>0</v>
      </c>
      <c r="F475" s="544">
        <f t="shared" si="11"/>
        <v>0</v>
      </c>
      <c r="G475" s="20"/>
    </row>
    <row r="476" spans="1:7" x14ac:dyDescent="0.25">
      <c r="A476" s="20" t="s">
        <v>970</v>
      </c>
      <c r="B476" s="541" t="s">
        <v>932</v>
      </c>
      <c r="C476" s="542" t="s">
        <v>659</v>
      </c>
      <c r="D476" s="543">
        <v>23658.11</v>
      </c>
      <c r="E476" s="543">
        <v>0</v>
      </c>
      <c r="F476" s="544">
        <f t="shared" si="11"/>
        <v>23658.11</v>
      </c>
      <c r="G476" s="20"/>
    </row>
    <row r="477" spans="1:7" x14ac:dyDescent="0.25">
      <c r="A477" s="20" t="s">
        <v>970</v>
      </c>
      <c r="B477" s="541" t="s">
        <v>933</v>
      </c>
      <c r="C477" s="542" t="s">
        <v>934</v>
      </c>
      <c r="D477" s="543">
        <v>661.02</v>
      </c>
      <c r="E477" s="543">
        <v>0</v>
      </c>
      <c r="F477" s="544">
        <f t="shared" si="11"/>
        <v>661.02</v>
      </c>
      <c r="G477" s="20"/>
    </row>
    <row r="478" spans="1:7" x14ac:dyDescent="0.25">
      <c r="A478" s="20" t="s">
        <v>970</v>
      </c>
      <c r="B478" s="541" t="s">
        <v>935</v>
      </c>
      <c r="C478" s="542" t="s">
        <v>661</v>
      </c>
      <c r="D478" s="543">
        <v>391879.01</v>
      </c>
      <c r="E478" s="543">
        <v>0</v>
      </c>
      <c r="F478" s="544">
        <f t="shared" si="11"/>
        <v>391879.01</v>
      </c>
      <c r="G478" s="20"/>
    </row>
    <row r="479" spans="1:7" x14ac:dyDescent="0.25">
      <c r="A479" s="20" t="s">
        <v>970</v>
      </c>
      <c r="B479" s="541" t="s">
        <v>936</v>
      </c>
      <c r="C479" s="542" t="s">
        <v>663</v>
      </c>
      <c r="D479" s="543">
        <v>86721.09</v>
      </c>
      <c r="E479" s="543">
        <v>0</v>
      </c>
      <c r="F479" s="544">
        <f t="shared" si="11"/>
        <v>86721.09</v>
      </c>
      <c r="G479" s="20"/>
    </row>
    <row r="480" spans="1:7" x14ac:dyDescent="0.25">
      <c r="A480" s="20" t="s">
        <v>970</v>
      </c>
      <c r="B480" s="541" t="s">
        <v>937</v>
      </c>
      <c r="C480" s="542" t="s">
        <v>665</v>
      </c>
      <c r="D480" s="543">
        <v>28354.17</v>
      </c>
      <c r="E480" s="543">
        <v>0</v>
      </c>
      <c r="F480" s="544">
        <f t="shared" si="11"/>
        <v>28354.17</v>
      </c>
      <c r="G480" s="20"/>
    </row>
    <row r="481" spans="1:7" x14ac:dyDescent="0.25">
      <c r="A481" s="20" t="s">
        <v>970</v>
      </c>
      <c r="B481" s="541" t="s">
        <v>938</v>
      </c>
      <c r="C481" s="542" t="s">
        <v>669</v>
      </c>
      <c r="D481" s="543">
        <v>151.16999999999999</v>
      </c>
      <c r="E481" s="543">
        <v>0</v>
      </c>
      <c r="F481" s="544">
        <f t="shared" si="11"/>
        <v>151.16999999999999</v>
      </c>
      <c r="G481" s="20"/>
    </row>
    <row r="482" spans="1:7" x14ac:dyDescent="0.25">
      <c r="A482" s="20" t="s">
        <v>970</v>
      </c>
      <c r="B482" s="541" t="s">
        <v>939</v>
      </c>
      <c r="C482" s="542" t="s">
        <v>830</v>
      </c>
      <c r="D482" s="543">
        <v>27256.91</v>
      </c>
      <c r="E482" s="543">
        <v>0</v>
      </c>
      <c r="F482" s="544">
        <f t="shared" si="11"/>
        <v>27256.91</v>
      </c>
      <c r="G482" s="20"/>
    </row>
    <row r="483" spans="1:7" x14ac:dyDescent="0.25">
      <c r="A483" s="20" t="s">
        <v>970</v>
      </c>
      <c r="B483" s="541" t="s">
        <v>940</v>
      </c>
      <c r="C483" s="542" t="s">
        <v>679</v>
      </c>
      <c r="D483" s="543">
        <v>0</v>
      </c>
      <c r="E483" s="543">
        <v>0</v>
      </c>
      <c r="F483" s="544">
        <f t="shared" si="11"/>
        <v>0</v>
      </c>
      <c r="G483" s="20"/>
    </row>
    <row r="484" spans="1:7" x14ac:dyDescent="0.25">
      <c r="A484" s="20" t="s">
        <v>970</v>
      </c>
      <c r="B484" s="541" t="s">
        <v>941</v>
      </c>
      <c r="C484" s="542" t="s">
        <v>687</v>
      </c>
      <c r="D484" s="543">
        <v>0</v>
      </c>
      <c r="E484" s="543">
        <v>0</v>
      </c>
      <c r="F484" s="544">
        <f t="shared" si="11"/>
        <v>0</v>
      </c>
      <c r="G484" s="20"/>
    </row>
    <row r="485" spans="1:7" x14ac:dyDescent="0.25">
      <c r="A485" s="20" t="s">
        <v>970</v>
      </c>
      <c r="B485" s="541" t="s">
        <v>942</v>
      </c>
      <c r="C485" s="542" t="s">
        <v>689</v>
      </c>
      <c r="D485" s="543">
        <v>149206.38</v>
      </c>
      <c r="E485" s="543">
        <v>0</v>
      </c>
      <c r="F485" s="544">
        <f t="shared" si="11"/>
        <v>149206.38</v>
      </c>
      <c r="G485" s="20"/>
    </row>
    <row r="486" spans="1:7" x14ac:dyDescent="0.25">
      <c r="A486" s="20" t="s">
        <v>970</v>
      </c>
      <c r="B486" s="541" t="s">
        <v>943</v>
      </c>
      <c r="C486" s="542" t="s">
        <v>691</v>
      </c>
      <c r="D486" s="543">
        <v>635.58000000000004</v>
      </c>
      <c r="E486" s="543">
        <v>0</v>
      </c>
      <c r="F486" s="544">
        <f t="shared" si="11"/>
        <v>635.58000000000004</v>
      </c>
      <c r="G486" s="20"/>
    </row>
    <row r="487" spans="1:7" x14ac:dyDescent="0.25">
      <c r="A487" s="20" t="s">
        <v>970</v>
      </c>
      <c r="B487" s="541" t="s">
        <v>944</v>
      </c>
      <c r="C487" s="542" t="s">
        <v>695</v>
      </c>
      <c r="D487" s="543">
        <v>2130.92</v>
      </c>
      <c r="E487" s="543">
        <v>0</v>
      </c>
      <c r="F487" s="544">
        <f t="shared" si="11"/>
        <v>2130.92</v>
      </c>
      <c r="G487" s="20"/>
    </row>
    <row r="488" spans="1:7" x14ac:dyDescent="0.25">
      <c r="A488" s="20" t="s">
        <v>970</v>
      </c>
      <c r="B488" s="541" t="s">
        <v>945</v>
      </c>
      <c r="C488" s="542" t="s">
        <v>697</v>
      </c>
      <c r="D488" s="543">
        <v>12115.73</v>
      </c>
      <c r="E488" s="543">
        <v>0</v>
      </c>
      <c r="F488" s="544">
        <f t="shared" si="11"/>
        <v>12115.73</v>
      </c>
      <c r="G488" s="20"/>
    </row>
    <row r="489" spans="1:7" x14ac:dyDescent="0.25">
      <c r="A489" s="20" t="s">
        <v>970</v>
      </c>
      <c r="B489" s="541" t="s">
        <v>946</v>
      </c>
      <c r="C489" s="542" t="s">
        <v>699</v>
      </c>
      <c r="D489" s="543">
        <v>5571</v>
      </c>
      <c r="E489" s="543">
        <v>0</v>
      </c>
      <c r="F489" s="544">
        <f t="shared" si="11"/>
        <v>5571</v>
      </c>
      <c r="G489" s="20"/>
    </row>
    <row r="490" spans="1:7" x14ac:dyDescent="0.25">
      <c r="A490" s="20" t="s">
        <v>970</v>
      </c>
      <c r="B490" s="541" t="s">
        <v>947</v>
      </c>
      <c r="C490" s="542" t="s">
        <v>948</v>
      </c>
      <c r="D490" s="543">
        <v>8847</v>
      </c>
      <c r="E490" s="543">
        <v>0</v>
      </c>
      <c r="F490" s="544">
        <f t="shared" si="11"/>
        <v>8847</v>
      </c>
      <c r="G490" s="20"/>
    </row>
    <row r="491" spans="1:7" x14ac:dyDescent="0.25">
      <c r="A491" s="20" t="s">
        <v>970</v>
      </c>
      <c r="B491" s="541" t="s">
        <v>949</v>
      </c>
      <c r="C491" s="542" t="s">
        <v>705</v>
      </c>
      <c r="D491" s="543">
        <v>20275.599999999999</v>
      </c>
      <c r="E491" s="543">
        <v>0</v>
      </c>
      <c r="F491" s="544">
        <f t="shared" si="11"/>
        <v>20275.599999999999</v>
      </c>
      <c r="G491" s="20"/>
    </row>
    <row r="492" spans="1:7" x14ac:dyDescent="0.25">
      <c r="A492" s="20" t="s">
        <v>970</v>
      </c>
      <c r="B492" s="541" t="s">
        <v>950</v>
      </c>
      <c r="C492" s="542" t="s">
        <v>951</v>
      </c>
      <c r="D492" s="543">
        <v>13758.66</v>
      </c>
      <c r="E492" s="543">
        <v>0</v>
      </c>
      <c r="F492" s="544">
        <f t="shared" si="11"/>
        <v>13758.66</v>
      </c>
      <c r="G492" s="20"/>
    </row>
    <row r="493" spans="1:7" x14ac:dyDescent="0.25">
      <c r="A493" s="20" t="s">
        <v>970</v>
      </c>
      <c r="B493" s="541" t="s">
        <v>952</v>
      </c>
      <c r="C493" s="542" t="s">
        <v>703</v>
      </c>
      <c r="D493" s="543">
        <v>77744</v>
      </c>
      <c r="E493" s="543">
        <v>0</v>
      </c>
      <c r="F493" s="544">
        <f t="shared" si="11"/>
        <v>77744</v>
      </c>
      <c r="G493" s="20"/>
    </row>
    <row r="494" spans="1:7" x14ac:dyDescent="0.25">
      <c r="A494" s="20" t="s">
        <v>970</v>
      </c>
      <c r="B494" s="541" t="s">
        <v>953</v>
      </c>
      <c r="C494" s="542" t="s">
        <v>553</v>
      </c>
      <c r="D494" s="543">
        <v>0</v>
      </c>
      <c r="E494" s="543">
        <v>0</v>
      </c>
      <c r="F494" s="544">
        <f t="shared" si="11"/>
        <v>0</v>
      </c>
      <c r="G494" s="20"/>
    </row>
    <row r="495" spans="1:7" x14ac:dyDescent="0.25">
      <c r="A495" s="20" t="s">
        <v>970</v>
      </c>
      <c r="B495" s="541" t="s">
        <v>954</v>
      </c>
      <c r="C495" s="542" t="s">
        <v>617</v>
      </c>
      <c r="D495" s="543">
        <v>9865.98</v>
      </c>
      <c r="E495" s="543">
        <v>0</v>
      </c>
      <c r="F495" s="544">
        <f t="shared" si="11"/>
        <v>9865.98</v>
      </c>
      <c r="G495" s="20"/>
    </row>
    <row r="496" spans="1:7" x14ac:dyDescent="0.25">
      <c r="A496" s="20" t="s">
        <v>970</v>
      </c>
      <c r="B496" s="541" t="s">
        <v>955</v>
      </c>
      <c r="C496" s="542" t="s">
        <v>615</v>
      </c>
      <c r="D496" s="543">
        <v>149397.48000000001</v>
      </c>
      <c r="E496" s="543">
        <v>0</v>
      </c>
      <c r="F496" s="544">
        <f t="shared" si="11"/>
        <v>149397.48000000001</v>
      </c>
      <c r="G496" s="20"/>
    </row>
    <row r="497" spans="1:7" x14ac:dyDescent="0.25">
      <c r="A497" s="20" t="s">
        <v>970</v>
      </c>
      <c r="B497" s="541" t="s">
        <v>956</v>
      </c>
      <c r="C497" s="542" t="s">
        <v>673</v>
      </c>
      <c r="D497" s="543">
        <v>1199.71</v>
      </c>
      <c r="E497" s="543">
        <v>0</v>
      </c>
      <c r="F497" s="544">
        <f t="shared" si="11"/>
        <v>1199.71</v>
      </c>
      <c r="G497" s="20"/>
    </row>
    <row r="498" spans="1:7" x14ac:dyDescent="0.25">
      <c r="A498" s="20" t="s">
        <v>970</v>
      </c>
      <c r="B498" s="541" t="s">
        <v>957</v>
      </c>
      <c r="C498" s="542" t="s">
        <v>958</v>
      </c>
      <c r="D498" s="543">
        <v>1432.62</v>
      </c>
      <c r="E498" s="543">
        <v>0</v>
      </c>
      <c r="F498" s="544">
        <f t="shared" si="11"/>
        <v>1432.62</v>
      </c>
      <c r="G498" s="20"/>
    </row>
    <row r="499" spans="1:7" x14ac:dyDescent="0.25">
      <c r="A499" s="20" t="s">
        <v>970</v>
      </c>
      <c r="B499" s="541" t="s">
        <v>959</v>
      </c>
      <c r="C499" s="542" t="s">
        <v>677</v>
      </c>
      <c r="D499" s="543">
        <v>99636.19</v>
      </c>
      <c r="E499" s="543">
        <v>0</v>
      </c>
      <c r="F499" s="544">
        <f t="shared" si="11"/>
        <v>99636.19</v>
      </c>
      <c r="G499" s="20"/>
    </row>
    <row r="500" spans="1:7" ht="15.75" thickBot="1" x14ac:dyDescent="0.3">
      <c r="A500" s="20" t="s">
        <v>970</v>
      </c>
      <c r="B500" s="550" t="s">
        <v>960</v>
      </c>
      <c r="C500" s="551" t="s">
        <v>961</v>
      </c>
      <c r="D500" s="552">
        <v>701263.5</v>
      </c>
      <c r="E500" s="552">
        <v>0</v>
      </c>
      <c r="F500" s="553">
        <f t="shared" si="11"/>
        <v>701263.5</v>
      </c>
      <c r="G500" s="2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F431E-0681-4863-866E-9077C7159848}">
  <dimension ref="A1:L30"/>
  <sheetViews>
    <sheetView workbookViewId="0">
      <selection activeCell="C15" sqref="C15"/>
    </sheetView>
  </sheetViews>
  <sheetFormatPr baseColWidth="10" defaultRowHeight="15" x14ac:dyDescent="0.25"/>
  <sheetData>
    <row r="1" spans="1:12" ht="3" customHeight="1" x14ac:dyDescent="0.25"/>
    <row r="2" spans="1:12" ht="3" customHeight="1" x14ac:dyDescent="0.25"/>
    <row r="3" spans="1:12" ht="9.75" customHeight="1" x14ac:dyDescent="0.25"/>
    <row r="4" spans="1:12" x14ac:dyDescent="0.25">
      <c r="B4">
        <v>1</v>
      </c>
      <c r="C4">
        <f>+B4+1</f>
        <v>2</v>
      </c>
      <c r="D4">
        <f t="shared" ref="D4:J4" si="0">+C4+1</f>
        <v>3</v>
      </c>
      <c r="E4">
        <f t="shared" si="0"/>
        <v>4</v>
      </c>
      <c r="F4">
        <f t="shared" si="0"/>
        <v>5</v>
      </c>
      <c r="G4">
        <f t="shared" si="0"/>
        <v>6</v>
      </c>
      <c r="H4">
        <f t="shared" si="0"/>
        <v>7</v>
      </c>
      <c r="I4">
        <f t="shared" si="0"/>
        <v>8</v>
      </c>
      <c r="J4">
        <f t="shared" si="0"/>
        <v>9</v>
      </c>
      <c r="K4">
        <f t="shared" ref="K4" si="1">+J4+1</f>
        <v>10</v>
      </c>
    </row>
    <row r="5" spans="1:12" x14ac:dyDescent="0.25">
      <c r="B5" s="202"/>
      <c r="C5" s="202"/>
      <c r="D5" s="202"/>
      <c r="E5" s="202"/>
      <c r="F5" s="202"/>
      <c r="G5" s="202"/>
      <c r="H5" s="202"/>
      <c r="I5" s="202"/>
      <c r="J5" s="202"/>
      <c r="K5" s="202"/>
    </row>
    <row r="6" spans="1:12" x14ac:dyDescent="0.25">
      <c r="B6" t="s">
        <v>2523</v>
      </c>
      <c r="C6" t="s">
        <v>2523</v>
      </c>
      <c r="D6" t="s">
        <v>2523</v>
      </c>
      <c r="E6" t="s">
        <v>2523</v>
      </c>
      <c r="F6" t="s">
        <v>2523</v>
      </c>
      <c r="G6" t="s">
        <v>2523</v>
      </c>
      <c r="H6" t="s">
        <v>2523</v>
      </c>
      <c r="I6" t="s">
        <v>2523</v>
      </c>
      <c r="J6" t="s">
        <v>2523</v>
      </c>
      <c r="K6" t="s">
        <v>2523</v>
      </c>
    </row>
    <row r="7" spans="1:12" x14ac:dyDescent="0.25">
      <c r="A7" t="s">
        <v>1968</v>
      </c>
      <c r="B7" s="178">
        <v>3000</v>
      </c>
      <c r="C7" s="178">
        <v>3000</v>
      </c>
      <c r="D7" s="178">
        <v>3000</v>
      </c>
      <c r="E7" s="178">
        <v>3000</v>
      </c>
      <c r="F7" s="178">
        <v>3000</v>
      </c>
      <c r="G7" s="178">
        <v>3000</v>
      </c>
      <c r="H7" s="178">
        <v>3000</v>
      </c>
      <c r="I7" s="178">
        <v>3000</v>
      </c>
      <c r="J7" s="178">
        <v>3000</v>
      </c>
      <c r="K7" s="178">
        <v>3000</v>
      </c>
      <c r="L7" t="s">
        <v>2524</v>
      </c>
    </row>
    <row r="8" spans="1:12" x14ac:dyDescent="0.25">
      <c r="A8" t="s">
        <v>1968</v>
      </c>
      <c r="D8" s="178">
        <v>20000</v>
      </c>
      <c r="G8" s="178">
        <v>20000</v>
      </c>
      <c r="J8" s="178">
        <v>20000</v>
      </c>
      <c r="L8" t="s">
        <v>2525</v>
      </c>
    </row>
    <row r="10" spans="1:12" x14ac:dyDescent="0.25">
      <c r="D10" s="434" t="s">
        <v>132</v>
      </c>
      <c r="E10" s="434" t="s">
        <v>133</v>
      </c>
    </row>
    <row r="11" spans="1:12" x14ac:dyDescent="0.25">
      <c r="B11" t="s">
        <v>2089</v>
      </c>
      <c r="D11" s="178">
        <v>100000</v>
      </c>
    </row>
    <row r="12" spans="1:12" x14ac:dyDescent="0.25">
      <c r="B12" t="s">
        <v>2526</v>
      </c>
      <c r="E12" s="178">
        <f>+D11</f>
        <v>100000</v>
      </c>
    </row>
    <row r="14" spans="1:12" x14ac:dyDescent="0.25">
      <c r="B14" t="s">
        <v>2527</v>
      </c>
    </row>
    <row r="16" spans="1:12" x14ac:dyDescent="0.25">
      <c r="B16" t="s">
        <v>2526</v>
      </c>
      <c r="D16" s="178">
        <f>+D11*0.2</f>
        <v>20000</v>
      </c>
      <c r="E16" s="178"/>
    </row>
    <row r="17" spans="2:5" x14ac:dyDescent="0.25">
      <c r="B17" t="s">
        <v>126</v>
      </c>
      <c r="D17" s="178"/>
      <c r="E17" s="178">
        <f>+D16</f>
        <v>20000</v>
      </c>
    </row>
    <row r="18" spans="2:5" x14ac:dyDescent="0.25">
      <c r="D18" s="178"/>
      <c r="E18" s="178"/>
    </row>
    <row r="19" spans="2:5" x14ac:dyDescent="0.25">
      <c r="B19" t="s">
        <v>2526</v>
      </c>
      <c r="D19" s="178">
        <f>+D16</f>
        <v>20000</v>
      </c>
      <c r="E19" s="178"/>
    </row>
    <row r="20" spans="2:5" x14ac:dyDescent="0.25">
      <c r="B20" t="s">
        <v>126</v>
      </c>
      <c r="D20" s="178"/>
      <c r="E20" s="178">
        <f>+D19</f>
        <v>20000</v>
      </c>
    </row>
    <row r="21" spans="2:5" x14ac:dyDescent="0.25">
      <c r="D21" s="178"/>
      <c r="E21" s="178"/>
    </row>
    <row r="22" spans="2:5" x14ac:dyDescent="0.25">
      <c r="B22" t="s">
        <v>2526</v>
      </c>
      <c r="D22" s="178">
        <f>+D19</f>
        <v>20000</v>
      </c>
      <c r="E22" s="178"/>
    </row>
    <row r="23" spans="2:5" x14ac:dyDescent="0.25">
      <c r="B23" t="s">
        <v>126</v>
      </c>
      <c r="D23" s="178"/>
      <c r="E23" s="178">
        <f>+D22</f>
        <v>20000</v>
      </c>
    </row>
    <row r="24" spans="2:5" x14ac:dyDescent="0.25">
      <c r="D24" s="178"/>
      <c r="E24" s="178"/>
    </row>
    <row r="25" spans="2:5" x14ac:dyDescent="0.25">
      <c r="B25" t="s">
        <v>2526</v>
      </c>
      <c r="D25" s="178">
        <f>+D22</f>
        <v>20000</v>
      </c>
      <c r="E25" s="178"/>
    </row>
    <row r="26" spans="2:5" x14ac:dyDescent="0.25">
      <c r="B26" t="s">
        <v>126</v>
      </c>
      <c r="D26" s="178"/>
      <c r="E26" s="178">
        <f>+D25</f>
        <v>20000</v>
      </c>
    </row>
    <row r="27" spans="2:5" x14ac:dyDescent="0.25">
      <c r="D27" s="178"/>
      <c r="E27" s="178"/>
    </row>
    <row r="28" spans="2:5" x14ac:dyDescent="0.25">
      <c r="B28" t="s">
        <v>2526</v>
      </c>
      <c r="D28" s="178">
        <f>+D25</f>
        <v>20000</v>
      </c>
      <c r="E28" s="178"/>
    </row>
    <row r="29" spans="2:5" x14ac:dyDescent="0.25">
      <c r="B29" t="s">
        <v>126</v>
      </c>
      <c r="D29" s="178"/>
      <c r="E29" s="178">
        <f>+D28</f>
        <v>20000</v>
      </c>
    </row>
    <row r="30" spans="2:5" x14ac:dyDescent="0.25">
      <c r="D30" s="178"/>
      <c r="E30" s="178"/>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F1D53-EDD4-4A50-B5F8-751959638771}">
  <dimension ref="A1:M38"/>
  <sheetViews>
    <sheetView zoomScale="154" zoomScaleNormal="154" workbookViewId="0">
      <selection activeCell="J15" sqref="J15"/>
    </sheetView>
  </sheetViews>
  <sheetFormatPr baseColWidth="10" defaultRowHeight="15" x14ac:dyDescent="0.25"/>
  <cols>
    <col min="5" max="5" width="3.5703125" customWidth="1"/>
    <col min="6" max="6" width="9.85546875" bestFit="1" customWidth="1"/>
    <col min="7" max="7" width="8.140625" bestFit="1" customWidth="1"/>
    <col min="8" max="8" width="9.85546875" bestFit="1" customWidth="1"/>
    <col min="11" max="11" width="7.42578125" customWidth="1"/>
  </cols>
  <sheetData>
    <row r="1" spans="1:13" ht="15.75" thickBot="1" x14ac:dyDescent="0.3">
      <c r="A1" s="203" t="s">
        <v>1945</v>
      </c>
      <c r="B1" s="227">
        <v>1000000</v>
      </c>
      <c r="F1" t="s">
        <v>1949</v>
      </c>
      <c r="G1" t="s">
        <v>1898</v>
      </c>
      <c r="H1" t="s">
        <v>1042</v>
      </c>
    </row>
    <row r="2" spans="1:13" x14ac:dyDescent="0.25">
      <c r="A2" s="203" t="s">
        <v>1946</v>
      </c>
      <c r="B2" s="228">
        <v>0.01</v>
      </c>
      <c r="D2" s="230" t="s">
        <v>1950</v>
      </c>
      <c r="E2" s="231">
        <v>1</v>
      </c>
      <c r="F2" s="232">
        <f>-PPMT($B$2,E2,$B$3,$B$1,0,0)</f>
        <v>23214.309812851188</v>
      </c>
      <c r="G2" s="232">
        <f>-IPMT($B$2,E2,$B$3,$B$1,0,0)</f>
        <v>10000</v>
      </c>
      <c r="H2" s="233">
        <f>+F2+G2</f>
        <v>33214.309812851192</v>
      </c>
      <c r="J2" t="s">
        <v>1958</v>
      </c>
      <c r="L2" s="178">
        <f>SUM(F8:F37)</f>
        <v>857185.2164215123</v>
      </c>
    </row>
    <row r="3" spans="1:13" x14ac:dyDescent="0.25">
      <c r="A3" s="203" t="s">
        <v>1947</v>
      </c>
      <c r="B3" s="203">
        <v>36</v>
      </c>
      <c r="D3" s="234" t="s">
        <v>1951</v>
      </c>
      <c r="E3">
        <f>+E2+1</f>
        <v>2</v>
      </c>
      <c r="F3" s="227">
        <f t="shared" ref="F3:F37" si="0">-PPMT($B$2,E3,$B$3,$B$1,0,0)</f>
        <v>23446.452910979704</v>
      </c>
      <c r="G3" s="227">
        <f t="shared" ref="G3:G37" si="1">-IPMT($B$2,E3,$B$3,$B$1,0,0)</f>
        <v>9767.8569018714879</v>
      </c>
      <c r="H3" s="235">
        <f t="shared" ref="H3:H37" si="2">+F3+G3</f>
        <v>33214.309812851192</v>
      </c>
      <c r="L3" s="178"/>
      <c r="M3" s="253" t="s">
        <v>967</v>
      </c>
    </row>
    <row r="4" spans="1:13" x14ac:dyDescent="0.25">
      <c r="A4" s="203" t="s">
        <v>1948</v>
      </c>
      <c r="B4" s="227">
        <f>PMT(B2,B3,-B1,0,0)</f>
        <v>33214.309812851192</v>
      </c>
      <c r="D4" s="234" t="s">
        <v>1952</v>
      </c>
      <c r="E4">
        <f t="shared" ref="E4:E37" si="3">+E3+1</f>
        <v>3</v>
      </c>
      <c r="F4" s="227">
        <f t="shared" si="0"/>
        <v>23680.917440089499</v>
      </c>
      <c r="G4" s="227">
        <f t="shared" si="1"/>
        <v>9533.392372761693</v>
      </c>
      <c r="H4" s="235">
        <f t="shared" si="2"/>
        <v>33214.309812851192</v>
      </c>
      <c r="K4" t="s">
        <v>1962</v>
      </c>
      <c r="L4" s="178">
        <f>+L9</f>
        <v>312528.04338140576</v>
      </c>
      <c r="M4" s="178">
        <f>+L4+L5</f>
        <v>857185.2164215123</v>
      </c>
    </row>
    <row r="5" spans="1:13" x14ac:dyDescent="0.25">
      <c r="D5" s="234" t="s">
        <v>1953</v>
      </c>
      <c r="E5">
        <f t="shared" si="3"/>
        <v>4</v>
      </c>
      <c r="F5" s="227">
        <f t="shared" si="0"/>
        <v>23917.726614490395</v>
      </c>
      <c r="G5" s="227">
        <f t="shared" si="1"/>
        <v>9296.5831983607968</v>
      </c>
      <c r="H5" s="235">
        <f t="shared" si="2"/>
        <v>33214.309812851192</v>
      </c>
      <c r="K5" t="s">
        <v>1963</v>
      </c>
      <c r="L5" s="178">
        <f>+L2-L4</f>
        <v>544657.17304010654</v>
      </c>
      <c r="M5">
        <v>0</v>
      </c>
    </row>
    <row r="6" spans="1:13" x14ac:dyDescent="0.25">
      <c r="D6" s="234" t="s">
        <v>1954</v>
      </c>
      <c r="E6">
        <f t="shared" si="3"/>
        <v>5</v>
      </c>
      <c r="F6" s="227">
        <f t="shared" si="0"/>
        <v>24156.903880635295</v>
      </c>
      <c r="G6" s="227">
        <f t="shared" si="1"/>
        <v>9057.4059322158919</v>
      </c>
      <c r="H6" s="235">
        <f t="shared" si="2"/>
        <v>33214.309812851185</v>
      </c>
      <c r="L6" s="252">
        <f>+L4+L5</f>
        <v>857185.2164215123</v>
      </c>
    </row>
    <row r="7" spans="1:13" ht="15.75" thickBot="1" x14ac:dyDescent="0.3">
      <c r="D7" s="236" t="s">
        <v>1955</v>
      </c>
      <c r="E7" s="237">
        <f t="shared" si="3"/>
        <v>6</v>
      </c>
      <c r="F7" s="238">
        <f t="shared" si="0"/>
        <v>24398.472919441654</v>
      </c>
      <c r="G7" s="238">
        <f t="shared" si="1"/>
        <v>8815.8368934095397</v>
      </c>
      <c r="H7" s="239">
        <f t="shared" si="2"/>
        <v>33214.309812851192</v>
      </c>
      <c r="J7" t="s">
        <v>108</v>
      </c>
    </row>
    <row r="8" spans="1:13" x14ac:dyDescent="0.25">
      <c r="B8" t="s">
        <v>1961</v>
      </c>
      <c r="C8">
        <v>2022</v>
      </c>
      <c r="D8" s="240">
        <v>1</v>
      </c>
      <c r="E8" s="241">
        <f>+E7+1</f>
        <v>7</v>
      </c>
      <c r="F8" s="242">
        <f t="shared" si="0"/>
        <v>24642.457648636071</v>
      </c>
      <c r="G8" s="242">
        <f t="shared" si="1"/>
        <v>8571.8521642151227</v>
      </c>
      <c r="H8" s="243">
        <f t="shared" si="2"/>
        <v>33214.309812851192</v>
      </c>
      <c r="K8" t="s">
        <v>1956</v>
      </c>
      <c r="L8" s="178">
        <f>SUM(H8:H19)</f>
        <v>398571.7177542143</v>
      </c>
    </row>
    <row r="9" spans="1:13" x14ac:dyDescent="0.25">
      <c r="B9" t="s">
        <v>1961</v>
      </c>
      <c r="C9">
        <v>2022</v>
      </c>
      <c r="D9" s="244">
        <f>+D8+1</f>
        <v>2</v>
      </c>
      <c r="E9" s="245">
        <f t="shared" si="3"/>
        <v>8</v>
      </c>
      <c r="F9" s="246">
        <f t="shared" si="0"/>
        <v>24888.88222512243</v>
      </c>
      <c r="G9" s="246">
        <f t="shared" si="1"/>
        <v>8325.4275877287619</v>
      </c>
      <c r="H9" s="247">
        <f t="shared" si="2"/>
        <v>33214.309812851192</v>
      </c>
      <c r="K9" s="202" t="s">
        <v>1957</v>
      </c>
      <c r="L9" s="252">
        <f>SUM(F8:F19)</f>
        <v>312528.04338140576</v>
      </c>
    </row>
    <row r="10" spans="1:13" x14ac:dyDescent="0.25">
      <c r="B10" t="s">
        <v>1961</v>
      </c>
      <c r="C10">
        <v>2022</v>
      </c>
      <c r="D10" s="244">
        <f t="shared" ref="D10:D37" si="4">+D9+1</f>
        <v>3</v>
      </c>
      <c r="E10" s="245">
        <f t="shared" si="3"/>
        <v>9</v>
      </c>
      <c r="F10" s="246">
        <f t="shared" si="0"/>
        <v>25137.771047373652</v>
      </c>
      <c r="G10" s="246">
        <f t="shared" si="1"/>
        <v>8076.5387654775386</v>
      </c>
      <c r="H10" s="247">
        <f t="shared" si="2"/>
        <v>33214.309812851192</v>
      </c>
    </row>
    <row r="11" spans="1:13" x14ac:dyDescent="0.25">
      <c r="B11" t="s">
        <v>1961</v>
      </c>
      <c r="C11">
        <v>2022</v>
      </c>
      <c r="D11" s="244">
        <f t="shared" si="4"/>
        <v>4</v>
      </c>
      <c r="E11" s="245">
        <f t="shared" si="3"/>
        <v>10</v>
      </c>
      <c r="F11" s="246">
        <f t="shared" si="0"/>
        <v>25389.14875784739</v>
      </c>
      <c r="G11" s="246">
        <f t="shared" si="1"/>
        <v>7825.1610550038004</v>
      </c>
      <c r="H11" s="247">
        <f t="shared" si="2"/>
        <v>33214.309812851192</v>
      </c>
      <c r="J11" t="s">
        <v>1959</v>
      </c>
    </row>
    <row r="12" spans="1:13" x14ac:dyDescent="0.25">
      <c r="B12" t="s">
        <v>1961</v>
      </c>
      <c r="C12">
        <v>2022</v>
      </c>
      <c r="D12" s="244">
        <f t="shared" si="4"/>
        <v>5</v>
      </c>
      <c r="E12" s="245">
        <f t="shared" si="3"/>
        <v>11</v>
      </c>
      <c r="F12" s="246">
        <f t="shared" si="0"/>
        <v>25643.040245425858</v>
      </c>
      <c r="G12" s="246">
        <f t="shared" si="1"/>
        <v>7571.2695674253282</v>
      </c>
      <c r="H12" s="247">
        <f t="shared" si="2"/>
        <v>33214.309812851185</v>
      </c>
      <c r="J12" t="s">
        <v>1960</v>
      </c>
    </row>
    <row r="13" spans="1:13" x14ac:dyDescent="0.25">
      <c r="B13" t="s">
        <v>1961</v>
      </c>
      <c r="C13">
        <v>2022</v>
      </c>
      <c r="D13" s="244">
        <f t="shared" si="4"/>
        <v>6</v>
      </c>
      <c r="E13" s="245">
        <f t="shared" si="3"/>
        <v>12</v>
      </c>
      <c r="F13" s="246">
        <f t="shared" si="0"/>
        <v>25899.470647880124</v>
      </c>
      <c r="G13" s="246">
        <f t="shared" si="1"/>
        <v>7314.8391649710693</v>
      </c>
      <c r="H13" s="247">
        <f t="shared" si="2"/>
        <v>33214.309812851192</v>
      </c>
    </row>
    <row r="14" spans="1:13" x14ac:dyDescent="0.25">
      <c r="B14" t="s">
        <v>1961</v>
      </c>
      <c r="C14">
        <v>2022</v>
      </c>
      <c r="D14" s="244">
        <f t="shared" si="4"/>
        <v>7</v>
      </c>
      <c r="E14" s="245">
        <f t="shared" si="3"/>
        <v>13</v>
      </c>
      <c r="F14" s="246">
        <f t="shared" si="0"/>
        <v>26158.465354358923</v>
      </c>
      <c r="G14" s="246">
        <f t="shared" si="1"/>
        <v>7055.8444584922672</v>
      </c>
      <c r="H14" s="247">
        <f t="shared" si="2"/>
        <v>33214.309812851192</v>
      </c>
    </row>
    <row r="15" spans="1:13" x14ac:dyDescent="0.25">
      <c r="B15" t="s">
        <v>1961</v>
      </c>
      <c r="C15">
        <v>2022</v>
      </c>
      <c r="D15" s="244">
        <f t="shared" si="4"/>
        <v>8</v>
      </c>
      <c r="E15" s="245">
        <f t="shared" si="3"/>
        <v>14</v>
      </c>
      <c r="F15" s="246">
        <f t="shared" si="0"/>
        <v>26420.050007902511</v>
      </c>
      <c r="G15" s="246">
        <f t="shared" si="1"/>
        <v>6794.2598049486778</v>
      </c>
      <c r="H15" s="247">
        <f t="shared" si="2"/>
        <v>33214.309812851192</v>
      </c>
    </row>
    <row r="16" spans="1:13" x14ac:dyDescent="0.25">
      <c r="B16" t="s">
        <v>1961</v>
      </c>
      <c r="C16">
        <v>2022</v>
      </c>
      <c r="D16" s="244">
        <f t="shared" si="4"/>
        <v>9</v>
      </c>
      <c r="E16" s="245">
        <f t="shared" si="3"/>
        <v>15</v>
      </c>
      <c r="F16" s="246">
        <f t="shared" si="0"/>
        <v>26684.250507981535</v>
      </c>
      <c r="G16" s="246">
        <f t="shared" si="1"/>
        <v>6530.0593048696537</v>
      </c>
      <c r="H16" s="247">
        <f t="shared" si="2"/>
        <v>33214.309812851192</v>
      </c>
    </row>
    <row r="17" spans="2:8" x14ac:dyDescent="0.25">
      <c r="B17" t="s">
        <v>1961</v>
      </c>
      <c r="C17">
        <v>2022</v>
      </c>
      <c r="D17" s="244">
        <f t="shared" si="4"/>
        <v>10</v>
      </c>
      <c r="E17" s="245">
        <f t="shared" si="3"/>
        <v>16</v>
      </c>
      <c r="F17" s="246">
        <f t="shared" si="0"/>
        <v>26951.093013061352</v>
      </c>
      <c r="G17" s="246">
        <f t="shared" si="1"/>
        <v>6263.2167997898368</v>
      </c>
      <c r="H17" s="247">
        <f t="shared" si="2"/>
        <v>33214.309812851192</v>
      </c>
    </row>
    <row r="18" spans="2:8" x14ac:dyDescent="0.25">
      <c r="B18" t="s">
        <v>1961</v>
      </c>
      <c r="C18">
        <v>2022</v>
      </c>
      <c r="D18" s="244">
        <f t="shared" si="4"/>
        <v>11</v>
      </c>
      <c r="E18" s="245">
        <f t="shared" si="3"/>
        <v>17</v>
      </c>
      <c r="F18" s="246">
        <f t="shared" si="0"/>
        <v>27220.603943191963</v>
      </c>
      <c r="G18" s="246">
        <f t="shared" si="1"/>
        <v>5993.7058696592239</v>
      </c>
      <c r="H18" s="247">
        <f t="shared" si="2"/>
        <v>33214.309812851185</v>
      </c>
    </row>
    <row r="19" spans="2:8" ht="15.75" thickBot="1" x14ac:dyDescent="0.3">
      <c r="B19" t="s">
        <v>1961</v>
      </c>
      <c r="C19">
        <v>2022</v>
      </c>
      <c r="D19" s="248">
        <f t="shared" si="4"/>
        <v>12</v>
      </c>
      <c r="E19" s="249">
        <f t="shared" si="3"/>
        <v>18</v>
      </c>
      <c r="F19" s="250">
        <f t="shared" si="0"/>
        <v>27492.809982623887</v>
      </c>
      <c r="G19" s="250">
        <f t="shared" si="1"/>
        <v>5721.4998302273043</v>
      </c>
      <c r="H19" s="251">
        <f t="shared" si="2"/>
        <v>33214.309812851192</v>
      </c>
    </row>
    <row r="20" spans="2:8" x14ac:dyDescent="0.25">
      <c r="D20">
        <f t="shared" si="4"/>
        <v>13</v>
      </c>
      <c r="E20">
        <f t="shared" si="3"/>
        <v>19</v>
      </c>
      <c r="F20" s="227">
        <f t="shared" si="0"/>
        <v>27767.738082450127</v>
      </c>
      <c r="G20" s="227">
        <f t="shared" si="1"/>
        <v>5446.5717304010641</v>
      </c>
      <c r="H20" s="227">
        <f t="shared" si="2"/>
        <v>33214.309812851192</v>
      </c>
    </row>
    <row r="21" spans="2:8" x14ac:dyDescent="0.25">
      <c r="D21">
        <f t="shared" si="4"/>
        <v>14</v>
      </c>
      <c r="E21">
        <f t="shared" si="3"/>
        <v>20</v>
      </c>
      <c r="F21" s="227">
        <f t="shared" si="0"/>
        <v>28045.415463274625</v>
      </c>
      <c r="G21" s="227">
        <f t="shared" si="1"/>
        <v>5168.8943495765643</v>
      </c>
      <c r="H21" s="227">
        <f t="shared" si="2"/>
        <v>33214.309812851192</v>
      </c>
    </row>
    <row r="22" spans="2:8" x14ac:dyDescent="0.25">
      <c r="D22">
        <f t="shared" si="4"/>
        <v>15</v>
      </c>
      <c r="E22">
        <f t="shared" si="3"/>
        <v>21</v>
      </c>
      <c r="F22" s="227">
        <f t="shared" si="0"/>
        <v>28325.869617907374</v>
      </c>
      <c r="G22" s="227">
        <f t="shared" si="1"/>
        <v>4888.440194943817</v>
      </c>
      <c r="H22" s="227">
        <f t="shared" si="2"/>
        <v>33214.309812851192</v>
      </c>
    </row>
    <row r="23" spans="2:8" x14ac:dyDescent="0.25">
      <c r="D23">
        <f t="shared" si="4"/>
        <v>16</v>
      </c>
      <c r="E23">
        <f t="shared" si="3"/>
        <v>22</v>
      </c>
      <c r="F23" s="227">
        <f t="shared" si="0"/>
        <v>28609.128314086447</v>
      </c>
      <c r="G23" s="227">
        <f t="shared" si="1"/>
        <v>4605.1814987647431</v>
      </c>
      <c r="H23" s="227">
        <f t="shared" si="2"/>
        <v>33214.309812851192</v>
      </c>
    </row>
    <row r="24" spans="2:8" x14ac:dyDescent="0.25">
      <c r="D24">
        <f t="shared" si="4"/>
        <v>17</v>
      </c>
      <c r="E24">
        <f t="shared" si="3"/>
        <v>23</v>
      </c>
      <c r="F24" s="227">
        <f t="shared" si="0"/>
        <v>28895.219597227315</v>
      </c>
      <c r="G24" s="227">
        <f t="shared" si="1"/>
        <v>4319.090215623879</v>
      </c>
      <c r="H24" s="227">
        <f t="shared" si="2"/>
        <v>33214.309812851192</v>
      </c>
    </row>
    <row r="25" spans="2:8" x14ac:dyDescent="0.25">
      <c r="D25">
        <f t="shared" si="4"/>
        <v>18</v>
      </c>
      <c r="E25">
        <f t="shared" si="3"/>
        <v>24</v>
      </c>
      <c r="F25" s="227">
        <f t="shared" si="0"/>
        <v>29184.171793199588</v>
      </c>
      <c r="G25" s="227">
        <f t="shared" si="1"/>
        <v>4030.1380196516061</v>
      </c>
      <c r="H25" s="227">
        <f t="shared" si="2"/>
        <v>33214.309812851192</v>
      </c>
    </row>
    <row r="26" spans="2:8" x14ac:dyDescent="0.25">
      <c r="D26">
        <f t="shared" si="4"/>
        <v>19</v>
      </c>
      <c r="E26">
        <f t="shared" si="3"/>
        <v>25</v>
      </c>
      <c r="F26" s="227">
        <f t="shared" si="0"/>
        <v>29476.013511131579</v>
      </c>
      <c r="G26" s="227">
        <f t="shared" si="1"/>
        <v>3738.2963017196103</v>
      </c>
      <c r="H26" s="227">
        <f t="shared" si="2"/>
        <v>33214.309812851192</v>
      </c>
    </row>
    <row r="27" spans="2:8" x14ac:dyDescent="0.25">
      <c r="D27">
        <f t="shared" si="4"/>
        <v>20</v>
      </c>
      <c r="E27">
        <f t="shared" si="3"/>
        <v>26</v>
      </c>
      <c r="F27" s="227">
        <f t="shared" si="0"/>
        <v>29770.773646242898</v>
      </c>
      <c r="G27" s="227">
        <f t="shared" si="1"/>
        <v>3443.5361666082945</v>
      </c>
      <c r="H27" s="227">
        <f t="shared" si="2"/>
        <v>33214.309812851192</v>
      </c>
    </row>
    <row r="28" spans="2:8" x14ac:dyDescent="0.25">
      <c r="D28">
        <f t="shared" si="4"/>
        <v>21</v>
      </c>
      <c r="E28">
        <f t="shared" si="3"/>
        <v>27</v>
      </c>
      <c r="F28" s="227">
        <f t="shared" si="0"/>
        <v>30068.481382705322</v>
      </c>
      <c r="G28" s="227">
        <f t="shared" si="1"/>
        <v>3145.8284301458648</v>
      </c>
      <c r="H28" s="227">
        <f t="shared" si="2"/>
        <v>33214.309812851185</v>
      </c>
    </row>
    <row r="29" spans="2:8" x14ac:dyDescent="0.25">
      <c r="D29">
        <f t="shared" si="4"/>
        <v>22</v>
      </c>
      <c r="E29">
        <f t="shared" si="3"/>
        <v>28</v>
      </c>
      <c r="F29" s="227">
        <f t="shared" si="0"/>
        <v>30369.16619653238</v>
      </c>
      <c r="G29" s="227">
        <f t="shared" si="1"/>
        <v>2845.1436163188123</v>
      </c>
      <c r="H29" s="227">
        <f t="shared" si="2"/>
        <v>33214.309812851192</v>
      </c>
    </row>
    <row r="30" spans="2:8" x14ac:dyDescent="0.25">
      <c r="D30">
        <f t="shared" si="4"/>
        <v>23</v>
      </c>
      <c r="E30">
        <f t="shared" si="3"/>
        <v>29</v>
      </c>
      <c r="F30" s="227">
        <f t="shared" si="0"/>
        <v>30672.8578584977</v>
      </c>
      <c r="G30" s="227">
        <f t="shared" si="1"/>
        <v>2541.451954353488</v>
      </c>
      <c r="H30" s="227">
        <f t="shared" si="2"/>
        <v>33214.309812851192</v>
      </c>
    </row>
    <row r="31" spans="2:8" x14ac:dyDescent="0.25">
      <c r="D31">
        <f t="shared" si="4"/>
        <v>24</v>
      </c>
      <c r="E31">
        <f t="shared" si="3"/>
        <v>30</v>
      </c>
      <c r="F31" s="227">
        <f t="shared" si="0"/>
        <v>30979.586437082678</v>
      </c>
      <c r="G31" s="227">
        <f t="shared" si="1"/>
        <v>2234.7233757685108</v>
      </c>
      <c r="H31" s="227">
        <f t="shared" si="2"/>
        <v>33214.309812851192</v>
      </c>
    </row>
    <row r="32" spans="2:8" x14ac:dyDescent="0.25">
      <c r="D32">
        <f t="shared" si="4"/>
        <v>25</v>
      </c>
      <c r="E32">
        <f t="shared" si="3"/>
        <v>31</v>
      </c>
      <c r="F32" s="227">
        <f t="shared" si="0"/>
        <v>31289.382301453505</v>
      </c>
      <c r="G32" s="227">
        <f t="shared" si="1"/>
        <v>1924.9275113976839</v>
      </c>
      <c r="H32" s="227">
        <f t="shared" si="2"/>
        <v>33214.309812851192</v>
      </c>
    </row>
    <row r="33" spans="4:8" x14ac:dyDescent="0.25">
      <c r="D33">
        <f t="shared" si="4"/>
        <v>26</v>
      </c>
      <c r="E33">
        <f t="shared" si="3"/>
        <v>32</v>
      </c>
      <c r="F33" s="227">
        <f t="shared" si="0"/>
        <v>31602.276124468041</v>
      </c>
      <c r="G33" s="227">
        <f t="shared" si="1"/>
        <v>1612.033688383149</v>
      </c>
      <c r="H33" s="227">
        <f t="shared" si="2"/>
        <v>33214.309812851192</v>
      </c>
    </row>
    <row r="34" spans="4:8" x14ac:dyDescent="0.25">
      <c r="D34">
        <f t="shared" si="4"/>
        <v>27</v>
      </c>
      <c r="E34">
        <f t="shared" si="3"/>
        <v>33</v>
      </c>
      <c r="F34" s="227">
        <f t="shared" si="0"/>
        <v>31918.298885712724</v>
      </c>
      <c r="G34" s="227">
        <f t="shared" si="1"/>
        <v>1296.0109271384683</v>
      </c>
      <c r="H34" s="227">
        <f t="shared" si="2"/>
        <v>33214.309812851192</v>
      </c>
    </row>
    <row r="35" spans="4:8" x14ac:dyDescent="0.25">
      <c r="D35">
        <f t="shared" si="4"/>
        <v>28</v>
      </c>
      <c r="E35">
        <f t="shared" si="3"/>
        <v>34</v>
      </c>
      <c r="F35" s="227">
        <f t="shared" si="0"/>
        <v>32237.48187456985</v>
      </c>
      <c r="G35" s="227">
        <f t="shared" si="1"/>
        <v>976.82793828134118</v>
      </c>
      <c r="H35" s="227">
        <f t="shared" si="2"/>
        <v>33214.309812851192</v>
      </c>
    </row>
    <row r="36" spans="4:8" x14ac:dyDescent="0.25">
      <c r="D36">
        <f t="shared" si="4"/>
        <v>29</v>
      </c>
      <c r="E36">
        <f t="shared" si="3"/>
        <v>35</v>
      </c>
      <c r="F36" s="227">
        <f t="shared" si="0"/>
        <v>32559.856693315545</v>
      </c>
      <c r="G36" s="227">
        <f t="shared" si="1"/>
        <v>654.45311953564271</v>
      </c>
      <c r="H36" s="227">
        <f t="shared" si="2"/>
        <v>33214.309812851185</v>
      </c>
    </row>
    <row r="37" spans="4:8" x14ac:dyDescent="0.25">
      <c r="D37">
        <f t="shared" si="4"/>
        <v>30</v>
      </c>
      <c r="E37">
        <f t="shared" si="3"/>
        <v>36</v>
      </c>
      <c r="F37" s="227">
        <f t="shared" si="0"/>
        <v>32885.455260248702</v>
      </c>
      <c r="G37" s="227">
        <f t="shared" si="1"/>
        <v>328.8545526024871</v>
      </c>
      <c r="H37" s="227">
        <f t="shared" si="2"/>
        <v>33214.309812851192</v>
      </c>
    </row>
    <row r="38" spans="4:8" x14ac:dyDescent="0.25">
      <c r="F38" s="229">
        <f>SUM(F2:F37)</f>
        <v>1000000</v>
      </c>
      <c r="G38" s="229">
        <f>SUM(G2:G37)</f>
        <v>195715.15326264309</v>
      </c>
      <c r="H38" s="229">
        <f>SUM(H2:H37)</f>
        <v>1195715.1532626436</v>
      </c>
    </row>
  </sheetData>
  <phoneticPr fontId="30" type="noConversion"/>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37E95-030F-4F2A-9C49-A325CDCB146D}">
  <dimension ref="A1:I72"/>
  <sheetViews>
    <sheetView topLeftCell="A55" zoomScale="170" zoomScaleNormal="170" workbookViewId="0">
      <selection activeCell="A61" sqref="A61"/>
    </sheetView>
  </sheetViews>
  <sheetFormatPr baseColWidth="10" defaultRowHeight="15" x14ac:dyDescent="0.25"/>
  <cols>
    <col min="7" max="7" width="12.85546875" customWidth="1"/>
  </cols>
  <sheetData>
    <row r="1" spans="2:8" x14ac:dyDescent="0.25">
      <c r="B1" s="218" t="s">
        <v>2077</v>
      </c>
      <c r="C1" s="202"/>
      <c r="D1" s="202"/>
      <c r="E1" s="202"/>
      <c r="F1" s="202"/>
      <c r="G1" s="202"/>
      <c r="H1" s="202"/>
    </row>
    <row r="2" spans="2:8" ht="15.75" thickBot="1" x14ac:dyDescent="0.3"/>
    <row r="3" spans="2:8" x14ac:dyDescent="0.25">
      <c r="B3" s="230" t="s">
        <v>2071</v>
      </c>
      <c r="C3" s="231"/>
      <c r="D3" s="490">
        <v>1000</v>
      </c>
      <c r="E3" s="231"/>
      <c r="F3" s="231" t="s">
        <v>2072</v>
      </c>
      <c r="G3" s="231"/>
      <c r="H3" s="491">
        <v>300</v>
      </c>
    </row>
    <row r="4" spans="2:8" x14ac:dyDescent="0.25">
      <c r="B4" s="234" t="s">
        <v>2078</v>
      </c>
      <c r="H4" s="345"/>
    </row>
    <row r="5" spans="2:8" ht="15.75" thickBot="1" x14ac:dyDescent="0.3">
      <c r="B5" s="234"/>
      <c r="H5" s="345"/>
    </row>
    <row r="6" spans="2:8" ht="15.75" thickBot="1" x14ac:dyDescent="0.3">
      <c r="B6" s="495" t="s">
        <v>2071</v>
      </c>
      <c r="C6" s="496"/>
      <c r="D6" s="497">
        <f>+D3-H3</f>
        <v>700</v>
      </c>
      <c r="E6" s="496"/>
      <c r="F6" s="492" t="s">
        <v>2076</v>
      </c>
      <c r="G6" s="493"/>
      <c r="H6" s="494"/>
    </row>
    <row r="8" spans="2:8" ht="15.75" thickBot="1" x14ac:dyDescent="0.3"/>
    <row r="9" spans="2:8" x14ac:dyDescent="0.25">
      <c r="B9" s="230" t="s">
        <v>2073</v>
      </c>
      <c r="C9" s="231"/>
      <c r="D9" s="491">
        <v>1000</v>
      </c>
      <c r="E9" s="499" t="s">
        <v>2079</v>
      </c>
      <c r="F9" s="499"/>
      <c r="G9" s="499" t="s">
        <v>2081</v>
      </c>
    </row>
    <row r="10" spans="2:8" ht="15.75" thickBot="1" x14ac:dyDescent="0.3">
      <c r="B10" s="234" t="s">
        <v>2074</v>
      </c>
      <c r="D10" s="345">
        <v>-300</v>
      </c>
      <c r="E10" s="499" t="s">
        <v>2080</v>
      </c>
      <c r="F10" s="499"/>
      <c r="G10" s="499" t="s">
        <v>2082</v>
      </c>
    </row>
    <row r="11" spans="2:8" ht="15.75" thickBot="1" x14ac:dyDescent="0.3">
      <c r="B11" s="495" t="s">
        <v>2075</v>
      </c>
      <c r="C11" s="496"/>
      <c r="D11" s="498">
        <f>+D9+D10</f>
        <v>700</v>
      </c>
    </row>
    <row r="17" spans="1:9" x14ac:dyDescent="0.25">
      <c r="A17" s="361"/>
      <c r="B17" s="361"/>
      <c r="C17" s="361"/>
    </row>
    <row r="18" spans="1:9" x14ac:dyDescent="0.25">
      <c r="A18" s="361"/>
      <c r="B18" s="361"/>
      <c r="C18" s="361"/>
    </row>
    <row r="19" spans="1:9" x14ac:dyDescent="0.25">
      <c r="A19" s="361"/>
      <c r="B19" s="361"/>
      <c r="C19" s="361"/>
    </row>
    <row r="20" spans="1:9" x14ac:dyDescent="0.25">
      <c r="A20" s="361"/>
      <c r="B20" s="361"/>
      <c r="C20" s="361"/>
    </row>
    <row r="21" spans="1:9" ht="15.75" thickBot="1" x14ac:dyDescent="0.3">
      <c r="A21" s="361"/>
      <c r="B21" s="361"/>
      <c r="C21" s="361"/>
    </row>
    <row r="22" spans="1:9" x14ac:dyDescent="0.25">
      <c r="A22" s="230" t="s">
        <v>1920</v>
      </c>
      <c r="B22" s="231"/>
      <c r="C22" s="231"/>
      <c r="D22" s="231"/>
      <c r="E22" s="231"/>
      <c r="F22" s="231"/>
      <c r="G22" s="500" t="s">
        <v>2092</v>
      </c>
      <c r="H22" s="502" t="s">
        <v>2096</v>
      </c>
      <c r="I22" s="503" t="s">
        <v>2097</v>
      </c>
    </row>
    <row r="23" spans="1:9" x14ac:dyDescent="0.25">
      <c r="A23" s="234" t="s">
        <v>2087</v>
      </c>
      <c r="B23" s="178">
        <v>1000000</v>
      </c>
      <c r="G23" s="226" t="s">
        <v>1096</v>
      </c>
      <c r="H23" s="192"/>
      <c r="I23" s="345"/>
    </row>
    <row r="24" spans="1:9" x14ac:dyDescent="0.25">
      <c r="A24" s="234" t="s">
        <v>2088</v>
      </c>
      <c r="B24" s="178">
        <v>1600000</v>
      </c>
      <c r="G24" s="192" t="s">
        <v>2089</v>
      </c>
      <c r="H24" s="460">
        <f>+B24</f>
        <v>1600000</v>
      </c>
      <c r="I24" s="345"/>
    </row>
    <row r="25" spans="1:9" x14ac:dyDescent="0.25">
      <c r="A25" s="234" t="s">
        <v>1919</v>
      </c>
      <c r="B25" s="178">
        <f>+B24-B23</f>
        <v>600000</v>
      </c>
      <c r="G25" s="192"/>
      <c r="H25" s="192"/>
      <c r="I25" s="345"/>
    </row>
    <row r="26" spans="1:9" x14ac:dyDescent="0.25">
      <c r="A26" s="234" t="s">
        <v>2091</v>
      </c>
      <c r="B26" s="504">
        <v>0.3</v>
      </c>
      <c r="G26" s="192"/>
      <c r="H26" s="192"/>
      <c r="I26" s="345"/>
    </row>
    <row r="27" spans="1:9" x14ac:dyDescent="0.25">
      <c r="A27" s="234"/>
      <c r="C27" s="434" t="s">
        <v>132</v>
      </c>
      <c r="D27" s="434" t="s">
        <v>133</v>
      </c>
      <c r="G27" s="505" t="s">
        <v>2093</v>
      </c>
      <c r="H27" s="506"/>
      <c r="I27" s="345"/>
    </row>
    <row r="28" spans="1:9" x14ac:dyDescent="0.25">
      <c r="A28" s="234" t="s">
        <v>2089</v>
      </c>
      <c r="C28" s="178">
        <f>+B25</f>
        <v>600000</v>
      </c>
      <c r="G28" s="506" t="s">
        <v>2094</v>
      </c>
      <c r="H28" s="507">
        <f>+D30</f>
        <v>180000</v>
      </c>
      <c r="I28" s="345"/>
    </row>
    <row r="29" spans="1:9" x14ac:dyDescent="0.25">
      <c r="A29" s="234" t="s">
        <v>2090</v>
      </c>
      <c r="D29" s="178">
        <f>+C28-D30</f>
        <v>420000</v>
      </c>
      <c r="G29" s="506"/>
      <c r="H29" s="506"/>
      <c r="I29" s="345"/>
    </row>
    <row r="30" spans="1:9" x14ac:dyDescent="0.25">
      <c r="A30" s="234" t="s">
        <v>1922</v>
      </c>
      <c r="D30" s="178">
        <f>+C28*B26</f>
        <v>180000</v>
      </c>
      <c r="G30" s="508" t="s">
        <v>120</v>
      </c>
      <c r="H30" s="361"/>
      <c r="I30" s="345"/>
    </row>
    <row r="31" spans="1:9" x14ac:dyDescent="0.25">
      <c r="A31" s="234"/>
      <c r="G31" s="361" t="s">
        <v>1087</v>
      </c>
      <c r="H31" s="361"/>
      <c r="I31" s="345"/>
    </row>
    <row r="32" spans="1:9" x14ac:dyDescent="0.25">
      <c r="A32" s="234"/>
      <c r="G32" s="361" t="s">
        <v>2095</v>
      </c>
      <c r="H32" s="361"/>
      <c r="I32" s="345"/>
    </row>
    <row r="33" spans="1:9" ht="15.75" thickBot="1" x14ac:dyDescent="0.3">
      <c r="A33" s="236"/>
      <c r="B33" s="237"/>
      <c r="C33" s="237"/>
      <c r="D33" s="237"/>
      <c r="E33" s="237"/>
      <c r="F33" s="237"/>
      <c r="G33" s="363" t="s">
        <v>1919</v>
      </c>
      <c r="H33" s="509">
        <f>+D29</f>
        <v>420000</v>
      </c>
      <c r="I33" s="348"/>
    </row>
    <row r="35" spans="1:9" x14ac:dyDescent="0.25">
      <c r="A35" s="361"/>
      <c r="B35" s="361"/>
      <c r="C35" s="361"/>
    </row>
    <row r="36" spans="1:9" x14ac:dyDescent="0.25">
      <c r="A36" s="361"/>
      <c r="B36" s="361"/>
      <c r="C36" s="361"/>
    </row>
    <row r="37" spans="1:9" x14ac:dyDescent="0.25">
      <c r="A37" s="361"/>
      <c r="B37" s="361"/>
      <c r="C37" s="361"/>
    </row>
    <row r="38" spans="1:9" x14ac:dyDescent="0.25">
      <c r="A38" s="361"/>
      <c r="B38" s="361"/>
      <c r="C38" s="361"/>
    </row>
    <row r="39" spans="1:9" ht="15.75" thickBot="1" x14ac:dyDescent="0.3">
      <c r="A39" s="361"/>
      <c r="B39" s="361"/>
      <c r="C39" s="361"/>
    </row>
    <row r="40" spans="1:9" x14ac:dyDescent="0.25">
      <c r="A40" s="459" t="s">
        <v>1920</v>
      </c>
      <c r="B40" s="231"/>
      <c r="C40" s="231"/>
      <c r="D40" s="231"/>
      <c r="E40" s="231"/>
      <c r="F40" s="231"/>
      <c r="G40" s="500" t="s">
        <v>2092</v>
      </c>
      <c r="H40" s="502" t="s">
        <v>2096</v>
      </c>
      <c r="I40" s="503" t="s">
        <v>2097</v>
      </c>
    </row>
    <row r="41" spans="1:9" x14ac:dyDescent="0.25">
      <c r="A41" s="234" t="s">
        <v>2087</v>
      </c>
      <c r="B41" s="178">
        <v>1000000</v>
      </c>
      <c r="G41" s="226" t="s">
        <v>1096</v>
      </c>
      <c r="H41" s="192"/>
      <c r="I41" s="345"/>
    </row>
    <row r="42" spans="1:9" x14ac:dyDescent="0.25">
      <c r="A42" s="234" t="s">
        <v>2088</v>
      </c>
      <c r="B42" s="178">
        <v>850000</v>
      </c>
      <c r="G42" s="192" t="s">
        <v>2089</v>
      </c>
      <c r="H42" s="460">
        <f>+B42</f>
        <v>850000</v>
      </c>
      <c r="I42" s="345"/>
    </row>
    <row r="43" spans="1:9" x14ac:dyDescent="0.25">
      <c r="A43" s="234" t="s">
        <v>2098</v>
      </c>
      <c r="B43" s="178">
        <f>+B42-B41</f>
        <v>-150000</v>
      </c>
      <c r="G43" s="192"/>
      <c r="H43" s="192"/>
      <c r="I43" s="345"/>
    </row>
    <row r="44" spans="1:9" x14ac:dyDescent="0.25">
      <c r="A44" s="234" t="s">
        <v>2091</v>
      </c>
      <c r="B44" s="504">
        <v>0.3</v>
      </c>
      <c r="G44" s="192"/>
      <c r="H44" s="192"/>
      <c r="I44" s="345"/>
    </row>
    <row r="45" spans="1:9" x14ac:dyDescent="0.25">
      <c r="A45" s="234"/>
      <c r="C45" s="434" t="s">
        <v>132</v>
      </c>
      <c r="D45" s="434" t="s">
        <v>133</v>
      </c>
      <c r="G45" s="505" t="s">
        <v>2093</v>
      </c>
      <c r="H45" s="506"/>
      <c r="I45" s="345"/>
    </row>
    <row r="46" spans="1:9" x14ac:dyDescent="0.25">
      <c r="A46" s="234" t="s">
        <v>2098</v>
      </c>
      <c r="C46" s="178">
        <f>+D47</f>
        <v>150000</v>
      </c>
      <c r="G46" s="506" t="s">
        <v>2094</v>
      </c>
      <c r="H46" s="507"/>
      <c r="I46" s="345"/>
    </row>
    <row r="47" spans="1:9" x14ac:dyDescent="0.25">
      <c r="A47" s="234" t="s">
        <v>2089</v>
      </c>
      <c r="D47" s="178">
        <f>-B43</f>
        <v>150000</v>
      </c>
      <c r="G47" s="506"/>
      <c r="H47" s="506"/>
      <c r="I47" s="345"/>
    </row>
    <row r="48" spans="1:9" x14ac:dyDescent="0.25">
      <c r="A48" s="234"/>
      <c r="D48" s="178"/>
      <c r="G48" s="508" t="s">
        <v>120</v>
      </c>
      <c r="H48" s="361"/>
      <c r="I48" s="345"/>
    </row>
    <row r="49" spans="1:9" x14ac:dyDescent="0.25">
      <c r="A49" s="234"/>
      <c r="G49" s="361" t="s">
        <v>1087</v>
      </c>
      <c r="H49" s="361"/>
      <c r="I49" s="345"/>
    </row>
    <row r="50" spans="1:9" x14ac:dyDescent="0.25">
      <c r="A50" s="234"/>
      <c r="G50" s="361" t="s">
        <v>2095</v>
      </c>
      <c r="H50" s="361"/>
      <c r="I50" s="345"/>
    </row>
    <row r="51" spans="1:9" x14ac:dyDescent="0.25">
      <c r="A51" s="234"/>
      <c r="G51" s="361" t="s">
        <v>2099</v>
      </c>
      <c r="H51" s="510">
        <f>-C46</f>
        <v>-150000</v>
      </c>
      <c r="I51" s="345" t="s">
        <v>2100</v>
      </c>
    </row>
    <row r="52" spans="1:9" ht="15.75" thickBot="1" x14ac:dyDescent="0.3">
      <c r="A52" s="236"/>
      <c r="B52" s="237"/>
      <c r="C52" s="237"/>
      <c r="D52" s="237"/>
      <c r="E52" s="237"/>
      <c r="F52" s="237"/>
      <c r="G52" s="363" t="s">
        <v>1919</v>
      </c>
      <c r="H52" s="509"/>
      <c r="I52" s="348"/>
    </row>
    <row r="55" spans="1:9" ht="15.75" thickBot="1" x14ac:dyDescent="0.3"/>
    <row r="56" spans="1:9" x14ac:dyDescent="0.25">
      <c r="A56" s="511"/>
      <c r="B56" s="359"/>
      <c r="C56" s="360"/>
      <c r="H56" s="110" t="s">
        <v>2101</v>
      </c>
    </row>
    <row r="57" spans="1:9" x14ac:dyDescent="0.25">
      <c r="A57" s="512"/>
      <c r="B57" s="361"/>
      <c r="C57" s="362"/>
    </row>
    <row r="58" spans="1:9" x14ac:dyDescent="0.25">
      <c r="A58" s="512"/>
      <c r="B58" s="361"/>
      <c r="C58" s="362"/>
    </row>
    <row r="59" spans="1:9" x14ac:dyDescent="0.25">
      <c r="A59" s="512"/>
      <c r="B59" s="361"/>
      <c r="C59" s="362"/>
    </row>
    <row r="60" spans="1:9" ht="15.75" thickBot="1" x14ac:dyDescent="0.3">
      <c r="A60" s="513"/>
      <c r="B60" s="363"/>
      <c r="C60" s="364"/>
    </row>
    <row r="61" spans="1:9" x14ac:dyDescent="0.25">
      <c r="A61" s="459" t="s">
        <v>1920</v>
      </c>
      <c r="B61" s="231"/>
      <c r="C61" s="231"/>
      <c r="D61" s="231"/>
      <c r="E61" s="231"/>
      <c r="F61" s="231"/>
      <c r="G61" s="500" t="s">
        <v>2092</v>
      </c>
      <c r="H61" s="502" t="s">
        <v>2096</v>
      </c>
      <c r="I61" s="503" t="s">
        <v>2097</v>
      </c>
    </row>
    <row r="62" spans="1:9" x14ac:dyDescent="0.25">
      <c r="A62" s="234" t="s">
        <v>2070</v>
      </c>
      <c r="B62" s="178">
        <f>+H24</f>
        <v>1600000</v>
      </c>
      <c r="G62" s="226" t="s">
        <v>1096</v>
      </c>
      <c r="H62" s="192"/>
      <c r="I62" s="345"/>
    </row>
    <row r="63" spans="1:9" x14ac:dyDescent="0.25">
      <c r="A63" s="234" t="s">
        <v>2088</v>
      </c>
      <c r="B63" s="178">
        <v>1500000</v>
      </c>
      <c r="G63" s="192" t="s">
        <v>2089</v>
      </c>
      <c r="H63" s="460">
        <f>+H24-D67</f>
        <v>1500000</v>
      </c>
      <c r="I63" s="345"/>
    </row>
    <row r="64" spans="1:9" x14ac:dyDescent="0.25">
      <c r="A64" s="234" t="s">
        <v>1919</v>
      </c>
      <c r="B64" s="178">
        <f>+B63-B62</f>
        <v>-100000</v>
      </c>
      <c r="G64" s="192"/>
      <c r="H64" s="192"/>
      <c r="I64" s="345"/>
    </row>
    <row r="65" spans="1:9" x14ac:dyDescent="0.25">
      <c r="A65" s="234" t="s">
        <v>2091</v>
      </c>
      <c r="B65" s="504">
        <v>0.3</v>
      </c>
      <c r="G65" s="192"/>
      <c r="H65" s="192"/>
      <c r="I65" s="345"/>
    </row>
    <row r="66" spans="1:9" x14ac:dyDescent="0.25">
      <c r="A66" s="234"/>
      <c r="C66" s="434" t="s">
        <v>132</v>
      </c>
      <c r="D66" s="434" t="s">
        <v>133</v>
      </c>
      <c r="G66" s="505" t="s">
        <v>2093</v>
      </c>
      <c r="H66" s="506"/>
      <c r="I66" s="345"/>
    </row>
    <row r="67" spans="1:9" x14ac:dyDescent="0.25">
      <c r="A67" s="234" t="s">
        <v>2089</v>
      </c>
      <c r="C67" s="178"/>
      <c r="D67" s="178">
        <f>-B64</f>
        <v>100000</v>
      </c>
      <c r="G67" s="506" t="s">
        <v>2094</v>
      </c>
      <c r="H67" s="507">
        <f>+H28-C69</f>
        <v>150000</v>
      </c>
      <c r="I67" s="345"/>
    </row>
    <row r="68" spans="1:9" x14ac:dyDescent="0.25">
      <c r="A68" s="234" t="s">
        <v>2090</v>
      </c>
      <c r="C68" s="178">
        <f>+D67-C69</f>
        <v>70000</v>
      </c>
      <c r="D68" s="178">
        <f>+C67-D69</f>
        <v>0</v>
      </c>
      <c r="G68" s="506"/>
      <c r="H68" s="506"/>
      <c r="I68" s="345"/>
    </row>
    <row r="69" spans="1:9" x14ac:dyDescent="0.25">
      <c r="A69" s="234" t="s">
        <v>1922</v>
      </c>
      <c r="C69">
        <f>+D67*B65</f>
        <v>30000</v>
      </c>
      <c r="D69" s="178">
        <f>+C67*B65</f>
        <v>0</v>
      </c>
      <c r="G69" s="508" t="s">
        <v>120</v>
      </c>
      <c r="H69" s="361"/>
      <c r="I69" s="345"/>
    </row>
    <row r="70" spans="1:9" x14ac:dyDescent="0.25">
      <c r="A70" s="234"/>
      <c r="G70" s="361" t="s">
        <v>1087</v>
      </c>
      <c r="H70" s="361"/>
      <c r="I70" s="345"/>
    </row>
    <row r="71" spans="1:9" x14ac:dyDescent="0.25">
      <c r="A71" s="234"/>
      <c r="G71" s="361" t="s">
        <v>2095</v>
      </c>
      <c r="H71" s="361"/>
      <c r="I71" s="345"/>
    </row>
    <row r="72" spans="1:9" ht="15.75" thickBot="1" x14ac:dyDescent="0.3">
      <c r="A72" s="236"/>
      <c r="B72" s="237"/>
      <c r="C72" s="237"/>
      <c r="D72" s="237"/>
      <c r="E72" s="237"/>
      <c r="F72" s="237"/>
      <c r="G72" s="363" t="s">
        <v>1919</v>
      </c>
      <c r="H72" s="509">
        <f>+H33-C68</f>
        <v>350000</v>
      </c>
      <c r="I72" s="348"/>
    </row>
  </sheetData>
  <phoneticPr fontId="30"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DADA4-24F7-4F8B-AA30-30153D16D1D3}">
  <dimension ref="A1"/>
  <sheetViews>
    <sheetView workbookViewId="0">
      <selection activeCell="D20" sqref="D20"/>
    </sheetView>
  </sheetViews>
  <sheetFormatPr baseColWidth="10" defaultRowHeight="15" x14ac:dyDescent="0.25"/>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AC8FD-BB3A-45BC-8362-98FEE0194096}">
  <dimension ref="A1"/>
  <sheetViews>
    <sheetView workbookViewId="0">
      <selection activeCell="L19" sqref="L19"/>
    </sheetView>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ACBBD-4EFE-413E-8544-5D20800602EF}">
  <dimension ref="A1:G16"/>
  <sheetViews>
    <sheetView zoomScale="175" zoomScaleNormal="175" workbookViewId="0">
      <selection activeCell="C5" sqref="C5:G8"/>
    </sheetView>
  </sheetViews>
  <sheetFormatPr baseColWidth="10" defaultRowHeight="15" x14ac:dyDescent="0.25"/>
  <sheetData>
    <row r="1" spans="1:7" x14ac:dyDescent="0.25">
      <c r="A1" s="10" t="s">
        <v>1979</v>
      </c>
      <c r="B1" s="10"/>
      <c r="C1" s="10"/>
      <c r="D1" s="10"/>
      <c r="E1" s="10"/>
      <c r="F1" s="10"/>
      <c r="G1" s="10"/>
    </row>
    <row r="2" spans="1:7" x14ac:dyDescent="0.25">
      <c r="A2" s="10"/>
      <c r="B2" s="10" t="s">
        <v>1980</v>
      </c>
      <c r="C2" s="10"/>
      <c r="D2" s="10"/>
      <c r="E2" s="10"/>
      <c r="F2" s="10"/>
      <c r="G2" s="10"/>
    </row>
    <row r="3" spans="1:7" x14ac:dyDescent="0.25">
      <c r="A3" s="10"/>
      <c r="B3" s="10"/>
      <c r="C3" s="10"/>
      <c r="D3" s="10"/>
      <c r="E3" s="10"/>
      <c r="F3" s="10"/>
      <c r="G3" s="10"/>
    </row>
    <row r="4" spans="1:7" x14ac:dyDescent="0.25">
      <c r="A4" s="10"/>
      <c r="B4" s="10"/>
      <c r="C4" s="10"/>
      <c r="D4" s="10"/>
      <c r="E4" s="10"/>
      <c r="F4" s="308">
        <v>2021</v>
      </c>
      <c r="G4" s="308">
        <v>2020</v>
      </c>
    </row>
    <row r="5" spans="1:7" x14ac:dyDescent="0.25">
      <c r="A5" s="10"/>
      <c r="B5" s="10"/>
      <c r="C5" s="10"/>
      <c r="D5" s="10"/>
      <c r="E5" s="10"/>
      <c r="F5" s="308" t="s">
        <v>1114</v>
      </c>
      <c r="G5" s="308" t="s">
        <v>1114</v>
      </c>
    </row>
    <row r="6" spans="1:7" x14ac:dyDescent="0.25">
      <c r="A6" s="10"/>
      <c r="B6" s="10"/>
      <c r="C6" s="10" t="s">
        <v>1981</v>
      </c>
      <c r="D6" s="10"/>
      <c r="E6" s="10"/>
      <c r="F6" s="10">
        <v>500</v>
      </c>
      <c r="G6" s="10">
        <v>25000</v>
      </c>
    </row>
    <row r="7" spans="1:7" x14ac:dyDescent="0.25">
      <c r="A7" s="10"/>
      <c r="B7" s="10"/>
      <c r="C7" s="309" t="s">
        <v>1982</v>
      </c>
      <c r="D7" s="309"/>
      <c r="E7" s="309"/>
      <c r="F7" s="309">
        <f ca="1">+F8-F6</f>
        <v>30500</v>
      </c>
      <c r="G7" s="309">
        <f>+G8-G6</f>
        <v>-3800</v>
      </c>
    </row>
    <row r="8" spans="1:7" x14ac:dyDescent="0.25">
      <c r="A8" s="10"/>
      <c r="B8" s="10"/>
      <c r="C8" s="309"/>
      <c r="D8" s="309"/>
      <c r="E8" s="309"/>
      <c r="F8" s="309">
        <f ca="1">+'-1.2-'!G10</f>
        <v>31000</v>
      </c>
      <c r="G8" s="309">
        <f>+'-1.2-'!H10</f>
        <v>21200</v>
      </c>
    </row>
    <row r="9" spans="1:7" x14ac:dyDescent="0.25">
      <c r="A9" s="10"/>
      <c r="B9" s="10"/>
      <c r="C9" s="10"/>
      <c r="D9" s="10"/>
      <c r="E9" s="10"/>
      <c r="F9" s="10"/>
      <c r="G9" s="10"/>
    </row>
    <row r="10" spans="1:7" x14ac:dyDescent="0.25">
      <c r="A10" s="10"/>
      <c r="B10" s="10" t="s">
        <v>1983</v>
      </c>
      <c r="C10" s="10"/>
      <c r="D10" s="10"/>
      <c r="E10" s="10"/>
      <c r="F10" s="10"/>
      <c r="G10" s="10"/>
    </row>
    <row r="11" spans="1:7" x14ac:dyDescent="0.25">
      <c r="A11" s="10"/>
      <c r="B11" s="10"/>
      <c r="C11" s="10" t="s">
        <v>1986</v>
      </c>
      <c r="D11" s="10"/>
      <c r="E11" s="10"/>
      <c r="F11" s="10"/>
      <c r="G11" s="10"/>
    </row>
    <row r="12" spans="1:7" x14ac:dyDescent="0.25">
      <c r="A12" s="10"/>
      <c r="B12" s="10" t="s">
        <v>1984</v>
      </c>
      <c r="C12" s="10"/>
      <c r="D12" s="10"/>
      <c r="E12" s="10"/>
      <c r="F12" s="10"/>
      <c r="G12" s="10"/>
    </row>
    <row r="13" spans="1:7" x14ac:dyDescent="0.25">
      <c r="A13" s="10"/>
      <c r="B13" s="10"/>
      <c r="C13" s="10" t="s">
        <v>1986</v>
      </c>
      <c r="D13" s="10"/>
      <c r="E13" s="10"/>
      <c r="F13" s="10"/>
      <c r="G13" s="10"/>
    </row>
    <row r="14" spans="1:7" x14ac:dyDescent="0.25">
      <c r="A14" s="10"/>
      <c r="B14" s="10" t="s">
        <v>1985</v>
      </c>
      <c r="C14" s="10"/>
      <c r="D14" s="10"/>
      <c r="E14" s="10"/>
      <c r="F14" s="10"/>
      <c r="G14" s="10"/>
    </row>
    <row r="15" spans="1:7" x14ac:dyDescent="0.25">
      <c r="A15" s="10"/>
      <c r="B15" s="10"/>
      <c r="C15" s="10" t="s">
        <v>1986</v>
      </c>
      <c r="D15" s="10"/>
      <c r="E15" s="10"/>
      <c r="F15" s="10"/>
      <c r="G15" s="10"/>
    </row>
    <row r="16" spans="1:7" x14ac:dyDescent="0.25">
      <c r="A16" s="10"/>
      <c r="B16" s="10"/>
      <c r="C16" s="10"/>
      <c r="D16" s="10"/>
      <c r="E16" s="10"/>
      <c r="F16" s="10"/>
      <c r="G16" s="1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77998-6AB3-4FD3-A1A4-871041829EFA}">
  <sheetPr codeName="Hoja2"/>
  <dimension ref="B2:I22"/>
  <sheetViews>
    <sheetView zoomScale="124" zoomScaleNormal="124" workbookViewId="0">
      <selection activeCell="G1" sqref="G1"/>
    </sheetView>
  </sheetViews>
  <sheetFormatPr baseColWidth="10" defaultColWidth="9.140625" defaultRowHeight="15" x14ac:dyDescent="0.25"/>
  <cols>
    <col min="2" max="2" width="11.5703125" customWidth="1"/>
    <col min="9" max="9" width="18.28515625" customWidth="1"/>
  </cols>
  <sheetData>
    <row r="2" spans="2:9" ht="23.25" x14ac:dyDescent="0.35">
      <c r="B2" s="2" t="s">
        <v>16</v>
      </c>
      <c r="C2" s="1"/>
      <c r="D2" s="1"/>
      <c r="E2" s="1"/>
      <c r="F2" s="1"/>
      <c r="G2" s="1"/>
      <c r="H2" s="1"/>
      <c r="I2" s="61" t="s">
        <v>1117</v>
      </c>
    </row>
    <row r="3" spans="2:9" x14ac:dyDescent="0.25">
      <c r="B3" s="3"/>
      <c r="C3" s="3"/>
      <c r="D3" s="3"/>
      <c r="E3" s="3"/>
      <c r="F3" s="3"/>
      <c r="G3" s="3"/>
      <c r="H3" s="3"/>
      <c r="I3" s="3"/>
    </row>
    <row r="4" spans="2:9" x14ac:dyDescent="0.25">
      <c r="B4" s="5" t="s">
        <v>17</v>
      </c>
      <c r="C4" s="5"/>
      <c r="D4" s="5"/>
      <c r="E4" s="5"/>
      <c r="F4" s="5"/>
      <c r="G4" s="5"/>
      <c r="H4" s="5"/>
      <c r="I4" s="5">
        <v>1</v>
      </c>
    </row>
    <row r="5" spans="2:9" x14ac:dyDescent="0.25">
      <c r="B5" s="3"/>
      <c r="C5" s="3"/>
      <c r="D5" s="3"/>
      <c r="E5" s="3"/>
      <c r="F5" s="3"/>
      <c r="G5" s="3"/>
      <c r="H5" s="3"/>
      <c r="I5" s="3"/>
    </row>
    <row r="6" spans="2:9" x14ac:dyDescent="0.25">
      <c r="B6" s="5" t="s">
        <v>1</v>
      </c>
      <c r="C6" s="5"/>
      <c r="D6" s="5"/>
      <c r="E6" s="5"/>
      <c r="F6" s="5"/>
      <c r="G6" s="5"/>
      <c r="H6" s="5"/>
      <c r="I6" s="5">
        <v>2</v>
      </c>
    </row>
    <row r="7" spans="2:9" x14ac:dyDescent="0.25">
      <c r="B7" s="3"/>
      <c r="C7" s="3"/>
      <c r="D7" s="3"/>
      <c r="E7" s="3"/>
      <c r="F7" s="3"/>
      <c r="G7" s="3"/>
      <c r="H7" s="3"/>
      <c r="I7" s="3"/>
    </row>
    <row r="8" spans="2:9" x14ac:dyDescent="0.25">
      <c r="B8" s="5" t="s">
        <v>18</v>
      </c>
      <c r="C8" s="5"/>
      <c r="D8" s="5"/>
      <c r="E8" s="5"/>
      <c r="F8" s="5"/>
      <c r="G8" s="5"/>
      <c r="H8" s="5"/>
      <c r="I8" s="5">
        <v>3</v>
      </c>
    </row>
    <row r="9" spans="2:9" x14ac:dyDescent="0.25">
      <c r="B9" s="3"/>
      <c r="C9" s="3"/>
      <c r="D9" s="3"/>
      <c r="E9" s="3"/>
      <c r="F9" s="3"/>
      <c r="G9" s="3"/>
      <c r="H9" s="3"/>
      <c r="I9" s="3"/>
    </row>
    <row r="10" spans="2:9" x14ac:dyDescent="0.25">
      <c r="B10" s="5" t="s">
        <v>19</v>
      </c>
      <c r="C10" s="5"/>
      <c r="D10" s="5"/>
      <c r="E10" s="5"/>
      <c r="F10" s="5"/>
      <c r="G10" s="5"/>
      <c r="H10" s="5"/>
      <c r="I10" s="5">
        <v>4</v>
      </c>
    </row>
    <row r="11" spans="2:9" x14ac:dyDescent="0.25">
      <c r="B11" s="3" t="s">
        <v>20</v>
      </c>
      <c r="C11" s="3"/>
      <c r="D11" s="3"/>
      <c r="E11" s="3"/>
      <c r="F11" s="3"/>
      <c r="G11" s="3"/>
      <c r="H11" s="3"/>
      <c r="I11" s="3">
        <v>4.0999999999999996</v>
      </c>
    </row>
    <row r="12" spans="2:9" x14ac:dyDescent="0.25">
      <c r="B12" s="3" t="s">
        <v>21</v>
      </c>
      <c r="C12" s="3"/>
      <c r="D12" s="3"/>
      <c r="E12" s="3"/>
      <c r="F12" s="3"/>
      <c r="G12" s="3"/>
      <c r="H12" s="3"/>
      <c r="I12" s="3">
        <v>4.2</v>
      </c>
    </row>
    <row r="13" spans="2:9" x14ac:dyDescent="0.25">
      <c r="B13" s="5" t="s">
        <v>22</v>
      </c>
      <c r="C13" s="5"/>
      <c r="D13" s="5"/>
      <c r="E13" s="5"/>
      <c r="F13" s="5"/>
      <c r="G13" s="5"/>
      <c r="H13" s="5"/>
      <c r="I13" s="5">
        <v>5</v>
      </c>
    </row>
    <row r="14" spans="2:9" x14ac:dyDescent="0.25">
      <c r="B14" s="3" t="s">
        <v>27</v>
      </c>
      <c r="C14" s="3"/>
      <c r="D14" s="3"/>
      <c r="E14" s="3"/>
      <c r="F14" s="3"/>
      <c r="G14" s="3"/>
      <c r="H14" s="3"/>
      <c r="I14" s="3">
        <v>5.0999999999999996</v>
      </c>
    </row>
    <row r="15" spans="2:9" x14ac:dyDescent="0.25">
      <c r="B15" s="3" t="s">
        <v>28</v>
      </c>
      <c r="C15" s="3"/>
      <c r="D15" s="3"/>
      <c r="E15" s="3"/>
      <c r="F15" s="3"/>
      <c r="G15" s="3"/>
      <c r="H15" s="3"/>
      <c r="I15" s="3">
        <v>5.2</v>
      </c>
    </row>
    <row r="16" spans="2:9" x14ac:dyDescent="0.25">
      <c r="B16" s="5" t="s">
        <v>23</v>
      </c>
      <c r="C16" s="5"/>
      <c r="D16" s="5"/>
      <c r="E16" s="5"/>
      <c r="F16" s="5"/>
      <c r="G16" s="5"/>
      <c r="H16" s="5"/>
      <c r="I16" s="5">
        <v>6</v>
      </c>
    </row>
    <row r="17" spans="2:9" x14ac:dyDescent="0.25">
      <c r="B17" s="3" t="s">
        <v>24</v>
      </c>
      <c r="C17" s="3"/>
      <c r="D17" s="3"/>
      <c r="E17" s="3"/>
      <c r="F17" s="3"/>
      <c r="G17" s="3"/>
      <c r="H17" s="3"/>
      <c r="I17" s="3">
        <v>6.1</v>
      </c>
    </row>
    <row r="18" spans="2:9" x14ac:dyDescent="0.25">
      <c r="B18" s="3" t="s">
        <v>25</v>
      </c>
      <c r="C18" s="3"/>
      <c r="D18" s="3"/>
      <c r="E18" s="3"/>
      <c r="F18" s="3"/>
      <c r="G18" s="3"/>
      <c r="H18" s="3"/>
      <c r="I18" s="3">
        <v>6.2</v>
      </c>
    </row>
    <row r="19" spans="2:9" x14ac:dyDescent="0.25">
      <c r="B19" s="5" t="s">
        <v>26</v>
      </c>
      <c r="C19" s="5"/>
      <c r="D19" s="5"/>
      <c r="E19" s="5"/>
      <c r="F19" s="5"/>
      <c r="G19" s="5"/>
      <c r="H19" s="5"/>
      <c r="I19" s="5">
        <v>7</v>
      </c>
    </row>
    <row r="20" spans="2:9" x14ac:dyDescent="0.25">
      <c r="B20" s="3" t="s">
        <v>29</v>
      </c>
      <c r="C20" s="3"/>
      <c r="D20" s="3"/>
      <c r="E20" s="3"/>
      <c r="F20" s="3"/>
      <c r="G20" s="3"/>
      <c r="H20" s="3"/>
      <c r="I20" s="3">
        <v>7.1</v>
      </c>
    </row>
    <row r="21" spans="2:9" x14ac:dyDescent="0.25">
      <c r="B21" s="3" t="s">
        <v>30</v>
      </c>
      <c r="C21" s="3"/>
      <c r="D21" s="3"/>
      <c r="E21" s="3"/>
      <c r="F21" s="3"/>
      <c r="G21" s="3"/>
      <c r="H21" s="3"/>
      <c r="I21" s="3">
        <v>7.2</v>
      </c>
    </row>
    <row r="22" spans="2:9" x14ac:dyDescent="0.25">
      <c r="B22" s="3" t="s">
        <v>31</v>
      </c>
      <c r="C22" s="3"/>
      <c r="D22" s="3"/>
      <c r="E22" s="3"/>
      <c r="F22" s="3"/>
      <c r="G22" s="3"/>
      <c r="H22" s="3"/>
      <c r="I22" s="3">
        <v>7.3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35F84-E94B-4D51-BFF0-B0FD965C64DB}">
  <dimension ref="B1:XFD241"/>
  <sheetViews>
    <sheetView topLeftCell="A31" zoomScale="90" zoomScaleNormal="90" workbookViewId="0">
      <selection activeCell="O35" sqref="G35:O59"/>
    </sheetView>
  </sheetViews>
  <sheetFormatPr baseColWidth="10" defaultRowHeight="18.75" x14ac:dyDescent="0.3"/>
  <cols>
    <col min="1" max="1" width="5.5703125" customWidth="1"/>
    <col min="2" max="6" width="11.42578125" style="4"/>
    <col min="7" max="7" width="11.42578125" style="4" customWidth="1"/>
    <col min="8" max="14" width="11.7109375" style="4" customWidth="1"/>
    <col min="15" max="15" width="14" style="4" bestFit="1" customWidth="1"/>
    <col min="21" max="21" width="12.85546875" customWidth="1"/>
    <col min="26" max="26" width="11.42578125" style="4"/>
    <col min="33" max="33" width="16.42578125" customWidth="1"/>
    <col min="34" max="34" width="15.42578125" customWidth="1"/>
    <col min="37" max="37" width="11.42578125" style="4"/>
    <col min="38" max="38" width="11.5703125" style="4" bestFit="1" customWidth="1"/>
    <col min="39" max="39" width="11.42578125" style="4"/>
    <col min="40" max="40" width="12.85546875" style="4" bestFit="1" customWidth="1"/>
    <col min="41" max="43" width="11.5703125" style="4" bestFit="1" customWidth="1"/>
    <col min="44" max="44" width="11.42578125" style="4"/>
    <col min="45" max="45" width="11.42578125" style="131"/>
    <col min="46" max="46" width="4.7109375" style="131" bestFit="1" customWidth="1"/>
    <col min="47" max="47" width="11.42578125" style="131"/>
    <col min="48" max="48" width="14.42578125" style="131" customWidth="1"/>
    <col min="49" max="49" width="13.140625" style="131" bestFit="1" customWidth="1"/>
    <col min="50" max="50" width="13.7109375" style="131" bestFit="1" customWidth="1"/>
    <col min="51" max="51" width="10.85546875" style="131" bestFit="1" customWidth="1"/>
    <col min="52" max="52" width="11.5703125" style="131" bestFit="1" customWidth="1"/>
    <col min="53" max="54" width="11.42578125" style="131"/>
    <col min="55" max="55" width="5.140625" style="128" customWidth="1"/>
    <col min="56" max="56" width="11.42578125" style="128"/>
    <col min="61" max="61" width="13.42578125" customWidth="1"/>
  </cols>
  <sheetData>
    <row r="1" spans="2:16384" ht="19.5" thickBot="1" x14ac:dyDescent="0.35"/>
    <row r="2" spans="2:16384" ht="30.75" thickBot="1" x14ac:dyDescent="0.45">
      <c r="B2" s="76" t="s">
        <v>1127</v>
      </c>
      <c r="C2" s="77"/>
      <c r="D2" s="77"/>
      <c r="E2" s="77"/>
      <c r="F2" s="77"/>
      <c r="G2" s="77"/>
      <c r="H2" s="77"/>
      <c r="I2" s="77"/>
      <c r="J2" s="77"/>
      <c r="K2" s="77"/>
      <c r="L2" s="77"/>
      <c r="M2" s="77"/>
      <c r="N2" s="77"/>
      <c r="O2" s="78"/>
    </row>
    <row r="3" spans="2:16384" x14ac:dyDescent="0.3">
      <c r="B3" s="16"/>
      <c r="C3" s="16"/>
      <c r="D3" s="16"/>
      <c r="E3" s="16"/>
      <c r="F3" s="16"/>
      <c r="G3" s="16"/>
      <c r="H3" s="16"/>
      <c r="I3" s="16"/>
      <c r="J3" s="16"/>
      <c r="K3" s="16"/>
      <c r="L3" s="16"/>
      <c r="M3" s="16"/>
      <c r="N3" s="16"/>
      <c r="O3" s="16"/>
    </row>
    <row r="4" spans="2:16384" ht="19.5" thickBot="1" x14ac:dyDescent="0.35">
      <c r="B4" s="16"/>
      <c r="C4" s="16"/>
      <c r="D4" s="16"/>
      <c r="E4" s="16"/>
      <c r="F4" s="16"/>
      <c r="G4" s="16"/>
      <c r="H4" s="16"/>
      <c r="I4" s="16"/>
      <c r="J4" s="16"/>
      <c r="K4" s="16"/>
      <c r="L4" s="16"/>
      <c r="M4" s="16"/>
      <c r="N4" s="16"/>
      <c r="O4" s="16"/>
    </row>
    <row r="5" spans="2:16384" ht="20.25" x14ac:dyDescent="0.3">
      <c r="B5" s="71" t="s">
        <v>1118</v>
      </c>
      <c r="C5" s="72"/>
      <c r="D5" s="72"/>
      <c r="E5" s="72"/>
      <c r="F5" s="72"/>
      <c r="G5" s="72"/>
      <c r="H5" s="72"/>
      <c r="I5" s="72"/>
      <c r="J5" s="72"/>
      <c r="K5" s="72"/>
      <c r="L5" s="72"/>
      <c r="M5" s="72"/>
      <c r="N5" s="72"/>
      <c r="O5" s="79"/>
    </row>
    <row r="6" spans="2:16384" x14ac:dyDescent="0.3">
      <c r="B6" s="73" t="s">
        <v>994</v>
      </c>
      <c r="C6" s="13"/>
      <c r="D6" s="13"/>
      <c r="E6" s="13"/>
      <c r="F6" s="13"/>
      <c r="G6" s="13"/>
      <c r="H6" s="13"/>
      <c r="I6" s="13"/>
      <c r="J6" s="13"/>
      <c r="K6" s="13"/>
      <c r="L6" s="13"/>
      <c r="M6" s="13"/>
      <c r="N6" s="13"/>
      <c r="O6" s="80"/>
    </row>
    <row r="7" spans="2:16384" ht="20.25" x14ac:dyDescent="0.3">
      <c r="B7" s="74" t="s">
        <v>1937</v>
      </c>
      <c r="C7" s="12"/>
      <c r="D7" s="12"/>
      <c r="E7" s="12"/>
      <c r="F7" s="12"/>
      <c r="G7" s="12"/>
      <c r="H7" s="12"/>
      <c r="I7" s="12"/>
      <c r="J7" s="12"/>
      <c r="K7" s="12"/>
      <c r="L7" s="12"/>
      <c r="M7" s="12"/>
      <c r="N7" s="12"/>
      <c r="O7" s="400">
        <v>2020</v>
      </c>
      <c r="Q7" s="27" t="s">
        <v>1905</v>
      </c>
      <c r="R7" s="29"/>
      <c r="S7" s="29"/>
      <c r="T7" s="29"/>
      <c r="U7" s="29"/>
      <c r="V7" s="29"/>
      <c r="W7" s="29"/>
      <c r="X7" s="29"/>
      <c r="Z7" s="132"/>
      <c r="AA7" s="86"/>
      <c r="AB7" s="86"/>
      <c r="AC7" s="86"/>
      <c r="AD7" s="86"/>
      <c r="AE7" s="86"/>
      <c r="AF7" s="86"/>
      <c r="AG7" s="86"/>
      <c r="AH7" s="86"/>
      <c r="AI7" s="86"/>
      <c r="AJ7" s="86"/>
      <c r="AK7" s="132"/>
      <c r="AL7" s="132"/>
      <c r="AM7" s="132"/>
      <c r="AN7" s="132"/>
      <c r="AO7" s="132"/>
      <c r="AP7" s="132"/>
      <c r="AQ7" s="132"/>
      <c r="AR7" s="132"/>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6"/>
      <c r="CI7" s="86"/>
      <c r="CJ7" s="86"/>
      <c r="CK7" s="86"/>
      <c r="CL7" s="86"/>
      <c r="CM7" s="86"/>
      <c r="CN7" s="86"/>
      <c r="CO7" s="86"/>
      <c r="CP7" s="86"/>
      <c r="CQ7" s="86"/>
      <c r="CR7" s="86"/>
      <c r="CS7" s="86"/>
      <c r="CT7" s="86"/>
      <c r="CU7" s="86"/>
      <c r="CV7" s="86"/>
      <c r="CW7" s="86"/>
      <c r="CX7" s="86"/>
      <c r="CY7" s="86"/>
      <c r="CZ7" s="86"/>
      <c r="DA7" s="86"/>
      <c r="DB7" s="86"/>
      <c r="DC7" s="86"/>
      <c r="DD7" s="86"/>
      <c r="DE7" s="86"/>
      <c r="DF7" s="86"/>
      <c r="DG7" s="86"/>
      <c r="DH7" s="86"/>
      <c r="DI7" s="86"/>
      <c r="DJ7" s="86"/>
      <c r="DK7" s="86"/>
      <c r="DL7" s="86"/>
      <c r="DM7" s="86"/>
      <c r="DN7" s="86"/>
      <c r="DO7" s="86"/>
      <c r="DP7" s="86"/>
      <c r="DQ7" s="86"/>
      <c r="DR7" s="86"/>
      <c r="DS7" s="86"/>
      <c r="DT7" s="86"/>
      <c r="DU7" s="86"/>
      <c r="DV7" s="86"/>
      <c r="DW7" s="86"/>
      <c r="DX7" s="86"/>
      <c r="DY7" s="86"/>
      <c r="DZ7" s="86"/>
      <c r="EA7" s="86"/>
      <c r="EB7" s="86"/>
      <c r="EC7" s="86"/>
      <c r="ED7" s="86"/>
      <c r="EE7" s="86"/>
      <c r="EF7" s="86"/>
      <c r="EG7" s="86"/>
      <c r="EH7" s="86"/>
      <c r="EI7" s="86"/>
      <c r="EJ7" s="86"/>
      <c r="EK7" s="86"/>
      <c r="EL7" s="86"/>
      <c r="EM7" s="86"/>
      <c r="EN7" s="86"/>
      <c r="EO7" s="86"/>
      <c r="EP7" s="86"/>
      <c r="EQ7" s="86"/>
      <c r="ER7" s="86"/>
      <c r="ES7" s="86"/>
      <c r="ET7" s="86"/>
      <c r="EU7" s="86"/>
      <c r="EV7" s="86"/>
      <c r="EW7" s="86"/>
      <c r="EX7" s="86"/>
      <c r="EY7" s="86"/>
      <c r="EZ7" s="86"/>
      <c r="FA7" s="86"/>
      <c r="FB7" s="86"/>
      <c r="FC7" s="86"/>
      <c r="FD7" s="86"/>
      <c r="FE7" s="86"/>
      <c r="FF7" s="86"/>
      <c r="FG7" s="86"/>
      <c r="FH7" s="86"/>
      <c r="FI7" s="86"/>
      <c r="FJ7" s="86"/>
      <c r="FK7" s="86"/>
      <c r="FL7" s="86"/>
      <c r="FM7" s="86"/>
      <c r="FN7" s="86"/>
      <c r="FO7" s="86"/>
      <c r="FP7" s="86"/>
      <c r="FQ7" s="86"/>
      <c r="FR7" s="86"/>
      <c r="FS7" s="86"/>
      <c r="FT7" s="86"/>
      <c r="FU7" s="86"/>
      <c r="FV7" s="86"/>
      <c r="FW7" s="86"/>
      <c r="FX7" s="86"/>
      <c r="FY7" s="86"/>
      <c r="FZ7" s="86"/>
      <c r="GA7" s="86"/>
      <c r="GB7" s="86"/>
      <c r="GC7" s="86"/>
      <c r="GD7" s="86"/>
      <c r="GE7" s="86"/>
      <c r="GF7" s="86"/>
      <c r="GG7" s="86"/>
      <c r="GH7" s="86"/>
      <c r="GI7" s="86"/>
      <c r="GJ7" s="86"/>
      <c r="GK7" s="86"/>
      <c r="GL7" s="86"/>
      <c r="GM7" s="86"/>
      <c r="GN7" s="86"/>
      <c r="GO7" s="86"/>
      <c r="GP7" s="86"/>
      <c r="GQ7" s="86"/>
      <c r="GR7" s="86"/>
      <c r="GS7" s="86"/>
      <c r="GT7" s="86"/>
      <c r="GU7" s="86"/>
      <c r="GV7" s="86"/>
      <c r="GW7" s="86"/>
      <c r="GX7" s="86"/>
      <c r="GY7" s="86"/>
      <c r="GZ7" s="86"/>
      <c r="HA7" s="86"/>
      <c r="HB7" s="86"/>
      <c r="HC7" s="86"/>
      <c r="HD7" s="86"/>
      <c r="HE7" s="86"/>
      <c r="HF7" s="86"/>
      <c r="HG7" s="86"/>
      <c r="HH7" s="86"/>
      <c r="HI7" s="86"/>
      <c r="HJ7" s="86"/>
      <c r="HK7" s="86"/>
      <c r="HL7" s="86"/>
      <c r="HM7" s="86"/>
      <c r="HN7" s="86"/>
      <c r="HO7" s="86"/>
      <c r="HP7" s="86"/>
      <c r="HQ7" s="86"/>
      <c r="HR7" s="86"/>
      <c r="HS7" s="86"/>
      <c r="HT7" s="86"/>
      <c r="HU7" s="86"/>
      <c r="HV7" s="86"/>
      <c r="HW7" s="86"/>
      <c r="HX7" s="86"/>
      <c r="HY7" s="86"/>
      <c r="HZ7" s="86"/>
      <c r="IA7" s="86"/>
      <c r="IB7" s="86"/>
      <c r="IC7" s="86"/>
      <c r="ID7" s="86"/>
      <c r="IE7" s="86"/>
      <c r="IF7" s="86"/>
      <c r="IG7" s="86"/>
      <c r="IH7" s="86"/>
      <c r="II7" s="86"/>
      <c r="IJ7" s="86"/>
      <c r="IK7" s="86"/>
      <c r="IL7" s="86"/>
      <c r="IM7" s="86"/>
      <c r="IN7" s="86"/>
      <c r="IO7" s="86"/>
      <c r="IP7" s="86"/>
      <c r="IQ7" s="86"/>
      <c r="IR7" s="86"/>
      <c r="IS7" s="86"/>
      <c r="IT7" s="86"/>
      <c r="IU7" s="86"/>
      <c r="IV7" s="86"/>
      <c r="IW7" s="86"/>
      <c r="IX7" s="86"/>
      <c r="IY7" s="86"/>
      <c r="IZ7" s="86"/>
      <c r="JA7" s="86"/>
      <c r="JB7" s="86"/>
      <c r="JC7" s="86"/>
      <c r="JD7" s="86"/>
      <c r="JE7" s="86"/>
      <c r="JF7" s="86"/>
      <c r="JG7" s="86"/>
      <c r="JH7" s="86"/>
      <c r="JI7" s="86"/>
      <c r="JJ7" s="86"/>
      <c r="JK7" s="86"/>
      <c r="JL7" s="86"/>
      <c r="JM7" s="86"/>
      <c r="JN7" s="86"/>
      <c r="JO7" s="86"/>
      <c r="JP7" s="86"/>
      <c r="JQ7" s="86"/>
      <c r="JR7" s="86"/>
      <c r="JS7" s="86"/>
      <c r="JT7" s="86"/>
      <c r="JU7" s="86"/>
      <c r="JV7" s="86"/>
      <c r="JW7" s="86"/>
      <c r="JX7" s="86"/>
      <c r="JY7" s="86"/>
      <c r="JZ7" s="86"/>
      <c r="KA7" s="86"/>
      <c r="KB7" s="86"/>
      <c r="KC7" s="86"/>
      <c r="KD7" s="86"/>
      <c r="KE7" s="86"/>
      <c r="KF7" s="86"/>
      <c r="KG7" s="86"/>
      <c r="KH7" s="86"/>
      <c r="KI7" s="86"/>
      <c r="KJ7" s="86"/>
      <c r="KK7" s="86"/>
      <c r="KL7" s="86"/>
      <c r="KM7" s="86"/>
      <c r="KN7" s="86"/>
      <c r="KO7" s="86"/>
      <c r="KP7" s="86"/>
      <c r="KQ7" s="86"/>
      <c r="KR7" s="86"/>
      <c r="KS7" s="86"/>
      <c r="KT7" s="86"/>
      <c r="KU7" s="86"/>
      <c r="KV7" s="86"/>
      <c r="KW7" s="86"/>
      <c r="KX7" s="86"/>
      <c r="KY7" s="86"/>
      <c r="KZ7" s="86"/>
      <c r="LA7" s="86"/>
      <c r="LB7" s="86"/>
      <c r="LC7" s="86"/>
      <c r="LD7" s="86"/>
      <c r="LE7" s="86"/>
      <c r="LF7" s="86"/>
      <c r="LG7" s="86"/>
      <c r="LH7" s="86"/>
      <c r="LI7" s="86"/>
      <c r="LJ7" s="86"/>
      <c r="LK7" s="86"/>
      <c r="LL7" s="86"/>
      <c r="LM7" s="86"/>
      <c r="LN7" s="86"/>
      <c r="LO7" s="86"/>
      <c r="LP7" s="86"/>
      <c r="LQ7" s="86"/>
      <c r="LR7" s="86"/>
      <c r="LS7" s="86"/>
      <c r="LT7" s="86"/>
      <c r="LU7" s="86"/>
      <c r="LV7" s="86"/>
      <c r="LW7" s="86"/>
      <c r="LX7" s="86"/>
      <c r="LY7" s="86"/>
      <c r="LZ7" s="86"/>
      <c r="MA7" s="86"/>
      <c r="MB7" s="86"/>
      <c r="MC7" s="86"/>
      <c r="MD7" s="86"/>
      <c r="ME7" s="86"/>
      <c r="MF7" s="86"/>
      <c r="MG7" s="86"/>
      <c r="MH7" s="86"/>
      <c r="MI7" s="86"/>
      <c r="MJ7" s="86"/>
      <c r="MK7" s="86"/>
      <c r="ML7" s="86"/>
      <c r="MM7" s="86"/>
      <c r="MN7" s="86"/>
      <c r="MO7" s="86"/>
      <c r="MP7" s="86"/>
      <c r="MQ7" s="86"/>
      <c r="MR7" s="86"/>
      <c r="MS7" s="86"/>
      <c r="MT7" s="86"/>
      <c r="MU7" s="86"/>
      <c r="MV7" s="86"/>
      <c r="MW7" s="86"/>
      <c r="MX7" s="86"/>
      <c r="MY7" s="86"/>
      <c r="MZ7" s="86"/>
      <c r="NA7" s="86"/>
      <c r="NB7" s="86"/>
      <c r="NC7" s="86"/>
      <c r="ND7" s="86"/>
      <c r="NE7" s="86"/>
      <c r="NF7" s="86"/>
      <c r="NG7" s="86"/>
      <c r="NH7" s="86"/>
      <c r="NI7" s="86"/>
      <c r="NJ7" s="86"/>
      <c r="NK7" s="86"/>
      <c r="NL7" s="86"/>
      <c r="NM7" s="86"/>
      <c r="NN7" s="86"/>
      <c r="NO7" s="86"/>
      <c r="NP7" s="86"/>
      <c r="NQ7" s="86"/>
      <c r="NR7" s="86"/>
      <c r="NS7" s="86"/>
      <c r="NT7" s="86"/>
      <c r="NU7" s="86"/>
      <c r="NV7" s="86"/>
      <c r="NW7" s="86"/>
      <c r="NX7" s="86"/>
      <c r="NY7" s="86"/>
      <c r="NZ7" s="86"/>
      <c r="OA7" s="86"/>
      <c r="OB7" s="86"/>
      <c r="OC7" s="86"/>
      <c r="OD7" s="86"/>
      <c r="OE7" s="86"/>
      <c r="OF7" s="86"/>
      <c r="OG7" s="86"/>
      <c r="OH7" s="86"/>
      <c r="OI7" s="86"/>
      <c r="OJ7" s="86"/>
      <c r="OK7" s="86"/>
      <c r="OL7" s="86"/>
      <c r="OM7" s="86"/>
      <c r="ON7" s="86"/>
      <c r="OO7" s="86"/>
      <c r="OP7" s="86"/>
      <c r="OQ7" s="86"/>
      <c r="OR7" s="86"/>
      <c r="OS7" s="86"/>
      <c r="OT7" s="86"/>
      <c r="OU7" s="86"/>
      <c r="OV7" s="86"/>
      <c r="OW7" s="86"/>
      <c r="OX7" s="86"/>
      <c r="OY7" s="86"/>
      <c r="OZ7" s="86"/>
      <c r="PA7" s="86"/>
      <c r="PB7" s="86"/>
      <c r="PC7" s="86"/>
      <c r="PD7" s="86"/>
      <c r="PE7" s="86"/>
      <c r="PF7" s="86"/>
      <c r="PG7" s="86"/>
      <c r="PH7" s="86"/>
      <c r="PI7" s="86"/>
      <c r="PJ7" s="86"/>
      <c r="PK7" s="86"/>
      <c r="PL7" s="86"/>
      <c r="PM7" s="86"/>
      <c r="PN7" s="86"/>
      <c r="PO7" s="86"/>
      <c r="PP7" s="86"/>
      <c r="PQ7" s="86"/>
      <c r="PR7" s="86"/>
      <c r="PS7" s="86"/>
      <c r="PT7" s="86"/>
      <c r="PU7" s="86"/>
      <c r="PV7" s="86"/>
      <c r="PW7" s="86"/>
      <c r="PX7" s="86"/>
      <c r="PY7" s="86"/>
      <c r="PZ7" s="86"/>
      <c r="QA7" s="86"/>
      <c r="QB7" s="86"/>
      <c r="QC7" s="86"/>
      <c r="QD7" s="86"/>
      <c r="QE7" s="86"/>
      <c r="QF7" s="86"/>
      <c r="QG7" s="86"/>
      <c r="QH7" s="86"/>
      <c r="QI7" s="86"/>
      <c r="QJ7" s="86"/>
      <c r="QK7" s="86"/>
      <c r="QL7" s="86"/>
      <c r="QM7" s="86"/>
      <c r="QN7" s="86"/>
      <c r="QO7" s="86"/>
      <c r="QP7" s="86"/>
      <c r="QQ7" s="86"/>
      <c r="QR7" s="86"/>
      <c r="QS7" s="86"/>
      <c r="QT7" s="86"/>
      <c r="QU7" s="86"/>
      <c r="QV7" s="86"/>
      <c r="QW7" s="86"/>
      <c r="QX7" s="86"/>
      <c r="QY7" s="86"/>
      <c r="QZ7" s="86"/>
      <c r="RA7" s="86"/>
      <c r="RB7" s="86"/>
      <c r="RC7" s="86"/>
      <c r="RD7" s="86"/>
      <c r="RE7" s="86"/>
      <c r="RF7" s="86"/>
      <c r="RG7" s="86"/>
      <c r="RH7" s="86"/>
      <c r="RI7" s="86"/>
      <c r="RJ7" s="86"/>
      <c r="RK7" s="86"/>
      <c r="RL7" s="86"/>
      <c r="RM7" s="86"/>
      <c r="RN7" s="86"/>
      <c r="RO7" s="86"/>
      <c r="RP7" s="86"/>
      <c r="RQ7" s="86"/>
      <c r="RR7" s="86"/>
      <c r="RS7" s="86"/>
      <c r="RT7" s="86"/>
      <c r="RU7" s="86"/>
      <c r="RV7" s="86"/>
      <c r="RW7" s="86"/>
      <c r="RX7" s="86"/>
      <c r="RY7" s="86"/>
      <c r="RZ7" s="86"/>
      <c r="SA7" s="86"/>
      <c r="SB7" s="86"/>
      <c r="SC7" s="86"/>
      <c r="SD7" s="86"/>
      <c r="SE7" s="86"/>
      <c r="SF7" s="86"/>
      <c r="SG7" s="86"/>
      <c r="SH7" s="86"/>
      <c r="SI7" s="86"/>
      <c r="SJ7" s="86"/>
      <c r="SK7" s="86"/>
      <c r="SL7" s="86"/>
      <c r="SM7" s="86"/>
      <c r="SN7" s="86"/>
      <c r="SO7" s="86"/>
      <c r="SP7" s="86"/>
      <c r="SQ7" s="86"/>
      <c r="SR7" s="86"/>
      <c r="SS7" s="86"/>
      <c r="ST7" s="86"/>
      <c r="SU7" s="86"/>
      <c r="SV7" s="86"/>
      <c r="SW7" s="86"/>
      <c r="SX7" s="86"/>
      <c r="SY7" s="86"/>
      <c r="SZ7" s="86"/>
      <c r="TA7" s="86"/>
      <c r="TB7" s="86"/>
      <c r="TC7" s="86"/>
      <c r="TD7" s="86"/>
      <c r="TE7" s="86"/>
      <c r="TF7" s="86"/>
      <c r="TG7" s="86"/>
      <c r="TH7" s="86"/>
      <c r="TI7" s="86"/>
      <c r="TJ7" s="86"/>
      <c r="TK7" s="86"/>
      <c r="TL7" s="86"/>
      <c r="TM7" s="86"/>
      <c r="TN7" s="86"/>
      <c r="TO7" s="86"/>
      <c r="TP7" s="86"/>
      <c r="TQ7" s="86"/>
      <c r="TR7" s="86"/>
      <c r="TS7" s="86"/>
      <c r="TT7" s="86"/>
      <c r="TU7" s="86"/>
      <c r="TV7" s="86"/>
      <c r="TW7" s="86"/>
      <c r="TX7" s="86"/>
      <c r="TY7" s="86"/>
      <c r="TZ7" s="86"/>
      <c r="UA7" s="86"/>
      <c r="UB7" s="86"/>
      <c r="UC7" s="86"/>
      <c r="UD7" s="86"/>
      <c r="UE7" s="86"/>
      <c r="UF7" s="86"/>
      <c r="UG7" s="86"/>
      <c r="UH7" s="86"/>
      <c r="UI7" s="86"/>
      <c r="UJ7" s="86"/>
      <c r="UK7" s="86"/>
      <c r="UL7" s="86"/>
      <c r="UM7" s="86"/>
      <c r="UN7" s="86"/>
      <c r="UO7" s="86"/>
      <c r="UP7" s="86"/>
      <c r="UQ7" s="86"/>
      <c r="UR7" s="86"/>
      <c r="US7" s="86"/>
      <c r="UT7" s="86"/>
      <c r="UU7" s="86"/>
      <c r="UV7" s="86"/>
      <c r="UW7" s="86"/>
      <c r="UX7" s="86"/>
      <c r="UY7" s="86"/>
      <c r="UZ7" s="86"/>
      <c r="VA7" s="86"/>
      <c r="VB7" s="86"/>
      <c r="VC7" s="86"/>
      <c r="VD7" s="86"/>
      <c r="VE7" s="86"/>
      <c r="VF7" s="86"/>
      <c r="VG7" s="86"/>
      <c r="VH7" s="86"/>
      <c r="VI7" s="86"/>
      <c r="VJ7" s="86"/>
      <c r="VK7" s="86"/>
      <c r="VL7" s="86"/>
      <c r="VM7" s="86"/>
      <c r="VN7" s="86"/>
      <c r="VO7" s="86"/>
      <c r="VP7" s="86"/>
      <c r="VQ7" s="86"/>
      <c r="VR7" s="86"/>
      <c r="VS7" s="86"/>
      <c r="VT7" s="86"/>
      <c r="VU7" s="86"/>
      <c r="VV7" s="86"/>
      <c r="VW7" s="86"/>
      <c r="VX7" s="86"/>
      <c r="VY7" s="86"/>
      <c r="VZ7" s="86"/>
      <c r="WA7" s="86"/>
      <c r="WB7" s="86"/>
      <c r="WC7" s="86"/>
      <c r="WD7" s="86"/>
      <c r="WE7" s="86"/>
      <c r="WF7" s="86"/>
      <c r="WG7" s="86"/>
      <c r="WH7" s="86"/>
      <c r="WI7" s="86"/>
      <c r="WJ7" s="86"/>
      <c r="WK7" s="86"/>
      <c r="WL7" s="86"/>
      <c r="WM7" s="86"/>
      <c r="WN7" s="86"/>
      <c r="WO7" s="86"/>
      <c r="WP7" s="86"/>
      <c r="WQ7" s="86"/>
      <c r="WR7" s="86"/>
      <c r="WS7" s="86"/>
      <c r="WT7" s="86"/>
      <c r="WU7" s="86"/>
      <c r="WV7" s="86"/>
      <c r="WW7" s="86"/>
      <c r="WX7" s="86"/>
      <c r="WY7" s="86"/>
      <c r="WZ7" s="86"/>
      <c r="XA7" s="86"/>
      <c r="XB7" s="86"/>
      <c r="XC7" s="86"/>
      <c r="XD7" s="86"/>
      <c r="XE7" s="86"/>
      <c r="XF7" s="86"/>
      <c r="XG7" s="86"/>
      <c r="XH7" s="86"/>
      <c r="XI7" s="86"/>
      <c r="XJ7" s="86"/>
      <c r="XK7" s="86"/>
      <c r="XL7" s="86"/>
      <c r="XM7" s="86"/>
      <c r="XN7" s="86"/>
      <c r="XO7" s="86"/>
      <c r="XP7" s="86"/>
      <c r="XQ7" s="86"/>
      <c r="XR7" s="86"/>
      <c r="XS7" s="86"/>
      <c r="XT7" s="86"/>
      <c r="XU7" s="86"/>
      <c r="XV7" s="86"/>
      <c r="XW7" s="86"/>
      <c r="XX7" s="86"/>
      <c r="XY7" s="86"/>
      <c r="XZ7" s="86"/>
      <c r="YA7" s="86"/>
      <c r="YB7" s="86"/>
      <c r="YC7" s="86"/>
      <c r="YD7" s="86"/>
      <c r="YE7" s="86"/>
      <c r="YF7" s="86"/>
      <c r="YG7" s="86"/>
      <c r="YH7" s="86"/>
      <c r="YI7" s="86"/>
      <c r="YJ7" s="86"/>
      <c r="YK7" s="86"/>
      <c r="YL7" s="86"/>
      <c r="YM7" s="86"/>
      <c r="YN7" s="86"/>
      <c r="YO7" s="86"/>
      <c r="YP7" s="86"/>
      <c r="YQ7" s="86"/>
      <c r="YR7" s="86"/>
      <c r="YS7" s="86"/>
      <c r="YT7" s="86"/>
      <c r="YU7" s="86"/>
      <c r="YV7" s="86"/>
      <c r="YW7" s="86"/>
      <c r="YX7" s="86"/>
      <c r="YY7" s="86"/>
      <c r="YZ7" s="86"/>
      <c r="ZA7" s="86"/>
      <c r="ZB7" s="86"/>
      <c r="ZC7" s="86"/>
      <c r="ZD7" s="86"/>
      <c r="ZE7" s="86"/>
      <c r="ZF7" s="86"/>
      <c r="ZG7" s="86"/>
      <c r="ZH7" s="86"/>
      <c r="ZI7" s="86"/>
      <c r="ZJ7" s="86"/>
      <c r="ZK7" s="86"/>
      <c r="ZL7" s="86"/>
      <c r="ZM7" s="86"/>
      <c r="ZN7" s="86"/>
      <c r="ZO7" s="86"/>
      <c r="ZP7" s="86"/>
      <c r="ZQ7" s="86"/>
      <c r="ZR7" s="86"/>
      <c r="ZS7" s="86"/>
      <c r="ZT7" s="86"/>
      <c r="ZU7" s="86"/>
      <c r="ZV7" s="86"/>
      <c r="ZW7" s="86"/>
      <c r="ZX7" s="86"/>
      <c r="ZY7" s="86"/>
      <c r="ZZ7" s="86"/>
      <c r="AAA7" s="86"/>
      <c r="AAB7" s="86"/>
      <c r="AAC7" s="86"/>
      <c r="AAD7" s="86"/>
      <c r="AAE7" s="86"/>
      <c r="AAF7" s="86"/>
      <c r="AAG7" s="86"/>
      <c r="AAH7" s="86"/>
      <c r="AAI7" s="86"/>
      <c r="AAJ7" s="86"/>
      <c r="AAK7" s="86"/>
      <c r="AAL7" s="86"/>
      <c r="AAM7" s="86"/>
      <c r="AAN7" s="86"/>
      <c r="AAO7" s="86"/>
      <c r="AAP7" s="86"/>
      <c r="AAQ7" s="86"/>
      <c r="AAR7" s="86"/>
      <c r="AAS7" s="86"/>
      <c r="AAT7" s="86"/>
      <c r="AAU7" s="86"/>
      <c r="AAV7" s="86"/>
      <c r="AAW7" s="86"/>
      <c r="AAX7" s="86"/>
      <c r="AAY7" s="86"/>
      <c r="AAZ7" s="86"/>
      <c r="ABA7" s="86"/>
      <c r="ABB7" s="86"/>
      <c r="ABC7" s="86"/>
      <c r="ABD7" s="86"/>
      <c r="ABE7" s="86"/>
      <c r="ABF7" s="86"/>
      <c r="ABG7" s="86"/>
      <c r="ABH7" s="86"/>
      <c r="ABI7" s="86"/>
      <c r="ABJ7" s="86"/>
      <c r="ABK7" s="86"/>
      <c r="ABL7" s="86"/>
      <c r="ABM7" s="86"/>
      <c r="ABN7" s="86"/>
      <c r="ABO7" s="86"/>
      <c r="ABP7" s="86"/>
      <c r="ABQ7" s="86"/>
      <c r="ABR7" s="86"/>
      <c r="ABS7" s="86"/>
      <c r="ABT7" s="86"/>
      <c r="ABU7" s="86"/>
      <c r="ABV7" s="86"/>
      <c r="ABW7" s="86"/>
      <c r="ABX7" s="86"/>
      <c r="ABY7" s="86"/>
      <c r="ABZ7" s="86"/>
      <c r="ACA7" s="86"/>
      <c r="ACB7" s="86"/>
      <c r="ACC7" s="86"/>
      <c r="ACD7" s="86"/>
      <c r="ACE7" s="86"/>
      <c r="ACF7" s="86"/>
      <c r="ACG7" s="86"/>
      <c r="ACH7" s="86"/>
      <c r="ACI7" s="86"/>
      <c r="ACJ7" s="86"/>
      <c r="ACK7" s="86"/>
      <c r="ACL7" s="86"/>
      <c r="ACM7" s="86"/>
      <c r="ACN7" s="86"/>
      <c r="ACO7" s="86"/>
      <c r="ACP7" s="86"/>
      <c r="ACQ7" s="86"/>
      <c r="ACR7" s="86"/>
      <c r="ACS7" s="86"/>
      <c r="ACT7" s="86"/>
      <c r="ACU7" s="86"/>
      <c r="ACV7" s="86"/>
      <c r="ACW7" s="86"/>
      <c r="ACX7" s="86"/>
      <c r="ACY7" s="86"/>
      <c r="ACZ7" s="86"/>
      <c r="ADA7" s="86"/>
      <c r="ADB7" s="86"/>
      <c r="ADC7" s="86"/>
      <c r="ADD7" s="86"/>
      <c r="ADE7" s="86"/>
      <c r="ADF7" s="86"/>
      <c r="ADG7" s="86"/>
      <c r="ADH7" s="86"/>
      <c r="ADI7" s="86"/>
      <c r="ADJ7" s="86"/>
      <c r="ADK7" s="86"/>
      <c r="ADL7" s="86"/>
      <c r="ADM7" s="86"/>
      <c r="ADN7" s="86"/>
      <c r="ADO7" s="86"/>
      <c r="ADP7" s="86"/>
      <c r="ADQ7" s="86"/>
      <c r="ADR7" s="86"/>
      <c r="ADS7" s="86"/>
      <c r="ADT7" s="86"/>
      <c r="ADU7" s="86"/>
      <c r="ADV7" s="86"/>
      <c r="ADW7" s="86"/>
      <c r="ADX7" s="86"/>
      <c r="ADY7" s="86"/>
      <c r="ADZ7" s="86"/>
      <c r="AEA7" s="86"/>
      <c r="AEB7" s="86"/>
      <c r="AEC7" s="86"/>
      <c r="AED7" s="86"/>
      <c r="AEE7" s="86"/>
      <c r="AEF7" s="86"/>
      <c r="AEG7" s="86"/>
      <c r="AEH7" s="86"/>
      <c r="AEI7" s="86"/>
      <c r="AEJ7" s="86"/>
      <c r="AEK7" s="86"/>
      <c r="AEL7" s="86"/>
      <c r="AEM7" s="86"/>
      <c r="AEN7" s="86"/>
      <c r="AEO7" s="86"/>
      <c r="AEP7" s="86"/>
      <c r="AEQ7" s="86"/>
      <c r="AER7" s="86"/>
      <c r="AES7" s="86"/>
      <c r="AET7" s="86"/>
      <c r="AEU7" s="86"/>
      <c r="AEV7" s="86"/>
      <c r="AEW7" s="86"/>
      <c r="AEX7" s="86"/>
      <c r="AEY7" s="86"/>
      <c r="AEZ7" s="86"/>
      <c r="AFA7" s="86"/>
      <c r="AFB7" s="86"/>
      <c r="AFC7" s="86"/>
      <c r="AFD7" s="86"/>
      <c r="AFE7" s="86"/>
      <c r="AFF7" s="86"/>
      <c r="AFG7" s="86"/>
      <c r="AFH7" s="86"/>
      <c r="AFI7" s="86"/>
      <c r="AFJ7" s="86"/>
      <c r="AFK7" s="86"/>
      <c r="AFL7" s="86"/>
      <c r="AFM7" s="86"/>
      <c r="AFN7" s="86"/>
      <c r="AFO7" s="86"/>
      <c r="AFP7" s="86"/>
      <c r="AFQ7" s="86"/>
      <c r="AFR7" s="86"/>
      <c r="AFS7" s="86"/>
      <c r="AFT7" s="86"/>
      <c r="AFU7" s="86"/>
      <c r="AFV7" s="86"/>
      <c r="AFW7" s="86"/>
      <c r="AFX7" s="86"/>
      <c r="AFY7" s="86"/>
      <c r="AFZ7" s="86"/>
      <c r="AGA7" s="86"/>
      <c r="AGB7" s="86"/>
      <c r="AGC7" s="86"/>
      <c r="AGD7" s="86"/>
      <c r="AGE7" s="86"/>
      <c r="AGF7" s="86"/>
      <c r="AGG7" s="86"/>
      <c r="AGH7" s="86"/>
      <c r="AGI7" s="86"/>
      <c r="AGJ7" s="86"/>
      <c r="AGK7" s="86"/>
      <c r="AGL7" s="86"/>
      <c r="AGM7" s="86"/>
      <c r="AGN7" s="86"/>
      <c r="AGO7" s="86"/>
      <c r="AGP7" s="86"/>
      <c r="AGQ7" s="86"/>
      <c r="AGR7" s="86"/>
      <c r="AGS7" s="86"/>
      <c r="AGT7" s="86"/>
      <c r="AGU7" s="86"/>
      <c r="AGV7" s="86"/>
      <c r="AGW7" s="86"/>
      <c r="AGX7" s="86"/>
      <c r="AGY7" s="86"/>
      <c r="AGZ7" s="86"/>
      <c r="AHA7" s="86"/>
      <c r="AHB7" s="86"/>
      <c r="AHC7" s="86"/>
      <c r="AHD7" s="86"/>
      <c r="AHE7" s="86"/>
      <c r="AHF7" s="86"/>
      <c r="AHG7" s="86"/>
      <c r="AHH7" s="86"/>
      <c r="AHI7" s="86"/>
      <c r="AHJ7" s="86"/>
      <c r="AHK7" s="86"/>
      <c r="AHL7" s="86"/>
      <c r="AHM7" s="86"/>
      <c r="AHN7" s="86"/>
      <c r="AHO7" s="86"/>
      <c r="AHP7" s="86"/>
      <c r="AHQ7" s="86"/>
      <c r="AHR7" s="86"/>
      <c r="AHS7" s="86"/>
      <c r="AHT7" s="86"/>
      <c r="AHU7" s="86"/>
      <c r="AHV7" s="86"/>
      <c r="AHW7" s="86"/>
      <c r="AHX7" s="86"/>
      <c r="AHY7" s="86"/>
      <c r="AHZ7" s="86"/>
      <c r="AIA7" s="86"/>
      <c r="AIB7" s="86"/>
      <c r="AIC7" s="86"/>
      <c r="AID7" s="86"/>
      <c r="AIE7" s="86"/>
      <c r="AIF7" s="86"/>
      <c r="AIG7" s="86"/>
      <c r="AIH7" s="86"/>
      <c r="AII7" s="86"/>
      <c r="AIJ7" s="86"/>
      <c r="AIK7" s="86"/>
      <c r="AIL7" s="86"/>
      <c r="AIM7" s="86"/>
      <c r="AIN7" s="86"/>
      <c r="AIO7" s="86"/>
      <c r="AIP7" s="86"/>
      <c r="AIQ7" s="86"/>
      <c r="AIR7" s="86"/>
      <c r="AIS7" s="86"/>
      <c r="AIT7" s="86"/>
      <c r="AIU7" s="86"/>
      <c r="AIV7" s="86"/>
      <c r="AIW7" s="86"/>
      <c r="AIX7" s="86"/>
      <c r="AIY7" s="86"/>
      <c r="AIZ7" s="86"/>
      <c r="AJA7" s="86"/>
      <c r="AJB7" s="86"/>
      <c r="AJC7" s="86"/>
      <c r="AJD7" s="86"/>
      <c r="AJE7" s="86"/>
      <c r="AJF7" s="86"/>
      <c r="AJG7" s="86"/>
      <c r="AJH7" s="86"/>
      <c r="AJI7" s="86"/>
      <c r="AJJ7" s="86"/>
      <c r="AJK7" s="86"/>
      <c r="AJL7" s="86"/>
      <c r="AJM7" s="86"/>
      <c r="AJN7" s="86"/>
      <c r="AJO7" s="86"/>
      <c r="AJP7" s="86"/>
      <c r="AJQ7" s="86"/>
      <c r="AJR7" s="86"/>
      <c r="AJS7" s="86"/>
      <c r="AJT7" s="86"/>
      <c r="AJU7" s="86"/>
      <c r="AJV7" s="86"/>
      <c r="AJW7" s="86"/>
      <c r="AJX7" s="86"/>
      <c r="AJY7" s="86"/>
      <c r="AJZ7" s="86"/>
      <c r="AKA7" s="86"/>
      <c r="AKB7" s="86"/>
      <c r="AKC7" s="86"/>
      <c r="AKD7" s="86"/>
      <c r="AKE7" s="86"/>
      <c r="AKF7" s="86"/>
      <c r="AKG7" s="86"/>
      <c r="AKH7" s="86"/>
      <c r="AKI7" s="86"/>
      <c r="AKJ7" s="86"/>
      <c r="AKK7" s="86"/>
      <c r="AKL7" s="86"/>
      <c r="AKM7" s="86"/>
      <c r="AKN7" s="86"/>
      <c r="AKO7" s="86"/>
      <c r="AKP7" s="86"/>
      <c r="AKQ7" s="86"/>
      <c r="AKR7" s="86"/>
      <c r="AKS7" s="86"/>
      <c r="AKT7" s="86"/>
      <c r="AKU7" s="86"/>
      <c r="AKV7" s="86"/>
      <c r="AKW7" s="86"/>
      <c r="AKX7" s="86"/>
      <c r="AKY7" s="86"/>
      <c r="AKZ7" s="86"/>
      <c r="ALA7" s="86"/>
      <c r="ALB7" s="86"/>
      <c r="ALC7" s="86"/>
      <c r="ALD7" s="86"/>
      <c r="ALE7" s="86"/>
      <c r="ALF7" s="86"/>
      <c r="ALG7" s="86"/>
      <c r="ALH7" s="86"/>
      <c r="ALI7" s="86"/>
      <c r="ALJ7" s="86"/>
      <c r="ALK7" s="86"/>
      <c r="ALL7" s="86"/>
      <c r="ALM7" s="86"/>
      <c r="ALN7" s="86"/>
      <c r="ALO7" s="86"/>
      <c r="ALP7" s="86"/>
      <c r="ALQ7" s="86"/>
      <c r="ALR7" s="86"/>
      <c r="ALS7" s="86"/>
      <c r="ALT7" s="86"/>
      <c r="ALU7" s="86"/>
      <c r="ALV7" s="86"/>
      <c r="ALW7" s="86"/>
      <c r="ALX7" s="86"/>
      <c r="ALY7" s="86"/>
      <c r="ALZ7" s="86"/>
      <c r="AMA7" s="86"/>
      <c r="AMB7" s="86"/>
      <c r="AMC7" s="86"/>
      <c r="AMD7" s="86"/>
      <c r="AME7" s="86"/>
      <c r="AMF7" s="86"/>
      <c r="AMG7" s="86"/>
      <c r="AMH7" s="86"/>
      <c r="AMI7" s="86"/>
      <c r="AMJ7" s="86"/>
      <c r="AMK7" s="86"/>
      <c r="AML7" s="86"/>
      <c r="AMM7" s="86"/>
      <c r="AMN7" s="86"/>
      <c r="AMO7" s="86"/>
      <c r="AMP7" s="86"/>
      <c r="AMQ7" s="86"/>
      <c r="AMR7" s="86"/>
      <c r="AMS7" s="86"/>
      <c r="AMT7" s="86"/>
      <c r="AMU7" s="86"/>
      <c r="AMV7" s="86"/>
      <c r="AMW7" s="86"/>
      <c r="AMX7" s="86"/>
      <c r="AMY7" s="86"/>
      <c r="AMZ7" s="86"/>
      <c r="ANA7" s="86"/>
      <c r="ANB7" s="86"/>
      <c r="ANC7" s="86"/>
      <c r="AND7" s="86"/>
      <c r="ANE7" s="86"/>
      <c r="ANF7" s="86"/>
      <c r="ANG7" s="86"/>
      <c r="ANH7" s="86"/>
      <c r="ANI7" s="86"/>
      <c r="ANJ7" s="86"/>
      <c r="ANK7" s="86"/>
      <c r="ANL7" s="86"/>
      <c r="ANM7" s="86"/>
      <c r="ANN7" s="86"/>
      <c r="ANO7" s="86"/>
      <c r="ANP7" s="86"/>
      <c r="ANQ7" s="86"/>
      <c r="ANR7" s="86"/>
      <c r="ANS7" s="86"/>
      <c r="ANT7" s="86"/>
      <c r="ANU7" s="86"/>
      <c r="ANV7" s="86"/>
      <c r="ANW7" s="86"/>
      <c r="ANX7" s="86"/>
      <c r="ANY7" s="86"/>
      <c r="ANZ7" s="86"/>
      <c r="AOA7" s="86"/>
      <c r="AOB7" s="86"/>
      <c r="AOC7" s="86"/>
      <c r="AOD7" s="86"/>
      <c r="AOE7" s="86"/>
      <c r="AOF7" s="86"/>
      <c r="AOG7" s="86"/>
      <c r="AOH7" s="86"/>
      <c r="AOI7" s="86"/>
      <c r="AOJ7" s="86"/>
      <c r="AOK7" s="86"/>
      <c r="AOL7" s="86"/>
      <c r="AOM7" s="86"/>
      <c r="AON7" s="86"/>
      <c r="AOO7" s="86"/>
      <c r="AOP7" s="86"/>
      <c r="AOQ7" s="86"/>
      <c r="AOR7" s="86"/>
      <c r="AOS7" s="86"/>
      <c r="AOT7" s="86"/>
      <c r="AOU7" s="86"/>
      <c r="AOV7" s="86"/>
      <c r="AOW7" s="86"/>
      <c r="AOX7" s="86"/>
      <c r="AOY7" s="86"/>
      <c r="AOZ7" s="86"/>
      <c r="APA7" s="86"/>
      <c r="APB7" s="86"/>
      <c r="APC7" s="86"/>
      <c r="APD7" s="86"/>
      <c r="APE7" s="86"/>
      <c r="APF7" s="86"/>
      <c r="APG7" s="86"/>
      <c r="APH7" s="86"/>
      <c r="API7" s="86"/>
      <c r="APJ7" s="86"/>
      <c r="APK7" s="86"/>
      <c r="APL7" s="86"/>
      <c r="APM7" s="86"/>
      <c r="APN7" s="86"/>
      <c r="APO7" s="86"/>
      <c r="APP7" s="86"/>
      <c r="APQ7" s="86"/>
      <c r="APR7" s="86"/>
      <c r="APS7" s="86"/>
      <c r="APT7" s="86"/>
      <c r="APU7" s="86"/>
      <c r="APV7" s="86"/>
      <c r="APW7" s="86"/>
      <c r="APX7" s="86"/>
      <c r="APY7" s="86"/>
      <c r="APZ7" s="86"/>
      <c r="AQA7" s="86"/>
      <c r="AQB7" s="86"/>
      <c r="AQC7" s="86"/>
      <c r="AQD7" s="86"/>
      <c r="AQE7" s="86"/>
      <c r="AQF7" s="86"/>
      <c r="AQG7" s="86"/>
      <c r="AQH7" s="86"/>
      <c r="AQI7" s="86"/>
      <c r="AQJ7" s="86"/>
      <c r="AQK7" s="86"/>
      <c r="AQL7" s="86"/>
      <c r="AQM7" s="86"/>
      <c r="AQN7" s="86"/>
      <c r="AQO7" s="86"/>
      <c r="AQP7" s="86"/>
      <c r="AQQ7" s="86"/>
      <c r="AQR7" s="86"/>
      <c r="AQS7" s="86"/>
      <c r="AQT7" s="86"/>
      <c r="AQU7" s="86"/>
      <c r="AQV7" s="86"/>
      <c r="AQW7" s="86"/>
      <c r="AQX7" s="86"/>
      <c r="AQY7" s="86"/>
      <c r="AQZ7" s="86"/>
      <c r="ARA7" s="86"/>
      <c r="ARB7" s="86"/>
      <c r="ARC7" s="86"/>
      <c r="ARD7" s="86"/>
      <c r="ARE7" s="86"/>
      <c r="ARF7" s="86"/>
      <c r="ARG7" s="86"/>
      <c r="ARH7" s="86"/>
      <c r="ARI7" s="86"/>
      <c r="ARJ7" s="86"/>
      <c r="ARK7" s="86"/>
      <c r="ARL7" s="86"/>
      <c r="ARM7" s="86"/>
      <c r="ARN7" s="86"/>
      <c r="ARO7" s="86"/>
      <c r="ARP7" s="86"/>
      <c r="ARQ7" s="86"/>
      <c r="ARR7" s="86"/>
      <c r="ARS7" s="86"/>
      <c r="ART7" s="86"/>
      <c r="ARU7" s="86"/>
      <c r="ARV7" s="86"/>
      <c r="ARW7" s="86"/>
      <c r="ARX7" s="86"/>
      <c r="ARY7" s="86"/>
      <c r="ARZ7" s="86"/>
      <c r="ASA7" s="86"/>
      <c r="ASB7" s="86"/>
      <c r="ASC7" s="86"/>
      <c r="ASD7" s="86"/>
      <c r="ASE7" s="86"/>
      <c r="ASF7" s="86"/>
      <c r="ASG7" s="86"/>
      <c r="ASH7" s="86"/>
      <c r="ASI7" s="86"/>
      <c r="ASJ7" s="86"/>
      <c r="ASK7" s="86"/>
      <c r="ASL7" s="86"/>
      <c r="ASM7" s="86"/>
      <c r="ASN7" s="86"/>
      <c r="ASO7" s="86"/>
      <c r="ASP7" s="86"/>
      <c r="ASQ7" s="86"/>
      <c r="ASR7" s="86"/>
      <c r="ASS7" s="86"/>
      <c r="AST7" s="86"/>
      <c r="ASU7" s="86"/>
      <c r="ASV7" s="86"/>
      <c r="ASW7" s="86"/>
      <c r="ASX7" s="86"/>
      <c r="ASY7" s="86"/>
      <c r="ASZ7" s="86"/>
      <c r="ATA7" s="86"/>
      <c r="ATB7" s="86"/>
      <c r="ATC7" s="86"/>
      <c r="ATD7" s="86"/>
      <c r="ATE7" s="86"/>
      <c r="ATF7" s="86"/>
      <c r="ATG7" s="86"/>
      <c r="ATH7" s="86"/>
      <c r="ATI7" s="86"/>
      <c r="ATJ7" s="86"/>
      <c r="ATK7" s="86"/>
      <c r="ATL7" s="86"/>
      <c r="ATM7" s="86"/>
      <c r="ATN7" s="86"/>
      <c r="ATO7" s="86"/>
      <c r="ATP7" s="86"/>
      <c r="ATQ7" s="86"/>
      <c r="ATR7" s="86"/>
      <c r="ATS7" s="86"/>
      <c r="ATT7" s="86"/>
      <c r="ATU7" s="86"/>
      <c r="ATV7" s="86"/>
      <c r="ATW7" s="86"/>
      <c r="ATX7" s="86"/>
      <c r="ATY7" s="86"/>
      <c r="ATZ7" s="86"/>
      <c r="AUA7" s="86"/>
      <c r="AUB7" s="86"/>
      <c r="AUC7" s="86"/>
      <c r="AUD7" s="86"/>
      <c r="AUE7" s="86"/>
      <c r="AUF7" s="86"/>
      <c r="AUG7" s="86"/>
      <c r="AUH7" s="86"/>
      <c r="AUI7" s="86"/>
      <c r="AUJ7" s="86"/>
      <c r="AUK7" s="86"/>
      <c r="AUL7" s="86"/>
      <c r="AUM7" s="86"/>
      <c r="AUN7" s="86"/>
      <c r="AUO7" s="86"/>
      <c r="AUP7" s="86"/>
      <c r="AUQ7" s="86"/>
      <c r="AUR7" s="86"/>
      <c r="AUS7" s="86"/>
      <c r="AUT7" s="86"/>
      <c r="AUU7" s="86"/>
      <c r="AUV7" s="86"/>
      <c r="AUW7" s="86"/>
      <c r="AUX7" s="86"/>
      <c r="AUY7" s="86"/>
      <c r="AUZ7" s="86"/>
      <c r="AVA7" s="86"/>
      <c r="AVB7" s="86"/>
      <c r="AVC7" s="86"/>
      <c r="AVD7" s="86"/>
      <c r="AVE7" s="86"/>
      <c r="AVF7" s="86"/>
      <c r="AVG7" s="86"/>
      <c r="AVH7" s="86"/>
      <c r="AVI7" s="86"/>
      <c r="AVJ7" s="86"/>
      <c r="AVK7" s="86"/>
      <c r="AVL7" s="86"/>
      <c r="AVM7" s="86"/>
      <c r="AVN7" s="86"/>
      <c r="AVO7" s="86"/>
      <c r="AVP7" s="86"/>
      <c r="AVQ7" s="86"/>
      <c r="AVR7" s="86"/>
      <c r="AVS7" s="86"/>
      <c r="AVT7" s="86"/>
      <c r="AVU7" s="86"/>
      <c r="AVV7" s="86"/>
      <c r="AVW7" s="86"/>
      <c r="AVX7" s="86"/>
      <c r="AVY7" s="86"/>
      <c r="AVZ7" s="86"/>
      <c r="AWA7" s="86"/>
      <c r="AWB7" s="86"/>
      <c r="AWC7" s="86"/>
      <c r="AWD7" s="86"/>
      <c r="AWE7" s="86"/>
      <c r="AWF7" s="86"/>
      <c r="AWG7" s="86"/>
      <c r="AWH7" s="86"/>
      <c r="AWI7" s="86"/>
      <c r="AWJ7" s="86"/>
      <c r="AWK7" s="86"/>
      <c r="AWL7" s="86"/>
      <c r="AWM7" s="86"/>
      <c r="AWN7" s="86"/>
      <c r="AWO7" s="86"/>
      <c r="AWP7" s="86"/>
      <c r="AWQ7" s="86"/>
      <c r="AWR7" s="86"/>
      <c r="AWS7" s="86"/>
      <c r="AWT7" s="86"/>
      <c r="AWU7" s="86"/>
      <c r="AWV7" s="86"/>
      <c r="AWW7" s="86"/>
      <c r="AWX7" s="86"/>
      <c r="AWY7" s="86"/>
      <c r="AWZ7" s="86"/>
      <c r="AXA7" s="86"/>
      <c r="AXB7" s="86"/>
      <c r="AXC7" s="86"/>
      <c r="AXD7" s="86"/>
      <c r="AXE7" s="86"/>
      <c r="AXF7" s="86"/>
      <c r="AXG7" s="86"/>
      <c r="AXH7" s="86"/>
      <c r="AXI7" s="86"/>
      <c r="AXJ7" s="86"/>
      <c r="AXK7" s="86"/>
      <c r="AXL7" s="86"/>
      <c r="AXM7" s="86"/>
      <c r="AXN7" s="86"/>
      <c r="AXO7" s="86"/>
      <c r="AXP7" s="86"/>
      <c r="AXQ7" s="86"/>
      <c r="AXR7" s="86"/>
      <c r="AXS7" s="86"/>
      <c r="AXT7" s="86"/>
      <c r="AXU7" s="86"/>
      <c r="AXV7" s="86"/>
      <c r="AXW7" s="86"/>
      <c r="AXX7" s="86"/>
      <c r="AXY7" s="86"/>
      <c r="AXZ7" s="86"/>
      <c r="AYA7" s="86"/>
      <c r="AYB7" s="86"/>
      <c r="AYC7" s="86"/>
      <c r="AYD7" s="86"/>
      <c r="AYE7" s="86"/>
      <c r="AYF7" s="86"/>
      <c r="AYG7" s="86"/>
      <c r="AYH7" s="86"/>
      <c r="AYI7" s="86"/>
      <c r="AYJ7" s="86"/>
      <c r="AYK7" s="86"/>
      <c r="AYL7" s="86"/>
      <c r="AYM7" s="86"/>
      <c r="AYN7" s="86"/>
      <c r="AYO7" s="86"/>
      <c r="AYP7" s="86"/>
      <c r="AYQ7" s="86"/>
      <c r="AYR7" s="86"/>
      <c r="AYS7" s="86"/>
      <c r="AYT7" s="86"/>
      <c r="AYU7" s="86"/>
      <c r="AYV7" s="86"/>
      <c r="AYW7" s="86"/>
      <c r="AYX7" s="86"/>
      <c r="AYY7" s="86"/>
      <c r="AYZ7" s="86"/>
      <c r="AZA7" s="86"/>
      <c r="AZB7" s="86"/>
      <c r="AZC7" s="86"/>
      <c r="AZD7" s="86"/>
      <c r="AZE7" s="86"/>
      <c r="AZF7" s="86"/>
      <c r="AZG7" s="86"/>
      <c r="AZH7" s="86"/>
      <c r="AZI7" s="86"/>
      <c r="AZJ7" s="86"/>
      <c r="AZK7" s="86"/>
      <c r="AZL7" s="86"/>
      <c r="AZM7" s="86"/>
      <c r="AZN7" s="86"/>
      <c r="AZO7" s="86"/>
      <c r="AZP7" s="86"/>
      <c r="AZQ7" s="86"/>
      <c r="AZR7" s="86"/>
      <c r="AZS7" s="86"/>
      <c r="AZT7" s="86"/>
      <c r="AZU7" s="86"/>
      <c r="AZV7" s="86"/>
      <c r="AZW7" s="86"/>
      <c r="AZX7" s="86"/>
      <c r="AZY7" s="86"/>
      <c r="AZZ7" s="86"/>
      <c r="BAA7" s="86"/>
      <c r="BAB7" s="86"/>
      <c r="BAC7" s="86"/>
      <c r="BAD7" s="86"/>
      <c r="BAE7" s="86"/>
      <c r="BAF7" s="86"/>
      <c r="BAG7" s="86"/>
      <c r="BAH7" s="86"/>
      <c r="BAI7" s="86"/>
      <c r="BAJ7" s="86"/>
      <c r="BAK7" s="86"/>
      <c r="BAL7" s="86"/>
      <c r="BAM7" s="86"/>
      <c r="BAN7" s="86"/>
      <c r="BAO7" s="86"/>
      <c r="BAP7" s="86"/>
      <c r="BAQ7" s="86"/>
      <c r="BAR7" s="86"/>
      <c r="BAS7" s="86"/>
      <c r="BAT7" s="86"/>
      <c r="BAU7" s="86"/>
      <c r="BAV7" s="86"/>
      <c r="BAW7" s="86"/>
      <c r="BAX7" s="86"/>
      <c r="BAY7" s="86"/>
      <c r="BAZ7" s="86"/>
      <c r="BBA7" s="86"/>
      <c r="BBB7" s="86"/>
      <c r="BBC7" s="86"/>
      <c r="BBD7" s="86"/>
      <c r="BBE7" s="86"/>
      <c r="BBF7" s="86"/>
      <c r="BBG7" s="86"/>
      <c r="BBH7" s="86"/>
      <c r="BBI7" s="86"/>
      <c r="BBJ7" s="86"/>
      <c r="BBK7" s="86"/>
      <c r="BBL7" s="86"/>
      <c r="BBM7" s="86"/>
      <c r="BBN7" s="86"/>
      <c r="BBO7" s="86"/>
      <c r="BBP7" s="86"/>
      <c r="BBQ7" s="86"/>
      <c r="BBR7" s="86"/>
      <c r="BBS7" s="86"/>
      <c r="BBT7" s="86"/>
      <c r="BBU7" s="86"/>
      <c r="BBV7" s="86"/>
      <c r="BBW7" s="86"/>
      <c r="BBX7" s="86"/>
      <c r="BBY7" s="86"/>
      <c r="BBZ7" s="86"/>
      <c r="BCA7" s="86"/>
      <c r="BCB7" s="86"/>
      <c r="BCC7" s="86"/>
      <c r="BCD7" s="86"/>
      <c r="BCE7" s="86"/>
      <c r="BCF7" s="86"/>
      <c r="BCG7" s="86"/>
      <c r="BCH7" s="86"/>
      <c r="BCI7" s="86"/>
      <c r="BCJ7" s="86"/>
      <c r="BCK7" s="86"/>
      <c r="BCL7" s="86"/>
      <c r="BCM7" s="86"/>
      <c r="BCN7" s="86"/>
      <c r="BCO7" s="86"/>
      <c r="BCP7" s="86"/>
      <c r="BCQ7" s="86"/>
      <c r="BCR7" s="86"/>
      <c r="BCS7" s="86"/>
      <c r="BCT7" s="86"/>
      <c r="BCU7" s="86"/>
      <c r="BCV7" s="86"/>
      <c r="BCW7" s="86"/>
      <c r="BCX7" s="86"/>
      <c r="BCY7" s="86"/>
      <c r="BCZ7" s="86"/>
      <c r="BDA7" s="86"/>
      <c r="BDB7" s="86"/>
      <c r="BDC7" s="86"/>
      <c r="BDD7" s="86"/>
      <c r="BDE7" s="86"/>
      <c r="BDF7" s="86"/>
      <c r="BDG7" s="86"/>
      <c r="BDH7" s="86"/>
      <c r="BDI7" s="86"/>
      <c r="BDJ7" s="86"/>
      <c r="BDK7" s="86"/>
      <c r="BDL7" s="86"/>
      <c r="BDM7" s="86"/>
      <c r="BDN7" s="86"/>
      <c r="BDO7" s="86"/>
      <c r="BDP7" s="86"/>
      <c r="BDQ7" s="86"/>
      <c r="BDR7" s="86"/>
      <c r="BDS7" s="86"/>
      <c r="BDT7" s="86"/>
      <c r="BDU7" s="86"/>
      <c r="BDV7" s="86"/>
      <c r="BDW7" s="86"/>
      <c r="BDX7" s="86"/>
      <c r="BDY7" s="86"/>
      <c r="BDZ7" s="86"/>
      <c r="BEA7" s="86"/>
      <c r="BEB7" s="86"/>
      <c r="BEC7" s="86"/>
      <c r="BED7" s="86"/>
      <c r="BEE7" s="86"/>
      <c r="BEF7" s="86"/>
      <c r="BEG7" s="86"/>
      <c r="BEH7" s="86"/>
      <c r="BEI7" s="86"/>
      <c r="BEJ7" s="86"/>
      <c r="BEK7" s="86"/>
      <c r="BEL7" s="86"/>
      <c r="BEM7" s="86"/>
      <c r="BEN7" s="86"/>
      <c r="BEO7" s="86"/>
      <c r="BEP7" s="86"/>
      <c r="BEQ7" s="86"/>
      <c r="BER7" s="86"/>
      <c r="BES7" s="86"/>
      <c r="BET7" s="86"/>
      <c r="BEU7" s="86"/>
      <c r="BEV7" s="86"/>
      <c r="BEW7" s="86"/>
      <c r="BEX7" s="86"/>
      <c r="BEY7" s="86"/>
      <c r="BEZ7" s="86"/>
      <c r="BFA7" s="86"/>
      <c r="BFB7" s="86"/>
      <c r="BFC7" s="86"/>
      <c r="BFD7" s="86"/>
      <c r="BFE7" s="86"/>
      <c r="BFF7" s="86"/>
      <c r="BFG7" s="86"/>
      <c r="BFH7" s="86"/>
      <c r="BFI7" s="86"/>
      <c r="BFJ7" s="86"/>
      <c r="BFK7" s="86"/>
      <c r="BFL7" s="86"/>
      <c r="BFM7" s="86"/>
      <c r="BFN7" s="86"/>
      <c r="BFO7" s="86"/>
      <c r="BFP7" s="86"/>
      <c r="BFQ7" s="86"/>
      <c r="BFR7" s="86"/>
      <c r="BFS7" s="86"/>
      <c r="BFT7" s="86"/>
      <c r="BFU7" s="86"/>
      <c r="BFV7" s="86"/>
      <c r="BFW7" s="86"/>
      <c r="BFX7" s="86"/>
      <c r="BFY7" s="86"/>
      <c r="BFZ7" s="86"/>
      <c r="BGA7" s="86"/>
      <c r="BGB7" s="86"/>
      <c r="BGC7" s="86"/>
      <c r="BGD7" s="86"/>
      <c r="BGE7" s="86"/>
      <c r="BGF7" s="86"/>
      <c r="BGG7" s="86"/>
      <c r="BGH7" s="86"/>
      <c r="BGI7" s="86"/>
      <c r="BGJ7" s="86"/>
      <c r="BGK7" s="86"/>
      <c r="BGL7" s="86"/>
      <c r="BGM7" s="86"/>
      <c r="BGN7" s="86"/>
      <c r="BGO7" s="86"/>
      <c r="BGP7" s="86"/>
      <c r="BGQ7" s="86"/>
      <c r="BGR7" s="86"/>
      <c r="BGS7" s="86"/>
      <c r="BGT7" s="86"/>
      <c r="BGU7" s="86"/>
      <c r="BGV7" s="86"/>
      <c r="BGW7" s="86"/>
      <c r="BGX7" s="86"/>
      <c r="BGY7" s="86"/>
      <c r="BGZ7" s="86"/>
      <c r="BHA7" s="86"/>
      <c r="BHB7" s="86"/>
      <c r="BHC7" s="86"/>
      <c r="BHD7" s="86"/>
      <c r="BHE7" s="86"/>
      <c r="BHF7" s="86"/>
      <c r="BHG7" s="86"/>
      <c r="BHH7" s="86"/>
      <c r="BHI7" s="86"/>
      <c r="BHJ7" s="86"/>
      <c r="BHK7" s="86"/>
      <c r="BHL7" s="86"/>
      <c r="BHM7" s="86"/>
      <c r="BHN7" s="86"/>
      <c r="BHO7" s="86"/>
      <c r="BHP7" s="86"/>
      <c r="BHQ7" s="86"/>
      <c r="BHR7" s="86"/>
      <c r="BHS7" s="86"/>
      <c r="BHT7" s="86"/>
      <c r="BHU7" s="86"/>
      <c r="BHV7" s="86"/>
      <c r="BHW7" s="86"/>
      <c r="BHX7" s="86"/>
      <c r="BHY7" s="86"/>
      <c r="BHZ7" s="86"/>
      <c r="BIA7" s="86"/>
      <c r="BIB7" s="86"/>
      <c r="BIC7" s="86"/>
      <c r="BID7" s="86"/>
      <c r="BIE7" s="86"/>
      <c r="BIF7" s="86"/>
      <c r="BIG7" s="86"/>
      <c r="BIH7" s="86"/>
      <c r="BII7" s="86"/>
      <c r="BIJ7" s="86"/>
      <c r="BIK7" s="86"/>
      <c r="BIL7" s="86"/>
      <c r="BIM7" s="86"/>
      <c r="BIN7" s="86"/>
      <c r="BIO7" s="86"/>
      <c r="BIP7" s="86"/>
      <c r="BIQ7" s="86"/>
      <c r="BIR7" s="86"/>
      <c r="BIS7" s="86"/>
      <c r="BIT7" s="86"/>
      <c r="BIU7" s="86"/>
      <c r="BIV7" s="86"/>
      <c r="BIW7" s="86"/>
      <c r="BIX7" s="86"/>
      <c r="BIY7" s="86"/>
      <c r="BIZ7" s="86"/>
      <c r="BJA7" s="86"/>
      <c r="BJB7" s="86"/>
      <c r="BJC7" s="86"/>
      <c r="BJD7" s="86"/>
      <c r="BJE7" s="86"/>
      <c r="BJF7" s="86"/>
      <c r="BJG7" s="86"/>
      <c r="BJH7" s="86"/>
      <c r="BJI7" s="86"/>
      <c r="BJJ7" s="86"/>
      <c r="BJK7" s="86"/>
      <c r="BJL7" s="86"/>
      <c r="BJM7" s="86"/>
      <c r="BJN7" s="86"/>
      <c r="BJO7" s="86"/>
      <c r="BJP7" s="86"/>
      <c r="BJQ7" s="86"/>
      <c r="BJR7" s="86"/>
      <c r="BJS7" s="86"/>
      <c r="BJT7" s="86"/>
      <c r="BJU7" s="86"/>
      <c r="BJV7" s="86"/>
      <c r="BJW7" s="86"/>
      <c r="BJX7" s="86"/>
      <c r="BJY7" s="86"/>
      <c r="BJZ7" s="86"/>
      <c r="BKA7" s="86"/>
      <c r="BKB7" s="86"/>
      <c r="BKC7" s="86"/>
      <c r="BKD7" s="86"/>
      <c r="BKE7" s="86"/>
      <c r="BKF7" s="86"/>
      <c r="BKG7" s="86"/>
      <c r="BKH7" s="86"/>
      <c r="BKI7" s="86"/>
      <c r="BKJ7" s="86"/>
      <c r="BKK7" s="86"/>
      <c r="BKL7" s="86"/>
      <c r="BKM7" s="86"/>
      <c r="BKN7" s="86"/>
      <c r="BKO7" s="86"/>
      <c r="BKP7" s="86"/>
      <c r="BKQ7" s="86"/>
      <c r="BKR7" s="86"/>
      <c r="BKS7" s="86"/>
      <c r="BKT7" s="86"/>
      <c r="BKU7" s="86"/>
      <c r="BKV7" s="86"/>
      <c r="BKW7" s="86"/>
      <c r="BKX7" s="86"/>
      <c r="BKY7" s="86"/>
      <c r="BKZ7" s="86"/>
      <c r="BLA7" s="86"/>
      <c r="BLB7" s="86"/>
      <c r="BLC7" s="86"/>
      <c r="BLD7" s="86"/>
      <c r="BLE7" s="86"/>
      <c r="BLF7" s="86"/>
      <c r="BLG7" s="86"/>
      <c r="BLH7" s="86"/>
      <c r="BLI7" s="86"/>
      <c r="BLJ7" s="86"/>
      <c r="BLK7" s="86"/>
      <c r="BLL7" s="86"/>
      <c r="BLM7" s="86"/>
      <c r="BLN7" s="86"/>
      <c r="BLO7" s="86"/>
      <c r="BLP7" s="86"/>
      <c r="BLQ7" s="86"/>
      <c r="BLR7" s="86"/>
      <c r="BLS7" s="86"/>
      <c r="BLT7" s="86"/>
      <c r="BLU7" s="86"/>
      <c r="BLV7" s="86"/>
      <c r="BLW7" s="86"/>
      <c r="BLX7" s="86"/>
      <c r="BLY7" s="86"/>
      <c r="BLZ7" s="86"/>
      <c r="BMA7" s="86"/>
      <c r="BMB7" s="86"/>
      <c r="BMC7" s="86"/>
      <c r="BMD7" s="86"/>
      <c r="BME7" s="86"/>
      <c r="BMF7" s="86"/>
      <c r="BMG7" s="86"/>
      <c r="BMH7" s="86"/>
      <c r="BMI7" s="86"/>
      <c r="BMJ7" s="86"/>
      <c r="BMK7" s="86"/>
      <c r="BML7" s="86"/>
      <c r="BMM7" s="86"/>
      <c r="BMN7" s="86"/>
      <c r="BMO7" s="86"/>
      <c r="BMP7" s="86"/>
      <c r="BMQ7" s="86"/>
      <c r="BMR7" s="86"/>
      <c r="BMS7" s="86"/>
      <c r="BMT7" s="86"/>
      <c r="BMU7" s="86"/>
      <c r="BMV7" s="86"/>
      <c r="BMW7" s="86"/>
      <c r="BMX7" s="86"/>
      <c r="BMY7" s="86"/>
      <c r="BMZ7" s="86"/>
      <c r="BNA7" s="86"/>
      <c r="BNB7" s="86"/>
      <c r="BNC7" s="86"/>
      <c r="BND7" s="86"/>
      <c r="BNE7" s="86"/>
      <c r="BNF7" s="86"/>
      <c r="BNG7" s="86"/>
      <c r="BNH7" s="86"/>
      <c r="BNI7" s="86"/>
      <c r="BNJ7" s="86"/>
      <c r="BNK7" s="86"/>
      <c r="BNL7" s="86"/>
      <c r="BNM7" s="86"/>
      <c r="BNN7" s="86"/>
      <c r="BNO7" s="86"/>
      <c r="BNP7" s="86"/>
      <c r="BNQ7" s="86"/>
      <c r="BNR7" s="86"/>
      <c r="BNS7" s="86"/>
      <c r="BNT7" s="86"/>
      <c r="BNU7" s="86"/>
      <c r="BNV7" s="86"/>
      <c r="BNW7" s="86"/>
      <c r="BNX7" s="86"/>
      <c r="BNY7" s="86"/>
      <c r="BNZ7" s="86"/>
      <c r="BOA7" s="86"/>
      <c r="BOB7" s="86"/>
      <c r="BOC7" s="86"/>
      <c r="BOD7" s="86"/>
      <c r="BOE7" s="86"/>
      <c r="BOF7" s="86"/>
      <c r="BOG7" s="86"/>
      <c r="BOH7" s="86"/>
      <c r="BOI7" s="86"/>
      <c r="BOJ7" s="86"/>
      <c r="BOK7" s="86"/>
      <c r="BOL7" s="86"/>
      <c r="BOM7" s="86"/>
      <c r="BON7" s="86"/>
      <c r="BOO7" s="86"/>
      <c r="BOP7" s="86"/>
      <c r="BOQ7" s="86"/>
      <c r="BOR7" s="86"/>
      <c r="BOS7" s="86"/>
      <c r="BOT7" s="86"/>
      <c r="BOU7" s="86"/>
      <c r="BOV7" s="86"/>
      <c r="BOW7" s="86"/>
      <c r="BOX7" s="86"/>
      <c r="BOY7" s="86"/>
      <c r="BOZ7" s="86"/>
      <c r="BPA7" s="86"/>
      <c r="BPB7" s="86"/>
      <c r="BPC7" s="86"/>
      <c r="BPD7" s="86"/>
      <c r="BPE7" s="86"/>
      <c r="BPF7" s="86"/>
      <c r="BPG7" s="86"/>
      <c r="BPH7" s="86"/>
      <c r="BPI7" s="86"/>
      <c r="BPJ7" s="86"/>
      <c r="BPK7" s="86"/>
      <c r="BPL7" s="86"/>
      <c r="BPM7" s="86"/>
      <c r="BPN7" s="86"/>
      <c r="BPO7" s="86"/>
      <c r="BPP7" s="86"/>
      <c r="BPQ7" s="86"/>
      <c r="BPR7" s="86"/>
      <c r="BPS7" s="86"/>
      <c r="BPT7" s="86"/>
      <c r="BPU7" s="86"/>
      <c r="BPV7" s="86"/>
      <c r="BPW7" s="86"/>
      <c r="BPX7" s="86"/>
      <c r="BPY7" s="86"/>
      <c r="BPZ7" s="86"/>
      <c r="BQA7" s="86"/>
      <c r="BQB7" s="86"/>
      <c r="BQC7" s="86"/>
      <c r="BQD7" s="86"/>
      <c r="BQE7" s="86"/>
      <c r="BQF7" s="86"/>
      <c r="BQG7" s="86"/>
      <c r="BQH7" s="86"/>
      <c r="BQI7" s="86"/>
      <c r="BQJ7" s="86"/>
      <c r="BQK7" s="86"/>
      <c r="BQL7" s="86"/>
      <c r="BQM7" s="86"/>
      <c r="BQN7" s="86"/>
      <c r="BQO7" s="86"/>
      <c r="BQP7" s="86"/>
      <c r="BQQ7" s="86"/>
      <c r="BQR7" s="86"/>
      <c r="BQS7" s="86"/>
      <c r="BQT7" s="86"/>
      <c r="BQU7" s="86"/>
      <c r="BQV7" s="86"/>
      <c r="BQW7" s="86"/>
      <c r="BQX7" s="86"/>
      <c r="BQY7" s="86"/>
      <c r="BQZ7" s="86"/>
      <c r="BRA7" s="86"/>
      <c r="BRB7" s="86"/>
      <c r="BRC7" s="86"/>
      <c r="BRD7" s="86"/>
      <c r="BRE7" s="86"/>
      <c r="BRF7" s="86"/>
      <c r="BRG7" s="86"/>
      <c r="BRH7" s="86"/>
      <c r="BRI7" s="86"/>
      <c r="BRJ7" s="86"/>
      <c r="BRK7" s="86"/>
      <c r="BRL7" s="86"/>
      <c r="BRM7" s="86"/>
      <c r="BRN7" s="86"/>
      <c r="BRO7" s="86"/>
      <c r="BRP7" s="86"/>
      <c r="BRQ7" s="86"/>
      <c r="BRR7" s="86"/>
      <c r="BRS7" s="86"/>
      <c r="BRT7" s="86"/>
      <c r="BRU7" s="86"/>
      <c r="BRV7" s="86"/>
      <c r="BRW7" s="86"/>
      <c r="BRX7" s="86"/>
      <c r="BRY7" s="86"/>
      <c r="BRZ7" s="86"/>
      <c r="BSA7" s="86"/>
      <c r="BSB7" s="86"/>
      <c r="BSC7" s="86"/>
      <c r="BSD7" s="86"/>
      <c r="BSE7" s="86"/>
      <c r="BSF7" s="86"/>
      <c r="BSG7" s="86"/>
      <c r="BSH7" s="86"/>
      <c r="BSI7" s="86"/>
      <c r="BSJ7" s="86"/>
      <c r="BSK7" s="86"/>
      <c r="BSL7" s="86"/>
      <c r="BSM7" s="86"/>
      <c r="BSN7" s="86"/>
      <c r="BSO7" s="86"/>
      <c r="BSP7" s="86"/>
      <c r="BSQ7" s="86"/>
      <c r="BSR7" s="86"/>
      <c r="BSS7" s="86"/>
      <c r="BST7" s="86"/>
      <c r="BSU7" s="86"/>
      <c r="BSV7" s="86"/>
      <c r="BSW7" s="86"/>
      <c r="BSX7" s="86"/>
      <c r="BSY7" s="86"/>
      <c r="BSZ7" s="86"/>
      <c r="BTA7" s="86"/>
      <c r="BTB7" s="86"/>
      <c r="BTC7" s="86"/>
      <c r="BTD7" s="86"/>
      <c r="BTE7" s="86"/>
      <c r="BTF7" s="86"/>
      <c r="BTG7" s="86"/>
      <c r="BTH7" s="86"/>
      <c r="BTI7" s="86"/>
      <c r="BTJ7" s="86"/>
      <c r="BTK7" s="86"/>
      <c r="BTL7" s="86"/>
      <c r="BTM7" s="86"/>
      <c r="BTN7" s="86"/>
      <c r="BTO7" s="86"/>
      <c r="BTP7" s="86"/>
      <c r="BTQ7" s="86"/>
      <c r="BTR7" s="86"/>
      <c r="BTS7" s="86"/>
      <c r="BTT7" s="86"/>
      <c r="BTU7" s="86"/>
      <c r="BTV7" s="86"/>
      <c r="BTW7" s="86"/>
      <c r="BTX7" s="86"/>
      <c r="BTY7" s="86"/>
      <c r="BTZ7" s="86"/>
      <c r="BUA7" s="86"/>
      <c r="BUB7" s="86"/>
      <c r="BUC7" s="86"/>
      <c r="BUD7" s="86"/>
      <c r="BUE7" s="86"/>
      <c r="BUF7" s="86"/>
      <c r="BUG7" s="86"/>
      <c r="BUH7" s="86"/>
      <c r="BUI7" s="86"/>
      <c r="BUJ7" s="86"/>
      <c r="BUK7" s="86"/>
      <c r="BUL7" s="86"/>
      <c r="BUM7" s="86"/>
      <c r="BUN7" s="86"/>
      <c r="BUO7" s="86"/>
      <c r="BUP7" s="86"/>
      <c r="BUQ7" s="86"/>
      <c r="BUR7" s="86"/>
      <c r="BUS7" s="86"/>
      <c r="BUT7" s="86"/>
      <c r="BUU7" s="86"/>
      <c r="BUV7" s="86"/>
      <c r="BUW7" s="86"/>
      <c r="BUX7" s="86"/>
      <c r="BUY7" s="86"/>
      <c r="BUZ7" s="86"/>
      <c r="BVA7" s="86"/>
      <c r="BVB7" s="86"/>
      <c r="BVC7" s="86"/>
      <c r="BVD7" s="86"/>
      <c r="BVE7" s="86"/>
      <c r="BVF7" s="86"/>
      <c r="BVG7" s="86"/>
      <c r="BVH7" s="86"/>
      <c r="BVI7" s="86"/>
      <c r="BVJ7" s="86"/>
      <c r="BVK7" s="86"/>
      <c r="BVL7" s="86"/>
      <c r="BVM7" s="86"/>
      <c r="BVN7" s="86"/>
      <c r="BVO7" s="86"/>
      <c r="BVP7" s="86"/>
      <c r="BVQ7" s="86"/>
      <c r="BVR7" s="86"/>
      <c r="BVS7" s="86"/>
      <c r="BVT7" s="86"/>
      <c r="BVU7" s="86"/>
      <c r="BVV7" s="86"/>
      <c r="BVW7" s="86"/>
      <c r="BVX7" s="86"/>
      <c r="BVY7" s="86"/>
      <c r="BVZ7" s="86"/>
      <c r="BWA7" s="86"/>
      <c r="BWB7" s="86"/>
      <c r="BWC7" s="86"/>
      <c r="BWD7" s="86"/>
      <c r="BWE7" s="86"/>
      <c r="BWF7" s="86"/>
      <c r="BWG7" s="86"/>
      <c r="BWH7" s="86"/>
      <c r="BWI7" s="86"/>
      <c r="BWJ7" s="86"/>
      <c r="BWK7" s="86"/>
      <c r="BWL7" s="86"/>
      <c r="BWM7" s="86"/>
      <c r="BWN7" s="86"/>
      <c r="BWO7" s="86"/>
      <c r="BWP7" s="86"/>
      <c r="BWQ7" s="86"/>
      <c r="BWR7" s="86"/>
      <c r="BWS7" s="86"/>
      <c r="BWT7" s="86"/>
      <c r="BWU7" s="86"/>
      <c r="BWV7" s="86"/>
      <c r="BWW7" s="86"/>
      <c r="BWX7" s="86"/>
      <c r="BWY7" s="86"/>
      <c r="BWZ7" s="86"/>
      <c r="BXA7" s="86"/>
      <c r="BXB7" s="86"/>
      <c r="BXC7" s="86"/>
      <c r="BXD7" s="86"/>
      <c r="BXE7" s="86"/>
      <c r="BXF7" s="86"/>
      <c r="BXG7" s="86"/>
      <c r="BXH7" s="86"/>
      <c r="BXI7" s="86"/>
      <c r="BXJ7" s="86"/>
      <c r="BXK7" s="86"/>
      <c r="BXL7" s="86"/>
      <c r="BXM7" s="86"/>
      <c r="BXN7" s="86"/>
      <c r="BXO7" s="86"/>
      <c r="BXP7" s="86"/>
      <c r="BXQ7" s="86"/>
      <c r="BXR7" s="86"/>
      <c r="BXS7" s="86"/>
      <c r="BXT7" s="86"/>
      <c r="BXU7" s="86"/>
      <c r="BXV7" s="86"/>
      <c r="BXW7" s="86"/>
      <c r="BXX7" s="86"/>
      <c r="BXY7" s="86"/>
      <c r="BXZ7" s="86"/>
      <c r="BYA7" s="86"/>
      <c r="BYB7" s="86"/>
      <c r="BYC7" s="86"/>
      <c r="BYD7" s="86"/>
      <c r="BYE7" s="86"/>
      <c r="BYF7" s="86"/>
      <c r="BYG7" s="86"/>
      <c r="BYH7" s="86"/>
      <c r="BYI7" s="86"/>
      <c r="BYJ7" s="86"/>
      <c r="BYK7" s="86"/>
      <c r="BYL7" s="86"/>
      <c r="BYM7" s="86"/>
      <c r="BYN7" s="86"/>
      <c r="BYO7" s="86"/>
      <c r="BYP7" s="86"/>
      <c r="BYQ7" s="86"/>
      <c r="BYR7" s="86"/>
      <c r="BYS7" s="86"/>
      <c r="BYT7" s="86"/>
      <c r="BYU7" s="86"/>
      <c r="BYV7" s="86"/>
      <c r="BYW7" s="86"/>
      <c r="BYX7" s="86"/>
      <c r="BYY7" s="86"/>
      <c r="BYZ7" s="86"/>
      <c r="BZA7" s="86"/>
      <c r="BZB7" s="86"/>
      <c r="BZC7" s="86"/>
      <c r="BZD7" s="86"/>
      <c r="BZE7" s="86"/>
      <c r="BZF7" s="86"/>
      <c r="BZG7" s="86"/>
      <c r="BZH7" s="86"/>
      <c r="BZI7" s="86"/>
      <c r="BZJ7" s="86"/>
      <c r="BZK7" s="86"/>
      <c r="BZL7" s="86"/>
      <c r="BZM7" s="86"/>
      <c r="BZN7" s="86"/>
      <c r="BZO7" s="86"/>
      <c r="BZP7" s="86"/>
      <c r="BZQ7" s="86"/>
      <c r="BZR7" s="86"/>
      <c r="BZS7" s="86"/>
      <c r="BZT7" s="86"/>
      <c r="BZU7" s="86"/>
      <c r="BZV7" s="86"/>
      <c r="BZW7" s="86"/>
      <c r="BZX7" s="86"/>
      <c r="BZY7" s="86"/>
      <c r="BZZ7" s="86"/>
      <c r="CAA7" s="86"/>
      <c r="CAB7" s="86"/>
      <c r="CAC7" s="86"/>
      <c r="CAD7" s="86"/>
      <c r="CAE7" s="86"/>
      <c r="CAF7" s="86"/>
      <c r="CAG7" s="86"/>
      <c r="CAH7" s="86"/>
      <c r="CAI7" s="86"/>
      <c r="CAJ7" s="86"/>
      <c r="CAK7" s="86"/>
      <c r="CAL7" s="86"/>
      <c r="CAM7" s="86"/>
      <c r="CAN7" s="86"/>
      <c r="CAO7" s="86"/>
      <c r="CAP7" s="86"/>
      <c r="CAQ7" s="86"/>
      <c r="CAR7" s="86"/>
      <c r="CAS7" s="86"/>
      <c r="CAT7" s="86"/>
      <c r="CAU7" s="86"/>
      <c r="CAV7" s="86"/>
      <c r="CAW7" s="86"/>
      <c r="CAX7" s="86"/>
      <c r="CAY7" s="86"/>
      <c r="CAZ7" s="86"/>
      <c r="CBA7" s="86"/>
      <c r="CBB7" s="86"/>
      <c r="CBC7" s="86"/>
      <c r="CBD7" s="86"/>
      <c r="CBE7" s="86"/>
      <c r="CBF7" s="86"/>
      <c r="CBG7" s="86"/>
      <c r="CBH7" s="86"/>
      <c r="CBI7" s="86"/>
      <c r="CBJ7" s="86"/>
      <c r="CBK7" s="86"/>
      <c r="CBL7" s="86"/>
      <c r="CBM7" s="86"/>
      <c r="CBN7" s="86"/>
      <c r="CBO7" s="86"/>
      <c r="CBP7" s="86"/>
      <c r="CBQ7" s="86"/>
      <c r="CBR7" s="86"/>
      <c r="CBS7" s="86"/>
      <c r="CBT7" s="86"/>
      <c r="CBU7" s="86"/>
      <c r="CBV7" s="86"/>
      <c r="CBW7" s="86"/>
      <c r="CBX7" s="86"/>
      <c r="CBY7" s="86"/>
      <c r="CBZ7" s="86"/>
      <c r="CCA7" s="86"/>
      <c r="CCB7" s="86"/>
      <c r="CCC7" s="86"/>
      <c r="CCD7" s="86"/>
      <c r="CCE7" s="86"/>
      <c r="CCF7" s="86"/>
      <c r="CCG7" s="86"/>
      <c r="CCH7" s="86"/>
      <c r="CCI7" s="86"/>
      <c r="CCJ7" s="86"/>
      <c r="CCK7" s="86"/>
      <c r="CCL7" s="86"/>
      <c r="CCM7" s="86"/>
      <c r="CCN7" s="86"/>
      <c r="CCO7" s="86"/>
      <c r="CCP7" s="86"/>
      <c r="CCQ7" s="86"/>
      <c r="CCR7" s="86"/>
      <c r="CCS7" s="86"/>
      <c r="CCT7" s="86"/>
      <c r="CCU7" s="86"/>
      <c r="CCV7" s="86"/>
      <c r="CCW7" s="86"/>
      <c r="CCX7" s="86"/>
      <c r="CCY7" s="86"/>
      <c r="CCZ7" s="86"/>
      <c r="CDA7" s="86"/>
      <c r="CDB7" s="86"/>
      <c r="CDC7" s="86"/>
      <c r="CDD7" s="86"/>
      <c r="CDE7" s="86"/>
      <c r="CDF7" s="86"/>
      <c r="CDG7" s="86"/>
      <c r="CDH7" s="86"/>
      <c r="CDI7" s="86"/>
      <c r="CDJ7" s="86"/>
      <c r="CDK7" s="86"/>
      <c r="CDL7" s="86"/>
      <c r="CDM7" s="86"/>
      <c r="CDN7" s="86"/>
      <c r="CDO7" s="86"/>
      <c r="CDP7" s="86"/>
      <c r="CDQ7" s="86"/>
      <c r="CDR7" s="86"/>
      <c r="CDS7" s="86"/>
      <c r="CDT7" s="86"/>
      <c r="CDU7" s="86"/>
      <c r="CDV7" s="86"/>
      <c r="CDW7" s="86"/>
      <c r="CDX7" s="86"/>
      <c r="CDY7" s="86"/>
      <c r="CDZ7" s="86"/>
      <c r="CEA7" s="86"/>
      <c r="CEB7" s="86"/>
      <c r="CEC7" s="86"/>
      <c r="CED7" s="86"/>
      <c r="CEE7" s="86"/>
      <c r="CEF7" s="86"/>
      <c r="CEG7" s="86"/>
      <c r="CEH7" s="86"/>
      <c r="CEI7" s="86"/>
      <c r="CEJ7" s="86"/>
      <c r="CEK7" s="86"/>
      <c r="CEL7" s="86"/>
      <c r="CEM7" s="86"/>
      <c r="CEN7" s="86"/>
      <c r="CEO7" s="86"/>
      <c r="CEP7" s="86"/>
      <c r="CEQ7" s="86"/>
      <c r="CER7" s="86"/>
      <c r="CES7" s="86"/>
      <c r="CET7" s="86"/>
      <c r="CEU7" s="86"/>
      <c r="CEV7" s="86"/>
      <c r="CEW7" s="86"/>
      <c r="CEX7" s="86"/>
      <c r="CEY7" s="86"/>
      <c r="CEZ7" s="86"/>
      <c r="CFA7" s="86"/>
      <c r="CFB7" s="86"/>
      <c r="CFC7" s="86"/>
      <c r="CFD7" s="86"/>
      <c r="CFE7" s="86"/>
      <c r="CFF7" s="86"/>
      <c r="CFG7" s="86"/>
      <c r="CFH7" s="86"/>
      <c r="CFI7" s="86"/>
      <c r="CFJ7" s="86"/>
      <c r="CFK7" s="86"/>
      <c r="CFL7" s="86"/>
      <c r="CFM7" s="86"/>
      <c r="CFN7" s="86"/>
      <c r="CFO7" s="86"/>
      <c r="CFP7" s="86"/>
      <c r="CFQ7" s="86"/>
      <c r="CFR7" s="86"/>
      <c r="CFS7" s="86"/>
      <c r="CFT7" s="86"/>
      <c r="CFU7" s="86"/>
      <c r="CFV7" s="86"/>
      <c r="CFW7" s="86"/>
      <c r="CFX7" s="86"/>
      <c r="CFY7" s="86"/>
      <c r="CFZ7" s="86"/>
      <c r="CGA7" s="86"/>
      <c r="CGB7" s="86"/>
      <c r="CGC7" s="86"/>
      <c r="CGD7" s="86"/>
      <c r="CGE7" s="86"/>
      <c r="CGF7" s="86"/>
      <c r="CGG7" s="86"/>
      <c r="CGH7" s="86"/>
      <c r="CGI7" s="86"/>
      <c r="CGJ7" s="86"/>
      <c r="CGK7" s="86"/>
      <c r="CGL7" s="86"/>
      <c r="CGM7" s="86"/>
      <c r="CGN7" s="86"/>
      <c r="CGO7" s="86"/>
      <c r="CGP7" s="86"/>
      <c r="CGQ7" s="86"/>
      <c r="CGR7" s="86"/>
      <c r="CGS7" s="86"/>
      <c r="CGT7" s="86"/>
      <c r="CGU7" s="86"/>
      <c r="CGV7" s="86"/>
      <c r="CGW7" s="86"/>
      <c r="CGX7" s="86"/>
      <c r="CGY7" s="86"/>
      <c r="CGZ7" s="86"/>
      <c r="CHA7" s="86"/>
      <c r="CHB7" s="86"/>
      <c r="CHC7" s="86"/>
      <c r="CHD7" s="86"/>
      <c r="CHE7" s="86"/>
      <c r="CHF7" s="86"/>
      <c r="CHG7" s="86"/>
      <c r="CHH7" s="86"/>
      <c r="CHI7" s="86"/>
      <c r="CHJ7" s="86"/>
      <c r="CHK7" s="86"/>
      <c r="CHL7" s="86"/>
      <c r="CHM7" s="86"/>
      <c r="CHN7" s="86"/>
      <c r="CHO7" s="86"/>
      <c r="CHP7" s="86"/>
      <c r="CHQ7" s="86"/>
      <c r="CHR7" s="86"/>
      <c r="CHS7" s="86"/>
      <c r="CHT7" s="86"/>
      <c r="CHU7" s="86"/>
      <c r="CHV7" s="86"/>
      <c r="CHW7" s="86"/>
      <c r="CHX7" s="86"/>
      <c r="CHY7" s="86"/>
      <c r="CHZ7" s="86"/>
      <c r="CIA7" s="86"/>
      <c r="CIB7" s="86"/>
      <c r="CIC7" s="86"/>
      <c r="CID7" s="86"/>
      <c r="CIE7" s="86"/>
      <c r="CIF7" s="86"/>
      <c r="CIG7" s="86"/>
      <c r="CIH7" s="86"/>
      <c r="CII7" s="86"/>
      <c r="CIJ7" s="86"/>
      <c r="CIK7" s="86"/>
      <c r="CIL7" s="86"/>
      <c r="CIM7" s="86"/>
      <c r="CIN7" s="86"/>
      <c r="CIO7" s="86"/>
      <c r="CIP7" s="86"/>
      <c r="CIQ7" s="86"/>
      <c r="CIR7" s="86"/>
      <c r="CIS7" s="86"/>
      <c r="CIT7" s="86"/>
      <c r="CIU7" s="86"/>
      <c r="CIV7" s="86"/>
      <c r="CIW7" s="86"/>
      <c r="CIX7" s="86"/>
      <c r="CIY7" s="86"/>
      <c r="CIZ7" s="86"/>
      <c r="CJA7" s="86"/>
      <c r="CJB7" s="86"/>
      <c r="CJC7" s="86"/>
      <c r="CJD7" s="86"/>
      <c r="CJE7" s="86"/>
      <c r="CJF7" s="86"/>
      <c r="CJG7" s="86"/>
      <c r="CJH7" s="86"/>
      <c r="CJI7" s="86"/>
      <c r="CJJ7" s="86"/>
      <c r="CJK7" s="86"/>
      <c r="CJL7" s="86"/>
      <c r="CJM7" s="86"/>
      <c r="CJN7" s="86"/>
      <c r="CJO7" s="86"/>
      <c r="CJP7" s="86"/>
      <c r="CJQ7" s="86"/>
      <c r="CJR7" s="86"/>
      <c r="CJS7" s="86"/>
      <c r="CJT7" s="86"/>
      <c r="CJU7" s="86"/>
      <c r="CJV7" s="86"/>
      <c r="CJW7" s="86"/>
      <c r="CJX7" s="86"/>
      <c r="CJY7" s="86"/>
      <c r="CJZ7" s="86"/>
      <c r="CKA7" s="86"/>
      <c r="CKB7" s="86"/>
      <c r="CKC7" s="86"/>
      <c r="CKD7" s="86"/>
      <c r="CKE7" s="86"/>
      <c r="CKF7" s="86"/>
      <c r="CKG7" s="86"/>
      <c r="CKH7" s="86"/>
      <c r="CKI7" s="86"/>
      <c r="CKJ7" s="86"/>
      <c r="CKK7" s="86"/>
      <c r="CKL7" s="86"/>
      <c r="CKM7" s="86"/>
      <c r="CKN7" s="86"/>
      <c r="CKO7" s="86"/>
      <c r="CKP7" s="86"/>
      <c r="CKQ7" s="86"/>
      <c r="CKR7" s="86"/>
      <c r="CKS7" s="86"/>
      <c r="CKT7" s="86"/>
      <c r="CKU7" s="86"/>
      <c r="CKV7" s="86"/>
      <c r="CKW7" s="86"/>
      <c r="CKX7" s="86"/>
      <c r="CKY7" s="86"/>
      <c r="CKZ7" s="86"/>
      <c r="CLA7" s="86"/>
      <c r="CLB7" s="86"/>
      <c r="CLC7" s="86"/>
      <c r="CLD7" s="86"/>
      <c r="CLE7" s="86"/>
      <c r="CLF7" s="86"/>
      <c r="CLG7" s="86"/>
      <c r="CLH7" s="86"/>
      <c r="CLI7" s="86"/>
      <c r="CLJ7" s="86"/>
      <c r="CLK7" s="86"/>
      <c r="CLL7" s="86"/>
      <c r="CLM7" s="86"/>
      <c r="CLN7" s="86"/>
      <c r="CLO7" s="86"/>
      <c r="CLP7" s="86"/>
      <c r="CLQ7" s="86"/>
      <c r="CLR7" s="86"/>
      <c r="CLS7" s="86"/>
      <c r="CLT7" s="86"/>
      <c r="CLU7" s="86"/>
      <c r="CLV7" s="86"/>
      <c r="CLW7" s="86"/>
      <c r="CLX7" s="86"/>
      <c r="CLY7" s="86"/>
      <c r="CLZ7" s="86"/>
      <c r="CMA7" s="86"/>
      <c r="CMB7" s="86"/>
      <c r="CMC7" s="86"/>
      <c r="CMD7" s="86"/>
      <c r="CME7" s="86"/>
      <c r="CMF7" s="86"/>
      <c r="CMG7" s="86"/>
      <c r="CMH7" s="86"/>
      <c r="CMI7" s="86"/>
      <c r="CMJ7" s="86"/>
      <c r="CMK7" s="86"/>
      <c r="CML7" s="86"/>
      <c r="CMM7" s="86"/>
      <c r="CMN7" s="86"/>
      <c r="CMO7" s="86"/>
      <c r="CMP7" s="86"/>
      <c r="CMQ7" s="86"/>
      <c r="CMR7" s="86"/>
      <c r="CMS7" s="86"/>
      <c r="CMT7" s="86"/>
      <c r="CMU7" s="86"/>
      <c r="CMV7" s="86"/>
      <c r="CMW7" s="86"/>
      <c r="CMX7" s="86"/>
      <c r="CMY7" s="86"/>
      <c r="CMZ7" s="86"/>
      <c r="CNA7" s="86"/>
      <c r="CNB7" s="86"/>
      <c r="CNC7" s="86"/>
      <c r="CND7" s="86"/>
      <c r="CNE7" s="86"/>
      <c r="CNF7" s="86"/>
      <c r="CNG7" s="86"/>
      <c r="CNH7" s="86"/>
      <c r="CNI7" s="86"/>
      <c r="CNJ7" s="86"/>
      <c r="CNK7" s="86"/>
      <c r="CNL7" s="86"/>
      <c r="CNM7" s="86"/>
      <c r="CNN7" s="86"/>
      <c r="CNO7" s="86"/>
      <c r="CNP7" s="86"/>
      <c r="CNQ7" s="86"/>
      <c r="CNR7" s="86"/>
      <c r="CNS7" s="86"/>
      <c r="CNT7" s="86"/>
      <c r="CNU7" s="86"/>
      <c r="CNV7" s="86"/>
      <c r="CNW7" s="86"/>
      <c r="CNX7" s="86"/>
      <c r="CNY7" s="86"/>
      <c r="CNZ7" s="86"/>
      <c r="COA7" s="86"/>
      <c r="COB7" s="86"/>
      <c r="COC7" s="86"/>
      <c r="COD7" s="86"/>
      <c r="COE7" s="86"/>
      <c r="COF7" s="86"/>
      <c r="COG7" s="86"/>
      <c r="COH7" s="86"/>
      <c r="COI7" s="86"/>
      <c r="COJ7" s="86"/>
      <c r="COK7" s="86"/>
      <c r="COL7" s="86"/>
      <c r="COM7" s="86"/>
      <c r="CON7" s="86"/>
      <c r="COO7" s="86"/>
      <c r="COP7" s="86"/>
      <c r="COQ7" s="86"/>
      <c r="COR7" s="86"/>
      <c r="COS7" s="86"/>
      <c r="COT7" s="86"/>
      <c r="COU7" s="86"/>
      <c r="COV7" s="86"/>
      <c r="COW7" s="86"/>
      <c r="COX7" s="86"/>
      <c r="COY7" s="86"/>
      <c r="COZ7" s="86"/>
      <c r="CPA7" s="86"/>
      <c r="CPB7" s="86"/>
      <c r="CPC7" s="86"/>
      <c r="CPD7" s="86"/>
      <c r="CPE7" s="86"/>
      <c r="CPF7" s="86"/>
      <c r="CPG7" s="86"/>
      <c r="CPH7" s="86"/>
      <c r="CPI7" s="86"/>
      <c r="CPJ7" s="86"/>
      <c r="CPK7" s="86"/>
      <c r="CPL7" s="86"/>
      <c r="CPM7" s="86"/>
      <c r="CPN7" s="86"/>
      <c r="CPO7" s="86"/>
      <c r="CPP7" s="86"/>
      <c r="CPQ7" s="86"/>
      <c r="CPR7" s="86"/>
      <c r="CPS7" s="86"/>
      <c r="CPT7" s="86"/>
      <c r="CPU7" s="86"/>
      <c r="CPV7" s="86"/>
      <c r="CPW7" s="86"/>
      <c r="CPX7" s="86"/>
      <c r="CPY7" s="86"/>
      <c r="CPZ7" s="86"/>
      <c r="CQA7" s="86"/>
      <c r="CQB7" s="86"/>
      <c r="CQC7" s="86"/>
      <c r="CQD7" s="86"/>
      <c r="CQE7" s="86"/>
      <c r="CQF7" s="86"/>
      <c r="CQG7" s="86"/>
      <c r="CQH7" s="86"/>
      <c r="CQI7" s="86"/>
      <c r="CQJ7" s="86"/>
      <c r="CQK7" s="86"/>
      <c r="CQL7" s="86"/>
      <c r="CQM7" s="86"/>
      <c r="CQN7" s="86"/>
      <c r="CQO7" s="86"/>
      <c r="CQP7" s="86"/>
      <c r="CQQ7" s="86"/>
      <c r="CQR7" s="86"/>
      <c r="CQS7" s="86"/>
      <c r="CQT7" s="86"/>
      <c r="CQU7" s="86"/>
      <c r="CQV7" s="86"/>
      <c r="CQW7" s="86"/>
      <c r="CQX7" s="86"/>
      <c r="CQY7" s="86"/>
      <c r="CQZ7" s="86"/>
      <c r="CRA7" s="86"/>
      <c r="CRB7" s="86"/>
      <c r="CRC7" s="86"/>
      <c r="CRD7" s="86"/>
      <c r="CRE7" s="86"/>
      <c r="CRF7" s="86"/>
      <c r="CRG7" s="86"/>
      <c r="CRH7" s="86"/>
      <c r="CRI7" s="86"/>
      <c r="CRJ7" s="86"/>
      <c r="CRK7" s="86"/>
      <c r="CRL7" s="86"/>
      <c r="CRM7" s="86"/>
      <c r="CRN7" s="86"/>
      <c r="CRO7" s="86"/>
      <c r="CRP7" s="86"/>
      <c r="CRQ7" s="86"/>
      <c r="CRR7" s="86"/>
      <c r="CRS7" s="86"/>
      <c r="CRT7" s="86"/>
      <c r="CRU7" s="86"/>
      <c r="CRV7" s="86"/>
      <c r="CRW7" s="86"/>
      <c r="CRX7" s="86"/>
      <c r="CRY7" s="86"/>
      <c r="CRZ7" s="86"/>
      <c r="CSA7" s="86"/>
      <c r="CSB7" s="86"/>
      <c r="CSC7" s="86"/>
      <c r="CSD7" s="86"/>
      <c r="CSE7" s="86"/>
      <c r="CSF7" s="86"/>
      <c r="CSG7" s="86"/>
      <c r="CSH7" s="86"/>
      <c r="CSI7" s="86"/>
      <c r="CSJ7" s="86"/>
      <c r="CSK7" s="86"/>
      <c r="CSL7" s="86"/>
      <c r="CSM7" s="86"/>
      <c r="CSN7" s="86"/>
      <c r="CSO7" s="86"/>
      <c r="CSP7" s="86"/>
      <c r="CSQ7" s="86"/>
      <c r="CSR7" s="86"/>
      <c r="CSS7" s="86"/>
      <c r="CST7" s="86"/>
      <c r="CSU7" s="86"/>
      <c r="CSV7" s="86"/>
      <c r="CSW7" s="86"/>
      <c r="CSX7" s="86"/>
      <c r="CSY7" s="86"/>
      <c r="CSZ7" s="86"/>
      <c r="CTA7" s="86"/>
      <c r="CTB7" s="86"/>
      <c r="CTC7" s="86"/>
      <c r="CTD7" s="86"/>
      <c r="CTE7" s="86"/>
      <c r="CTF7" s="86"/>
      <c r="CTG7" s="86"/>
      <c r="CTH7" s="86"/>
      <c r="CTI7" s="86"/>
      <c r="CTJ7" s="86"/>
      <c r="CTK7" s="86"/>
      <c r="CTL7" s="86"/>
      <c r="CTM7" s="86"/>
      <c r="CTN7" s="86"/>
      <c r="CTO7" s="86"/>
      <c r="CTP7" s="86"/>
      <c r="CTQ7" s="86"/>
      <c r="CTR7" s="86"/>
      <c r="CTS7" s="86"/>
      <c r="CTT7" s="86"/>
      <c r="CTU7" s="86"/>
      <c r="CTV7" s="86"/>
      <c r="CTW7" s="86"/>
      <c r="CTX7" s="86"/>
      <c r="CTY7" s="86"/>
      <c r="CTZ7" s="86"/>
      <c r="CUA7" s="86"/>
      <c r="CUB7" s="86"/>
      <c r="CUC7" s="86"/>
      <c r="CUD7" s="86"/>
      <c r="CUE7" s="86"/>
      <c r="CUF7" s="86"/>
      <c r="CUG7" s="86"/>
      <c r="CUH7" s="86"/>
      <c r="CUI7" s="86"/>
      <c r="CUJ7" s="86"/>
      <c r="CUK7" s="86"/>
      <c r="CUL7" s="86"/>
      <c r="CUM7" s="86"/>
      <c r="CUN7" s="86"/>
      <c r="CUO7" s="86"/>
      <c r="CUP7" s="86"/>
      <c r="CUQ7" s="86"/>
      <c r="CUR7" s="86"/>
      <c r="CUS7" s="86"/>
      <c r="CUT7" s="86"/>
      <c r="CUU7" s="86"/>
      <c r="CUV7" s="86"/>
      <c r="CUW7" s="86"/>
      <c r="CUX7" s="86"/>
      <c r="CUY7" s="86"/>
      <c r="CUZ7" s="86"/>
      <c r="CVA7" s="86"/>
      <c r="CVB7" s="86"/>
      <c r="CVC7" s="86"/>
      <c r="CVD7" s="86"/>
      <c r="CVE7" s="86"/>
      <c r="CVF7" s="86"/>
      <c r="CVG7" s="86"/>
      <c r="CVH7" s="86"/>
      <c r="CVI7" s="86"/>
      <c r="CVJ7" s="86"/>
      <c r="CVK7" s="86"/>
      <c r="CVL7" s="86"/>
      <c r="CVM7" s="86"/>
      <c r="CVN7" s="86"/>
      <c r="CVO7" s="86"/>
      <c r="CVP7" s="86"/>
      <c r="CVQ7" s="86"/>
      <c r="CVR7" s="86"/>
      <c r="CVS7" s="86"/>
      <c r="CVT7" s="86"/>
      <c r="CVU7" s="86"/>
      <c r="CVV7" s="86"/>
      <c r="CVW7" s="86"/>
      <c r="CVX7" s="86"/>
      <c r="CVY7" s="86"/>
      <c r="CVZ7" s="86"/>
      <c r="CWA7" s="86"/>
      <c r="CWB7" s="86"/>
      <c r="CWC7" s="86"/>
      <c r="CWD7" s="86"/>
      <c r="CWE7" s="86"/>
      <c r="CWF7" s="86"/>
      <c r="CWG7" s="86"/>
      <c r="CWH7" s="86"/>
      <c r="CWI7" s="86"/>
      <c r="CWJ7" s="86"/>
      <c r="CWK7" s="86"/>
      <c r="CWL7" s="86"/>
      <c r="CWM7" s="86"/>
      <c r="CWN7" s="86"/>
      <c r="CWO7" s="86"/>
      <c r="CWP7" s="86"/>
      <c r="CWQ7" s="86"/>
      <c r="CWR7" s="86"/>
      <c r="CWS7" s="86"/>
      <c r="CWT7" s="86"/>
      <c r="CWU7" s="86"/>
      <c r="CWV7" s="86"/>
      <c r="CWW7" s="86"/>
      <c r="CWX7" s="86"/>
      <c r="CWY7" s="86"/>
      <c r="CWZ7" s="86"/>
      <c r="CXA7" s="86"/>
      <c r="CXB7" s="86"/>
      <c r="CXC7" s="86"/>
      <c r="CXD7" s="86"/>
      <c r="CXE7" s="86"/>
      <c r="CXF7" s="86"/>
      <c r="CXG7" s="86"/>
      <c r="CXH7" s="86"/>
      <c r="CXI7" s="86"/>
      <c r="CXJ7" s="86"/>
      <c r="CXK7" s="86"/>
      <c r="CXL7" s="86"/>
      <c r="CXM7" s="86"/>
      <c r="CXN7" s="86"/>
      <c r="CXO7" s="86"/>
      <c r="CXP7" s="86"/>
      <c r="CXQ7" s="86"/>
      <c r="CXR7" s="86"/>
      <c r="CXS7" s="86"/>
      <c r="CXT7" s="86"/>
      <c r="CXU7" s="86"/>
      <c r="CXV7" s="86"/>
      <c r="CXW7" s="86"/>
      <c r="CXX7" s="86"/>
      <c r="CXY7" s="86"/>
      <c r="CXZ7" s="86"/>
      <c r="CYA7" s="86"/>
      <c r="CYB7" s="86"/>
      <c r="CYC7" s="86"/>
      <c r="CYD7" s="86"/>
      <c r="CYE7" s="86"/>
      <c r="CYF7" s="86"/>
      <c r="CYG7" s="86"/>
      <c r="CYH7" s="86"/>
      <c r="CYI7" s="86"/>
      <c r="CYJ7" s="86"/>
      <c r="CYK7" s="86"/>
      <c r="CYL7" s="86"/>
      <c r="CYM7" s="86"/>
      <c r="CYN7" s="86"/>
      <c r="CYO7" s="86"/>
      <c r="CYP7" s="86"/>
      <c r="CYQ7" s="86"/>
      <c r="CYR7" s="86"/>
      <c r="CYS7" s="86"/>
      <c r="CYT7" s="86"/>
      <c r="CYU7" s="86"/>
      <c r="CYV7" s="86"/>
      <c r="CYW7" s="86"/>
      <c r="CYX7" s="86"/>
      <c r="CYY7" s="86"/>
      <c r="CYZ7" s="86"/>
      <c r="CZA7" s="86"/>
      <c r="CZB7" s="86"/>
      <c r="CZC7" s="86"/>
      <c r="CZD7" s="86"/>
      <c r="CZE7" s="86"/>
      <c r="CZF7" s="86"/>
      <c r="CZG7" s="86"/>
      <c r="CZH7" s="86"/>
      <c r="CZI7" s="86"/>
      <c r="CZJ7" s="86"/>
      <c r="CZK7" s="86"/>
      <c r="CZL7" s="86"/>
      <c r="CZM7" s="86"/>
      <c r="CZN7" s="86"/>
      <c r="CZO7" s="86"/>
      <c r="CZP7" s="86"/>
      <c r="CZQ7" s="86"/>
      <c r="CZR7" s="86"/>
      <c r="CZS7" s="86"/>
      <c r="CZT7" s="86"/>
      <c r="CZU7" s="86"/>
      <c r="CZV7" s="86"/>
      <c r="CZW7" s="86"/>
      <c r="CZX7" s="86"/>
      <c r="CZY7" s="86"/>
      <c r="CZZ7" s="86"/>
      <c r="DAA7" s="86"/>
      <c r="DAB7" s="86"/>
      <c r="DAC7" s="86"/>
      <c r="DAD7" s="86"/>
      <c r="DAE7" s="86"/>
      <c r="DAF7" s="86"/>
      <c r="DAG7" s="86"/>
      <c r="DAH7" s="86"/>
      <c r="DAI7" s="86"/>
      <c r="DAJ7" s="86"/>
      <c r="DAK7" s="86"/>
      <c r="DAL7" s="86"/>
      <c r="DAM7" s="86"/>
      <c r="DAN7" s="86"/>
      <c r="DAO7" s="86"/>
      <c r="DAP7" s="86"/>
      <c r="DAQ7" s="86"/>
      <c r="DAR7" s="86"/>
      <c r="DAS7" s="86"/>
      <c r="DAT7" s="86"/>
      <c r="DAU7" s="86"/>
      <c r="DAV7" s="86"/>
      <c r="DAW7" s="86"/>
      <c r="DAX7" s="86"/>
      <c r="DAY7" s="86"/>
      <c r="DAZ7" s="86"/>
      <c r="DBA7" s="86"/>
      <c r="DBB7" s="86"/>
      <c r="DBC7" s="86"/>
      <c r="DBD7" s="86"/>
      <c r="DBE7" s="86"/>
      <c r="DBF7" s="86"/>
      <c r="DBG7" s="86"/>
      <c r="DBH7" s="86"/>
      <c r="DBI7" s="86"/>
      <c r="DBJ7" s="86"/>
      <c r="DBK7" s="86"/>
      <c r="DBL7" s="86"/>
      <c r="DBM7" s="86"/>
      <c r="DBN7" s="86"/>
      <c r="DBO7" s="86"/>
      <c r="DBP7" s="86"/>
      <c r="DBQ7" s="86"/>
      <c r="DBR7" s="86"/>
      <c r="DBS7" s="86"/>
      <c r="DBT7" s="86"/>
      <c r="DBU7" s="86"/>
      <c r="DBV7" s="86"/>
      <c r="DBW7" s="86"/>
      <c r="DBX7" s="86"/>
      <c r="DBY7" s="86"/>
      <c r="DBZ7" s="86"/>
      <c r="DCA7" s="86"/>
      <c r="DCB7" s="86"/>
      <c r="DCC7" s="86"/>
      <c r="DCD7" s="86"/>
      <c r="DCE7" s="86"/>
      <c r="DCF7" s="86"/>
      <c r="DCG7" s="86"/>
      <c r="DCH7" s="86"/>
      <c r="DCI7" s="86"/>
      <c r="DCJ7" s="86"/>
      <c r="DCK7" s="86"/>
      <c r="DCL7" s="86"/>
      <c r="DCM7" s="86"/>
      <c r="DCN7" s="86"/>
      <c r="DCO7" s="86"/>
      <c r="DCP7" s="86"/>
      <c r="DCQ7" s="86"/>
      <c r="DCR7" s="86"/>
      <c r="DCS7" s="86"/>
      <c r="DCT7" s="86"/>
      <c r="DCU7" s="86"/>
      <c r="DCV7" s="86"/>
      <c r="DCW7" s="86"/>
      <c r="DCX7" s="86"/>
      <c r="DCY7" s="86"/>
      <c r="DCZ7" s="86"/>
      <c r="DDA7" s="86"/>
      <c r="DDB7" s="86"/>
      <c r="DDC7" s="86"/>
      <c r="DDD7" s="86"/>
      <c r="DDE7" s="86"/>
      <c r="DDF7" s="86"/>
      <c r="DDG7" s="86"/>
      <c r="DDH7" s="86"/>
      <c r="DDI7" s="86"/>
      <c r="DDJ7" s="86"/>
      <c r="DDK7" s="86"/>
      <c r="DDL7" s="86"/>
      <c r="DDM7" s="86"/>
      <c r="DDN7" s="86"/>
      <c r="DDO7" s="86"/>
      <c r="DDP7" s="86"/>
      <c r="DDQ7" s="86"/>
      <c r="DDR7" s="86"/>
      <c r="DDS7" s="86"/>
      <c r="DDT7" s="86"/>
      <c r="DDU7" s="86"/>
      <c r="DDV7" s="86"/>
      <c r="DDW7" s="86"/>
      <c r="DDX7" s="86"/>
      <c r="DDY7" s="86"/>
      <c r="DDZ7" s="86"/>
      <c r="DEA7" s="86"/>
      <c r="DEB7" s="86"/>
      <c r="DEC7" s="86"/>
      <c r="DED7" s="86"/>
      <c r="DEE7" s="86"/>
      <c r="DEF7" s="86"/>
      <c r="DEG7" s="86"/>
      <c r="DEH7" s="86"/>
      <c r="DEI7" s="86"/>
      <c r="DEJ7" s="86"/>
      <c r="DEK7" s="86"/>
      <c r="DEL7" s="86"/>
      <c r="DEM7" s="86"/>
      <c r="DEN7" s="86"/>
      <c r="DEO7" s="86"/>
      <c r="DEP7" s="86"/>
      <c r="DEQ7" s="86"/>
      <c r="DER7" s="86"/>
      <c r="DES7" s="86"/>
      <c r="DET7" s="86"/>
      <c r="DEU7" s="86"/>
      <c r="DEV7" s="86"/>
      <c r="DEW7" s="86"/>
      <c r="DEX7" s="86"/>
      <c r="DEY7" s="86"/>
      <c r="DEZ7" s="86"/>
      <c r="DFA7" s="86"/>
      <c r="DFB7" s="86"/>
      <c r="DFC7" s="86"/>
      <c r="DFD7" s="86"/>
      <c r="DFE7" s="86"/>
      <c r="DFF7" s="86"/>
      <c r="DFG7" s="86"/>
      <c r="DFH7" s="86"/>
      <c r="DFI7" s="86"/>
      <c r="DFJ7" s="86"/>
      <c r="DFK7" s="86"/>
      <c r="DFL7" s="86"/>
      <c r="DFM7" s="86"/>
      <c r="DFN7" s="86"/>
      <c r="DFO7" s="86"/>
      <c r="DFP7" s="86"/>
      <c r="DFQ7" s="86"/>
      <c r="DFR7" s="86"/>
      <c r="DFS7" s="86"/>
      <c r="DFT7" s="86"/>
      <c r="DFU7" s="86"/>
      <c r="DFV7" s="86"/>
      <c r="DFW7" s="86"/>
      <c r="DFX7" s="86"/>
      <c r="DFY7" s="86"/>
      <c r="DFZ7" s="86"/>
      <c r="DGA7" s="86"/>
      <c r="DGB7" s="86"/>
      <c r="DGC7" s="86"/>
      <c r="DGD7" s="86"/>
      <c r="DGE7" s="86"/>
      <c r="DGF7" s="86"/>
      <c r="DGG7" s="86"/>
      <c r="DGH7" s="86"/>
      <c r="DGI7" s="86"/>
      <c r="DGJ7" s="86"/>
      <c r="DGK7" s="86"/>
      <c r="DGL7" s="86"/>
      <c r="DGM7" s="86"/>
      <c r="DGN7" s="86"/>
      <c r="DGO7" s="86"/>
      <c r="DGP7" s="86"/>
      <c r="DGQ7" s="86"/>
      <c r="DGR7" s="86"/>
      <c r="DGS7" s="86"/>
      <c r="DGT7" s="86"/>
      <c r="DGU7" s="86"/>
      <c r="DGV7" s="86"/>
      <c r="DGW7" s="86"/>
      <c r="DGX7" s="86"/>
      <c r="DGY7" s="86"/>
      <c r="DGZ7" s="86"/>
      <c r="DHA7" s="86"/>
      <c r="DHB7" s="86"/>
      <c r="DHC7" s="86"/>
      <c r="DHD7" s="86"/>
      <c r="DHE7" s="86"/>
      <c r="DHF7" s="86"/>
      <c r="DHG7" s="86"/>
      <c r="DHH7" s="86"/>
      <c r="DHI7" s="86"/>
      <c r="DHJ7" s="86"/>
      <c r="DHK7" s="86"/>
      <c r="DHL7" s="86"/>
      <c r="DHM7" s="86"/>
      <c r="DHN7" s="86"/>
      <c r="DHO7" s="86"/>
      <c r="DHP7" s="86"/>
      <c r="DHQ7" s="86"/>
      <c r="DHR7" s="86"/>
      <c r="DHS7" s="86"/>
      <c r="DHT7" s="86"/>
      <c r="DHU7" s="86"/>
      <c r="DHV7" s="86"/>
      <c r="DHW7" s="86"/>
      <c r="DHX7" s="86"/>
      <c r="DHY7" s="86"/>
      <c r="DHZ7" s="86"/>
      <c r="DIA7" s="86"/>
      <c r="DIB7" s="86"/>
      <c r="DIC7" s="86"/>
      <c r="DID7" s="86"/>
      <c r="DIE7" s="86"/>
      <c r="DIF7" s="86"/>
      <c r="DIG7" s="86"/>
      <c r="DIH7" s="86"/>
      <c r="DII7" s="86"/>
      <c r="DIJ7" s="86"/>
      <c r="DIK7" s="86"/>
      <c r="DIL7" s="86"/>
      <c r="DIM7" s="86"/>
      <c r="DIN7" s="86"/>
      <c r="DIO7" s="86"/>
      <c r="DIP7" s="86"/>
      <c r="DIQ7" s="86"/>
      <c r="DIR7" s="86"/>
      <c r="DIS7" s="86"/>
      <c r="DIT7" s="86"/>
      <c r="DIU7" s="86"/>
      <c r="DIV7" s="86"/>
      <c r="DIW7" s="86"/>
      <c r="DIX7" s="86"/>
      <c r="DIY7" s="86"/>
      <c r="DIZ7" s="86"/>
      <c r="DJA7" s="86"/>
      <c r="DJB7" s="86"/>
      <c r="DJC7" s="86"/>
      <c r="DJD7" s="86"/>
      <c r="DJE7" s="86"/>
      <c r="DJF7" s="86"/>
      <c r="DJG7" s="86"/>
      <c r="DJH7" s="86"/>
      <c r="DJI7" s="86"/>
      <c r="DJJ7" s="86"/>
      <c r="DJK7" s="86"/>
      <c r="DJL7" s="86"/>
      <c r="DJM7" s="86"/>
      <c r="DJN7" s="86"/>
      <c r="DJO7" s="86"/>
      <c r="DJP7" s="86"/>
      <c r="DJQ7" s="86"/>
      <c r="DJR7" s="86"/>
      <c r="DJS7" s="86"/>
      <c r="DJT7" s="86"/>
      <c r="DJU7" s="86"/>
      <c r="DJV7" s="86"/>
      <c r="DJW7" s="86"/>
      <c r="DJX7" s="86"/>
      <c r="DJY7" s="86"/>
      <c r="DJZ7" s="86"/>
      <c r="DKA7" s="86"/>
      <c r="DKB7" s="86"/>
      <c r="DKC7" s="86"/>
      <c r="DKD7" s="86"/>
      <c r="DKE7" s="86"/>
      <c r="DKF7" s="86"/>
      <c r="DKG7" s="86"/>
      <c r="DKH7" s="86"/>
      <c r="DKI7" s="86"/>
      <c r="DKJ7" s="86"/>
      <c r="DKK7" s="86"/>
      <c r="DKL7" s="86"/>
      <c r="DKM7" s="86"/>
      <c r="DKN7" s="86"/>
      <c r="DKO7" s="86"/>
      <c r="DKP7" s="86"/>
      <c r="DKQ7" s="86"/>
      <c r="DKR7" s="86"/>
      <c r="DKS7" s="86"/>
      <c r="DKT7" s="86"/>
      <c r="DKU7" s="86"/>
      <c r="DKV7" s="86"/>
      <c r="DKW7" s="86"/>
      <c r="DKX7" s="86"/>
      <c r="DKY7" s="86"/>
      <c r="DKZ7" s="86"/>
      <c r="DLA7" s="86"/>
      <c r="DLB7" s="86"/>
      <c r="DLC7" s="86"/>
      <c r="DLD7" s="86"/>
      <c r="DLE7" s="86"/>
      <c r="DLF7" s="86"/>
      <c r="DLG7" s="86"/>
      <c r="DLH7" s="86"/>
      <c r="DLI7" s="86"/>
      <c r="DLJ7" s="86"/>
      <c r="DLK7" s="86"/>
      <c r="DLL7" s="86"/>
      <c r="DLM7" s="86"/>
      <c r="DLN7" s="86"/>
      <c r="DLO7" s="86"/>
      <c r="DLP7" s="86"/>
      <c r="DLQ7" s="86"/>
      <c r="DLR7" s="86"/>
      <c r="DLS7" s="86"/>
      <c r="DLT7" s="86"/>
      <c r="DLU7" s="86"/>
      <c r="DLV7" s="86"/>
      <c r="DLW7" s="86"/>
      <c r="DLX7" s="86"/>
      <c r="DLY7" s="86"/>
      <c r="DLZ7" s="86"/>
      <c r="DMA7" s="86"/>
      <c r="DMB7" s="86"/>
      <c r="DMC7" s="86"/>
      <c r="DMD7" s="86"/>
      <c r="DME7" s="86"/>
      <c r="DMF7" s="86"/>
      <c r="DMG7" s="86"/>
      <c r="DMH7" s="86"/>
      <c r="DMI7" s="86"/>
      <c r="DMJ7" s="86"/>
      <c r="DMK7" s="86"/>
      <c r="DML7" s="86"/>
      <c r="DMM7" s="86"/>
      <c r="DMN7" s="86"/>
      <c r="DMO7" s="86"/>
      <c r="DMP7" s="86"/>
      <c r="DMQ7" s="86"/>
      <c r="DMR7" s="86"/>
      <c r="DMS7" s="86"/>
      <c r="DMT7" s="86"/>
      <c r="DMU7" s="86"/>
      <c r="DMV7" s="86"/>
      <c r="DMW7" s="86"/>
      <c r="DMX7" s="86"/>
      <c r="DMY7" s="86"/>
      <c r="DMZ7" s="86"/>
      <c r="DNA7" s="86"/>
      <c r="DNB7" s="86"/>
      <c r="DNC7" s="86"/>
      <c r="DND7" s="86"/>
      <c r="DNE7" s="86"/>
      <c r="DNF7" s="86"/>
      <c r="DNG7" s="86"/>
      <c r="DNH7" s="86"/>
      <c r="DNI7" s="86"/>
      <c r="DNJ7" s="86"/>
      <c r="DNK7" s="86"/>
      <c r="DNL7" s="86"/>
      <c r="DNM7" s="86"/>
      <c r="DNN7" s="86"/>
      <c r="DNO7" s="86"/>
      <c r="DNP7" s="86"/>
      <c r="DNQ7" s="86"/>
      <c r="DNR7" s="86"/>
      <c r="DNS7" s="86"/>
      <c r="DNT7" s="86"/>
      <c r="DNU7" s="86"/>
      <c r="DNV7" s="86"/>
      <c r="DNW7" s="86"/>
      <c r="DNX7" s="86"/>
      <c r="DNY7" s="86"/>
      <c r="DNZ7" s="86"/>
      <c r="DOA7" s="86"/>
      <c r="DOB7" s="86"/>
      <c r="DOC7" s="86"/>
      <c r="DOD7" s="86"/>
      <c r="DOE7" s="86"/>
      <c r="DOF7" s="86"/>
      <c r="DOG7" s="86"/>
      <c r="DOH7" s="86"/>
      <c r="DOI7" s="86"/>
      <c r="DOJ7" s="86"/>
      <c r="DOK7" s="86"/>
      <c r="DOL7" s="86"/>
      <c r="DOM7" s="86"/>
      <c r="DON7" s="86"/>
      <c r="DOO7" s="86"/>
      <c r="DOP7" s="86"/>
      <c r="DOQ7" s="86"/>
      <c r="DOR7" s="86"/>
      <c r="DOS7" s="86"/>
      <c r="DOT7" s="86"/>
      <c r="DOU7" s="86"/>
      <c r="DOV7" s="86"/>
      <c r="DOW7" s="86"/>
      <c r="DOX7" s="86"/>
      <c r="DOY7" s="86"/>
      <c r="DOZ7" s="86"/>
      <c r="DPA7" s="86"/>
      <c r="DPB7" s="86"/>
      <c r="DPC7" s="86"/>
      <c r="DPD7" s="86"/>
      <c r="DPE7" s="86"/>
      <c r="DPF7" s="86"/>
      <c r="DPG7" s="86"/>
      <c r="DPH7" s="86"/>
      <c r="DPI7" s="86"/>
      <c r="DPJ7" s="86"/>
      <c r="DPK7" s="86"/>
      <c r="DPL7" s="86"/>
      <c r="DPM7" s="86"/>
      <c r="DPN7" s="86"/>
      <c r="DPO7" s="86"/>
      <c r="DPP7" s="86"/>
      <c r="DPQ7" s="86"/>
      <c r="DPR7" s="86"/>
      <c r="DPS7" s="86"/>
      <c r="DPT7" s="86"/>
      <c r="DPU7" s="86"/>
      <c r="DPV7" s="86"/>
      <c r="DPW7" s="86"/>
      <c r="DPX7" s="86"/>
      <c r="DPY7" s="86"/>
      <c r="DPZ7" s="86"/>
      <c r="DQA7" s="86"/>
      <c r="DQB7" s="86"/>
      <c r="DQC7" s="86"/>
      <c r="DQD7" s="86"/>
      <c r="DQE7" s="86"/>
      <c r="DQF7" s="86"/>
      <c r="DQG7" s="86"/>
      <c r="DQH7" s="86"/>
      <c r="DQI7" s="86"/>
      <c r="DQJ7" s="86"/>
      <c r="DQK7" s="86"/>
      <c r="DQL7" s="86"/>
      <c r="DQM7" s="86"/>
      <c r="DQN7" s="86"/>
      <c r="DQO7" s="86"/>
      <c r="DQP7" s="86"/>
      <c r="DQQ7" s="86"/>
      <c r="DQR7" s="86"/>
      <c r="DQS7" s="86"/>
      <c r="DQT7" s="86"/>
      <c r="DQU7" s="86"/>
      <c r="DQV7" s="86"/>
      <c r="DQW7" s="86"/>
      <c r="DQX7" s="86"/>
      <c r="DQY7" s="86"/>
      <c r="DQZ7" s="86"/>
      <c r="DRA7" s="86"/>
      <c r="DRB7" s="86"/>
      <c r="DRC7" s="86"/>
      <c r="DRD7" s="86"/>
      <c r="DRE7" s="86"/>
      <c r="DRF7" s="86"/>
      <c r="DRG7" s="86"/>
      <c r="DRH7" s="86"/>
      <c r="DRI7" s="86"/>
      <c r="DRJ7" s="86"/>
      <c r="DRK7" s="86"/>
      <c r="DRL7" s="86"/>
      <c r="DRM7" s="86"/>
      <c r="DRN7" s="86"/>
      <c r="DRO7" s="86"/>
      <c r="DRP7" s="86"/>
      <c r="DRQ7" s="86"/>
      <c r="DRR7" s="86"/>
      <c r="DRS7" s="86"/>
      <c r="DRT7" s="86"/>
      <c r="DRU7" s="86"/>
      <c r="DRV7" s="86"/>
      <c r="DRW7" s="86"/>
      <c r="DRX7" s="86"/>
      <c r="DRY7" s="86"/>
      <c r="DRZ7" s="86"/>
      <c r="DSA7" s="86"/>
      <c r="DSB7" s="86"/>
      <c r="DSC7" s="86"/>
      <c r="DSD7" s="86"/>
      <c r="DSE7" s="86"/>
      <c r="DSF7" s="86"/>
      <c r="DSG7" s="86"/>
      <c r="DSH7" s="86"/>
      <c r="DSI7" s="86"/>
      <c r="DSJ7" s="86"/>
      <c r="DSK7" s="86"/>
      <c r="DSL7" s="86"/>
      <c r="DSM7" s="86"/>
      <c r="DSN7" s="86"/>
      <c r="DSO7" s="86"/>
      <c r="DSP7" s="86"/>
      <c r="DSQ7" s="86"/>
      <c r="DSR7" s="86"/>
      <c r="DSS7" s="86"/>
      <c r="DST7" s="86"/>
      <c r="DSU7" s="86"/>
      <c r="DSV7" s="86"/>
      <c r="DSW7" s="86"/>
      <c r="DSX7" s="86"/>
      <c r="DSY7" s="86"/>
      <c r="DSZ7" s="86"/>
      <c r="DTA7" s="86"/>
      <c r="DTB7" s="86"/>
      <c r="DTC7" s="86"/>
      <c r="DTD7" s="86"/>
      <c r="DTE7" s="86"/>
      <c r="DTF7" s="86"/>
      <c r="DTG7" s="86"/>
      <c r="DTH7" s="86"/>
      <c r="DTI7" s="86"/>
      <c r="DTJ7" s="86"/>
      <c r="DTK7" s="86"/>
      <c r="DTL7" s="86"/>
      <c r="DTM7" s="86"/>
      <c r="DTN7" s="86"/>
      <c r="DTO7" s="86"/>
      <c r="DTP7" s="86"/>
      <c r="DTQ7" s="86"/>
      <c r="DTR7" s="86"/>
      <c r="DTS7" s="86"/>
      <c r="DTT7" s="86"/>
      <c r="DTU7" s="86"/>
      <c r="DTV7" s="86"/>
      <c r="DTW7" s="86"/>
      <c r="DTX7" s="86"/>
      <c r="DTY7" s="86"/>
      <c r="DTZ7" s="86"/>
      <c r="DUA7" s="86"/>
      <c r="DUB7" s="86"/>
      <c r="DUC7" s="86"/>
      <c r="DUD7" s="86"/>
      <c r="DUE7" s="86"/>
      <c r="DUF7" s="86"/>
      <c r="DUG7" s="86"/>
      <c r="DUH7" s="86"/>
      <c r="DUI7" s="86"/>
      <c r="DUJ7" s="86"/>
      <c r="DUK7" s="86"/>
      <c r="DUL7" s="86"/>
      <c r="DUM7" s="86"/>
      <c r="DUN7" s="86"/>
      <c r="DUO7" s="86"/>
      <c r="DUP7" s="86"/>
      <c r="DUQ7" s="86"/>
      <c r="DUR7" s="86"/>
      <c r="DUS7" s="86"/>
      <c r="DUT7" s="86"/>
      <c r="DUU7" s="86"/>
      <c r="DUV7" s="86"/>
      <c r="DUW7" s="86"/>
      <c r="DUX7" s="86"/>
      <c r="DUY7" s="86"/>
      <c r="DUZ7" s="86"/>
      <c r="DVA7" s="86"/>
      <c r="DVB7" s="86"/>
      <c r="DVC7" s="86"/>
      <c r="DVD7" s="86"/>
      <c r="DVE7" s="86"/>
      <c r="DVF7" s="86"/>
      <c r="DVG7" s="86"/>
      <c r="DVH7" s="86"/>
      <c r="DVI7" s="86"/>
      <c r="DVJ7" s="86"/>
      <c r="DVK7" s="86"/>
      <c r="DVL7" s="86"/>
      <c r="DVM7" s="86"/>
      <c r="DVN7" s="86"/>
      <c r="DVO7" s="86"/>
      <c r="DVP7" s="86"/>
      <c r="DVQ7" s="86"/>
      <c r="DVR7" s="86"/>
      <c r="DVS7" s="86"/>
      <c r="DVT7" s="86"/>
      <c r="DVU7" s="86"/>
      <c r="DVV7" s="86"/>
      <c r="DVW7" s="86"/>
      <c r="DVX7" s="86"/>
      <c r="DVY7" s="86"/>
      <c r="DVZ7" s="86"/>
      <c r="DWA7" s="86"/>
      <c r="DWB7" s="86"/>
      <c r="DWC7" s="86"/>
      <c r="DWD7" s="86"/>
      <c r="DWE7" s="86"/>
      <c r="DWF7" s="86"/>
      <c r="DWG7" s="86"/>
      <c r="DWH7" s="86"/>
      <c r="DWI7" s="86"/>
      <c r="DWJ7" s="86"/>
      <c r="DWK7" s="86"/>
      <c r="DWL7" s="86"/>
      <c r="DWM7" s="86"/>
      <c r="DWN7" s="86"/>
      <c r="DWO7" s="86"/>
      <c r="DWP7" s="86"/>
      <c r="DWQ7" s="86"/>
      <c r="DWR7" s="86"/>
      <c r="DWS7" s="86"/>
      <c r="DWT7" s="86"/>
      <c r="DWU7" s="86"/>
      <c r="DWV7" s="86"/>
      <c r="DWW7" s="86"/>
      <c r="DWX7" s="86"/>
      <c r="DWY7" s="86"/>
      <c r="DWZ7" s="86"/>
      <c r="DXA7" s="86"/>
      <c r="DXB7" s="86"/>
      <c r="DXC7" s="86"/>
      <c r="DXD7" s="86"/>
      <c r="DXE7" s="86"/>
      <c r="DXF7" s="86"/>
      <c r="DXG7" s="86"/>
      <c r="DXH7" s="86"/>
      <c r="DXI7" s="86"/>
      <c r="DXJ7" s="86"/>
      <c r="DXK7" s="86"/>
      <c r="DXL7" s="86"/>
      <c r="DXM7" s="86"/>
      <c r="DXN7" s="86"/>
      <c r="DXO7" s="86"/>
      <c r="DXP7" s="86"/>
      <c r="DXQ7" s="86"/>
      <c r="DXR7" s="86"/>
      <c r="DXS7" s="86"/>
      <c r="DXT7" s="86"/>
      <c r="DXU7" s="86"/>
      <c r="DXV7" s="86"/>
      <c r="DXW7" s="86"/>
      <c r="DXX7" s="86"/>
      <c r="DXY7" s="86"/>
      <c r="DXZ7" s="86"/>
      <c r="DYA7" s="86"/>
      <c r="DYB7" s="86"/>
      <c r="DYC7" s="86"/>
      <c r="DYD7" s="86"/>
      <c r="DYE7" s="86"/>
      <c r="DYF7" s="86"/>
      <c r="DYG7" s="86"/>
      <c r="DYH7" s="86"/>
      <c r="DYI7" s="86"/>
      <c r="DYJ7" s="86"/>
      <c r="DYK7" s="86"/>
      <c r="DYL7" s="86"/>
      <c r="DYM7" s="86"/>
      <c r="DYN7" s="86"/>
      <c r="DYO7" s="86"/>
      <c r="DYP7" s="86"/>
      <c r="DYQ7" s="86"/>
      <c r="DYR7" s="86"/>
      <c r="DYS7" s="86"/>
      <c r="DYT7" s="86"/>
      <c r="DYU7" s="86"/>
      <c r="DYV7" s="86"/>
      <c r="DYW7" s="86"/>
      <c r="DYX7" s="86"/>
      <c r="DYY7" s="86"/>
      <c r="DYZ7" s="86"/>
      <c r="DZA7" s="86"/>
      <c r="DZB7" s="86"/>
      <c r="DZC7" s="86"/>
      <c r="DZD7" s="86"/>
      <c r="DZE7" s="86"/>
      <c r="DZF7" s="86"/>
      <c r="DZG7" s="86"/>
      <c r="DZH7" s="86"/>
      <c r="DZI7" s="86"/>
      <c r="DZJ7" s="86"/>
      <c r="DZK7" s="86"/>
      <c r="DZL7" s="86"/>
      <c r="DZM7" s="86"/>
      <c r="DZN7" s="86"/>
      <c r="DZO7" s="86"/>
      <c r="DZP7" s="86"/>
      <c r="DZQ7" s="86"/>
      <c r="DZR7" s="86"/>
      <c r="DZS7" s="86"/>
      <c r="DZT7" s="86"/>
      <c r="DZU7" s="86"/>
      <c r="DZV7" s="86"/>
      <c r="DZW7" s="86"/>
      <c r="DZX7" s="86"/>
      <c r="DZY7" s="86"/>
      <c r="DZZ7" s="86"/>
      <c r="EAA7" s="86"/>
      <c r="EAB7" s="86"/>
      <c r="EAC7" s="86"/>
      <c r="EAD7" s="86"/>
      <c r="EAE7" s="86"/>
      <c r="EAF7" s="86"/>
      <c r="EAG7" s="86"/>
      <c r="EAH7" s="86"/>
      <c r="EAI7" s="86"/>
      <c r="EAJ7" s="86"/>
      <c r="EAK7" s="86"/>
      <c r="EAL7" s="86"/>
      <c r="EAM7" s="86"/>
      <c r="EAN7" s="86"/>
      <c r="EAO7" s="86"/>
      <c r="EAP7" s="86"/>
      <c r="EAQ7" s="86"/>
      <c r="EAR7" s="86"/>
      <c r="EAS7" s="86"/>
      <c r="EAT7" s="86"/>
      <c r="EAU7" s="86"/>
      <c r="EAV7" s="86"/>
      <c r="EAW7" s="86"/>
      <c r="EAX7" s="86"/>
      <c r="EAY7" s="86"/>
      <c r="EAZ7" s="86"/>
      <c r="EBA7" s="86"/>
      <c r="EBB7" s="86"/>
      <c r="EBC7" s="86"/>
      <c r="EBD7" s="86"/>
      <c r="EBE7" s="86"/>
      <c r="EBF7" s="86"/>
      <c r="EBG7" s="86"/>
      <c r="EBH7" s="86"/>
      <c r="EBI7" s="86"/>
      <c r="EBJ7" s="86"/>
      <c r="EBK7" s="86"/>
      <c r="EBL7" s="86"/>
      <c r="EBM7" s="86"/>
      <c r="EBN7" s="86"/>
      <c r="EBO7" s="86"/>
      <c r="EBP7" s="86"/>
      <c r="EBQ7" s="86"/>
      <c r="EBR7" s="86"/>
      <c r="EBS7" s="86"/>
      <c r="EBT7" s="86"/>
      <c r="EBU7" s="86"/>
      <c r="EBV7" s="86"/>
      <c r="EBW7" s="86"/>
      <c r="EBX7" s="86"/>
      <c r="EBY7" s="86"/>
      <c r="EBZ7" s="86"/>
      <c r="ECA7" s="86"/>
      <c r="ECB7" s="86"/>
      <c r="ECC7" s="86"/>
      <c r="ECD7" s="86"/>
      <c r="ECE7" s="86"/>
      <c r="ECF7" s="86"/>
      <c r="ECG7" s="86"/>
      <c r="ECH7" s="86"/>
      <c r="ECI7" s="86"/>
      <c r="ECJ7" s="86"/>
      <c r="ECK7" s="86"/>
      <c r="ECL7" s="86"/>
      <c r="ECM7" s="86"/>
      <c r="ECN7" s="86"/>
      <c r="ECO7" s="86"/>
      <c r="ECP7" s="86"/>
      <c r="ECQ7" s="86"/>
      <c r="ECR7" s="86"/>
      <c r="ECS7" s="86"/>
      <c r="ECT7" s="86"/>
      <c r="ECU7" s="86"/>
      <c r="ECV7" s="86"/>
      <c r="ECW7" s="86"/>
      <c r="ECX7" s="86"/>
      <c r="ECY7" s="86"/>
      <c r="ECZ7" s="86"/>
      <c r="EDA7" s="86"/>
      <c r="EDB7" s="86"/>
      <c r="EDC7" s="86"/>
      <c r="EDD7" s="86"/>
      <c r="EDE7" s="86"/>
      <c r="EDF7" s="86"/>
      <c r="EDG7" s="86"/>
      <c r="EDH7" s="86"/>
      <c r="EDI7" s="86"/>
      <c r="EDJ7" s="86"/>
      <c r="EDK7" s="86"/>
      <c r="EDL7" s="86"/>
      <c r="EDM7" s="86"/>
      <c r="EDN7" s="86"/>
      <c r="EDO7" s="86"/>
      <c r="EDP7" s="86"/>
      <c r="EDQ7" s="86"/>
      <c r="EDR7" s="86"/>
      <c r="EDS7" s="86"/>
      <c r="EDT7" s="86"/>
      <c r="EDU7" s="86"/>
      <c r="EDV7" s="86"/>
      <c r="EDW7" s="86"/>
      <c r="EDX7" s="86"/>
      <c r="EDY7" s="86"/>
      <c r="EDZ7" s="86"/>
      <c r="EEA7" s="86"/>
      <c r="EEB7" s="86"/>
      <c r="EEC7" s="86"/>
      <c r="EED7" s="86"/>
      <c r="EEE7" s="86"/>
      <c r="EEF7" s="86"/>
      <c r="EEG7" s="86"/>
      <c r="EEH7" s="86"/>
      <c r="EEI7" s="86"/>
      <c r="EEJ7" s="86"/>
      <c r="EEK7" s="86"/>
      <c r="EEL7" s="86"/>
      <c r="EEM7" s="86"/>
      <c r="EEN7" s="86"/>
      <c r="EEO7" s="86"/>
      <c r="EEP7" s="86"/>
      <c r="EEQ7" s="86"/>
      <c r="EER7" s="86"/>
      <c r="EES7" s="86"/>
      <c r="EET7" s="86"/>
      <c r="EEU7" s="86"/>
      <c r="EEV7" s="86"/>
      <c r="EEW7" s="86"/>
      <c r="EEX7" s="86"/>
      <c r="EEY7" s="86"/>
      <c r="EEZ7" s="86"/>
      <c r="EFA7" s="86"/>
      <c r="EFB7" s="86"/>
      <c r="EFC7" s="86"/>
      <c r="EFD7" s="86"/>
      <c r="EFE7" s="86"/>
      <c r="EFF7" s="86"/>
      <c r="EFG7" s="86"/>
      <c r="EFH7" s="86"/>
      <c r="EFI7" s="86"/>
      <c r="EFJ7" s="86"/>
      <c r="EFK7" s="86"/>
      <c r="EFL7" s="86"/>
      <c r="EFM7" s="86"/>
      <c r="EFN7" s="86"/>
      <c r="EFO7" s="86"/>
      <c r="EFP7" s="86"/>
      <c r="EFQ7" s="86"/>
      <c r="EFR7" s="86"/>
      <c r="EFS7" s="86"/>
      <c r="EFT7" s="86"/>
      <c r="EFU7" s="86"/>
      <c r="EFV7" s="86"/>
      <c r="EFW7" s="86"/>
      <c r="EFX7" s="86"/>
      <c r="EFY7" s="86"/>
      <c r="EFZ7" s="86"/>
      <c r="EGA7" s="86"/>
      <c r="EGB7" s="86"/>
      <c r="EGC7" s="86"/>
      <c r="EGD7" s="86"/>
      <c r="EGE7" s="86"/>
      <c r="EGF7" s="86"/>
      <c r="EGG7" s="86"/>
      <c r="EGH7" s="86"/>
      <c r="EGI7" s="86"/>
      <c r="EGJ7" s="86"/>
      <c r="EGK7" s="86"/>
      <c r="EGL7" s="86"/>
      <c r="EGM7" s="86"/>
      <c r="EGN7" s="86"/>
      <c r="EGO7" s="86"/>
      <c r="EGP7" s="86"/>
      <c r="EGQ7" s="86"/>
      <c r="EGR7" s="86"/>
      <c r="EGS7" s="86"/>
      <c r="EGT7" s="86"/>
      <c r="EGU7" s="86"/>
      <c r="EGV7" s="86"/>
      <c r="EGW7" s="86"/>
      <c r="EGX7" s="86"/>
      <c r="EGY7" s="86"/>
      <c r="EGZ7" s="86"/>
      <c r="EHA7" s="86"/>
      <c r="EHB7" s="86"/>
      <c r="EHC7" s="86"/>
      <c r="EHD7" s="86"/>
      <c r="EHE7" s="86"/>
      <c r="EHF7" s="86"/>
      <c r="EHG7" s="86"/>
      <c r="EHH7" s="86"/>
      <c r="EHI7" s="86"/>
      <c r="EHJ7" s="86"/>
      <c r="EHK7" s="86"/>
      <c r="EHL7" s="86"/>
      <c r="EHM7" s="86"/>
      <c r="EHN7" s="86"/>
      <c r="EHO7" s="86"/>
      <c r="EHP7" s="86"/>
      <c r="EHQ7" s="86"/>
      <c r="EHR7" s="86"/>
      <c r="EHS7" s="86"/>
      <c r="EHT7" s="86"/>
      <c r="EHU7" s="86"/>
      <c r="EHV7" s="86"/>
      <c r="EHW7" s="86"/>
      <c r="EHX7" s="86"/>
      <c r="EHY7" s="86"/>
      <c r="EHZ7" s="86"/>
      <c r="EIA7" s="86"/>
      <c r="EIB7" s="86"/>
      <c r="EIC7" s="86"/>
      <c r="EID7" s="86"/>
      <c r="EIE7" s="86"/>
      <c r="EIF7" s="86"/>
      <c r="EIG7" s="86"/>
      <c r="EIH7" s="86"/>
      <c r="EII7" s="86"/>
      <c r="EIJ7" s="86"/>
      <c r="EIK7" s="86"/>
      <c r="EIL7" s="86"/>
      <c r="EIM7" s="86"/>
      <c r="EIN7" s="86"/>
      <c r="EIO7" s="86"/>
      <c r="EIP7" s="86"/>
      <c r="EIQ7" s="86"/>
      <c r="EIR7" s="86"/>
      <c r="EIS7" s="86"/>
      <c r="EIT7" s="86"/>
      <c r="EIU7" s="86"/>
      <c r="EIV7" s="86"/>
      <c r="EIW7" s="86"/>
      <c r="EIX7" s="86"/>
      <c r="EIY7" s="86"/>
      <c r="EIZ7" s="86"/>
      <c r="EJA7" s="86"/>
      <c r="EJB7" s="86"/>
      <c r="EJC7" s="86"/>
      <c r="EJD7" s="86"/>
      <c r="EJE7" s="86"/>
      <c r="EJF7" s="86"/>
      <c r="EJG7" s="86"/>
      <c r="EJH7" s="86"/>
      <c r="EJI7" s="86"/>
      <c r="EJJ7" s="86"/>
      <c r="EJK7" s="86"/>
      <c r="EJL7" s="86"/>
      <c r="EJM7" s="86"/>
      <c r="EJN7" s="86"/>
      <c r="EJO7" s="86"/>
      <c r="EJP7" s="86"/>
      <c r="EJQ7" s="86"/>
      <c r="EJR7" s="86"/>
      <c r="EJS7" s="86"/>
      <c r="EJT7" s="86"/>
      <c r="EJU7" s="86"/>
      <c r="EJV7" s="86"/>
      <c r="EJW7" s="86"/>
      <c r="EJX7" s="86"/>
      <c r="EJY7" s="86"/>
      <c r="EJZ7" s="86"/>
      <c r="EKA7" s="86"/>
      <c r="EKB7" s="86"/>
      <c r="EKC7" s="86"/>
      <c r="EKD7" s="86"/>
      <c r="EKE7" s="86"/>
      <c r="EKF7" s="86"/>
      <c r="EKG7" s="86"/>
      <c r="EKH7" s="86"/>
      <c r="EKI7" s="86"/>
      <c r="EKJ7" s="86"/>
      <c r="EKK7" s="86"/>
      <c r="EKL7" s="86"/>
      <c r="EKM7" s="86"/>
      <c r="EKN7" s="86"/>
      <c r="EKO7" s="86"/>
      <c r="EKP7" s="86"/>
      <c r="EKQ7" s="86"/>
      <c r="EKR7" s="86"/>
      <c r="EKS7" s="86"/>
      <c r="EKT7" s="86"/>
      <c r="EKU7" s="86"/>
      <c r="EKV7" s="86"/>
      <c r="EKW7" s="86"/>
      <c r="EKX7" s="86"/>
      <c r="EKY7" s="86"/>
      <c r="EKZ7" s="86"/>
      <c r="ELA7" s="86"/>
      <c r="ELB7" s="86"/>
      <c r="ELC7" s="86"/>
      <c r="ELD7" s="86"/>
      <c r="ELE7" s="86"/>
      <c r="ELF7" s="86"/>
      <c r="ELG7" s="86"/>
      <c r="ELH7" s="86"/>
      <c r="ELI7" s="86"/>
      <c r="ELJ7" s="86"/>
      <c r="ELK7" s="86"/>
      <c r="ELL7" s="86"/>
      <c r="ELM7" s="86"/>
      <c r="ELN7" s="86"/>
      <c r="ELO7" s="86"/>
      <c r="ELP7" s="86"/>
      <c r="ELQ7" s="86"/>
      <c r="ELR7" s="86"/>
      <c r="ELS7" s="86"/>
      <c r="ELT7" s="86"/>
      <c r="ELU7" s="86"/>
      <c r="ELV7" s="86"/>
      <c r="ELW7" s="86"/>
      <c r="ELX7" s="86"/>
      <c r="ELY7" s="86"/>
      <c r="ELZ7" s="86"/>
      <c r="EMA7" s="86"/>
      <c r="EMB7" s="86"/>
      <c r="EMC7" s="86"/>
      <c r="EMD7" s="86"/>
      <c r="EME7" s="86"/>
      <c r="EMF7" s="86"/>
      <c r="EMG7" s="86"/>
      <c r="EMH7" s="86"/>
      <c r="EMI7" s="86"/>
      <c r="EMJ7" s="86"/>
      <c r="EMK7" s="86"/>
      <c r="EML7" s="86"/>
      <c r="EMM7" s="86"/>
      <c r="EMN7" s="86"/>
      <c r="EMO7" s="86"/>
      <c r="EMP7" s="86"/>
      <c r="EMQ7" s="86"/>
      <c r="EMR7" s="86"/>
      <c r="EMS7" s="86"/>
      <c r="EMT7" s="86"/>
      <c r="EMU7" s="86"/>
      <c r="EMV7" s="86"/>
      <c r="EMW7" s="86"/>
      <c r="EMX7" s="86"/>
      <c r="EMY7" s="86"/>
      <c r="EMZ7" s="86"/>
      <c r="ENA7" s="86"/>
      <c r="ENB7" s="86"/>
      <c r="ENC7" s="86"/>
      <c r="END7" s="86"/>
      <c r="ENE7" s="86"/>
      <c r="ENF7" s="86"/>
      <c r="ENG7" s="86"/>
      <c r="ENH7" s="86"/>
      <c r="ENI7" s="86"/>
      <c r="ENJ7" s="86"/>
      <c r="ENK7" s="86"/>
      <c r="ENL7" s="86"/>
      <c r="ENM7" s="86"/>
      <c r="ENN7" s="86"/>
      <c r="ENO7" s="86"/>
      <c r="ENP7" s="86"/>
      <c r="ENQ7" s="86"/>
      <c r="ENR7" s="86"/>
      <c r="ENS7" s="86"/>
      <c r="ENT7" s="86"/>
      <c r="ENU7" s="86"/>
      <c r="ENV7" s="86"/>
      <c r="ENW7" s="86"/>
      <c r="ENX7" s="86"/>
      <c r="ENY7" s="86"/>
      <c r="ENZ7" s="86"/>
      <c r="EOA7" s="86"/>
      <c r="EOB7" s="86"/>
      <c r="EOC7" s="86"/>
      <c r="EOD7" s="86"/>
      <c r="EOE7" s="86"/>
      <c r="EOF7" s="86"/>
      <c r="EOG7" s="86"/>
      <c r="EOH7" s="86"/>
      <c r="EOI7" s="86"/>
      <c r="EOJ7" s="86"/>
      <c r="EOK7" s="86"/>
      <c r="EOL7" s="86"/>
      <c r="EOM7" s="86"/>
      <c r="EON7" s="86"/>
      <c r="EOO7" s="86"/>
      <c r="EOP7" s="86"/>
      <c r="EOQ7" s="86"/>
      <c r="EOR7" s="86"/>
      <c r="EOS7" s="86"/>
      <c r="EOT7" s="86"/>
      <c r="EOU7" s="86"/>
      <c r="EOV7" s="86"/>
      <c r="EOW7" s="86"/>
      <c r="EOX7" s="86"/>
      <c r="EOY7" s="86"/>
      <c r="EOZ7" s="86"/>
      <c r="EPA7" s="86"/>
      <c r="EPB7" s="86"/>
      <c r="EPC7" s="86"/>
      <c r="EPD7" s="86"/>
      <c r="EPE7" s="86"/>
      <c r="EPF7" s="86"/>
      <c r="EPG7" s="86"/>
      <c r="EPH7" s="86"/>
      <c r="EPI7" s="86"/>
      <c r="EPJ7" s="86"/>
      <c r="EPK7" s="86"/>
      <c r="EPL7" s="86"/>
      <c r="EPM7" s="86"/>
      <c r="EPN7" s="86"/>
      <c r="EPO7" s="86"/>
      <c r="EPP7" s="86"/>
      <c r="EPQ7" s="86"/>
      <c r="EPR7" s="86"/>
      <c r="EPS7" s="86"/>
      <c r="EPT7" s="86"/>
      <c r="EPU7" s="86"/>
      <c r="EPV7" s="86"/>
      <c r="EPW7" s="86"/>
      <c r="EPX7" s="86"/>
      <c r="EPY7" s="86"/>
      <c r="EPZ7" s="86"/>
      <c r="EQA7" s="86"/>
      <c r="EQB7" s="86"/>
      <c r="EQC7" s="86"/>
      <c r="EQD7" s="86"/>
      <c r="EQE7" s="86"/>
      <c r="EQF7" s="86"/>
      <c r="EQG7" s="86"/>
      <c r="EQH7" s="86"/>
      <c r="EQI7" s="86"/>
      <c r="EQJ7" s="86"/>
      <c r="EQK7" s="86"/>
      <c r="EQL7" s="86"/>
      <c r="EQM7" s="86"/>
      <c r="EQN7" s="86"/>
      <c r="EQO7" s="86"/>
      <c r="EQP7" s="86"/>
      <c r="EQQ7" s="86"/>
      <c r="EQR7" s="86"/>
      <c r="EQS7" s="86"/>
      <c r="EQT7" s="86"/>
      <c r="EQU7" s="86"/>
      <c r="EQV7" s="86"/>
      <c r="EQW7" s="86"/>
      <c r="EQX7" s="86"/>
      <c r="EQY7" s="86"/>
      <c r="EQZ7" s="86"/>
      <c r="ERA7" s="86"/>
      <c r="ERB7" s="86"/>
      <c r="ERC7" s="86"/>
      <c r="ERD7" s="86"/>
      <c r="ERE7" s="86"/>
      <c r="ERF7" s="86"/>
      <c r="ERG7" s="86"/>
      <c r="ERH7" s="86"/>
      <c r="ERI7" s="86"/>
      <c r="ERJ7" s="86"/>
      <c r="ERK7" s="86"/>
      <c r="ERL7" s="86"/>
      <c r="ERM7" s="86"/>
      <c r="ERN7" s="86"/>
      <c r="ERO7" s="86"/>
      <c r="ERP7" s="86"/>
      <c r="ERQ7" s="86"/>
      <c r="ERR7" s="86"/>
      <c r="ERS7" s="86"/>
      <c r="ERT7" s="86"/>
      <c r="ERU7" s="86"/>
      <c r="ERV7" s="86"/>
      <c r="ERW7" s="86"/>
      <c r="ERX7" s="86"/>
      <c r="ERY7" s="86"/>
      <c r="ERZ7" s="86"/>
      <c r="ESA7" s="86"/>
      <c r="ESB7" s="86"/>
      <c r="ESC7" s="86"/>
      <c r="ESD7" s="86"/>
      <c r="ESE7" s="86"/>
      <c r="ESF7" s="86"/>
      <c r="ESG7" s="86"/>
      <c r="ESH7" s="86"/>
      <c r="ESI7" s="86"/>
      <c r="ESJ7" s="86"/>
      <c r="ESK7" s="86"/>
      <c r="ESL7" s="86"/>
      <c r="ESM7" s="86"/>
      <c r="ESN7" s="86"/>
      <c r="ESO7" s="86"/>
      <c r="ESP7" s="86"/>
      <c r="ESQ7" s="86"/>
      <c r="ESR7" s="86"/>
      <c r="ESS7" s="86"/>
      <c r="EST7" s="86"/>
      <c r="ESU7" s="86"/>
      <c r="ESV7" s="86"/>
      <c r="ESW7" s="86"/>
      <c r="ESX7" s="86"/>
      <c r="ESY7" s="86"/>
      <c r="ESZ7" s="86"/>
      <c r="ETA7" s="86"/>
      <c r="ETB7" s="86"/>
      <c r="ETC7" s="86"/>
      <c r="ETD7" s="86"/>
      <c r="ETE7" s="86"/>
      <c r="ETF7" s="86"/>
      <c r="ETG7" s="86"/>
      <c r="ETH7" s="86"/>
      <c r="ETI7" s="86"/>
      <c r="ETJ7" s="86"/>
      <c r="ETK7" s="86"/>
      <c r="ETL7" s="86"/>
      <c r="ETM7" s="86"/>
      <c r="ETN7" s="86"/>
      <c r="ETO7" s="86"/>
      <c r="ETP7" s="86"/>
      <c r="ETQ7" s="86"/>
      <c r="ETR7" s="86"/>
      <c r="ETS7" s="86"/>
      <c r="ETT7" s="86"/>
      <c r="ETU7" s="86"/>
      <c r="ETV7" s="86"/>
      <c r="ETW7" s="86"/>
      <c r="ETX7" s="86"/>
      <c r="ETY7" s="86"/>
      <c r="ETZ7" s="86"/>
      <c r="EUA7" s="86"/>
      <c r="EUB7" s="86"/>
      <c r="EUC7" s="86"/>
      <c r="EUD7" s="86"/>
      <c r="EUE7" s="86"/>
      <c r="EUF7" s="86"/>
      <c r="EUG7" s="86"/>
      <c r="EUH7" s="86"/>
      <c r="EUI7" s="86"/>
      <c r="EUJ7" s="86"/>
      <c r="EUK7" s="86"/>
      <c r="EUL7" s="86"/>
      <c r="EUM7" s="86"/>
      <c r="EUN7" s="86"/>
      <c r="EUO7" s="86"/>
      <c r="EUP7" s="86"/>
      <c r="EUQ7" s="86"/>
      <c r="EUR7" s="86"/>
      <c r="EUS7" s="86"/>
      <c r="EUT7" s="86"/>
      <c r="EUU7" s="86"/>
      <c r="EUV7" s="86"/>
      <c r="EUW7" s="86"/>
      <c r="EUX7" s="86"/>
      <c r="EUY7" s="86"/>
      <c r="EUZ7" s="86"/>
      <c r="EVA7" s="86"/>
      <c r="EVB7" s="86"/>
      <c r="EVC7" s="86"/>
      <c r="EVD7" s="86"/>
      <c r="EVE7" s="86"/>
      <c r="EVF7" s="86"/>
      <c r="EVG7" s="86"/>
      <c r="EVH7" s="86"/>
      <c r="EVI7" s="86"/>
      <c r="EVJ7" s="86"/>
      <c r="EVK7" s="86"/>
      <c r="EVL7" s="86"/>
      <c r="EVM7" s="86"/>
      <c r="EVN7" s="86"/>
      <c r="EVO7" s="86"/>
      <c r="EVP7" s="86"/>
      <c r="EVQ7" s="86"/>
      <c r="EVR7" s="86"/>
      <c r="EVS7" s="86"/>
      <c r="EVT7" s="86"/>
      <c r="EVU7" s="86"/>
      <c r="EVV7" s="86"/>
      <c r="EVW7" s="86"/>
      <c r="EVX7" s="86"/>
      <c r="EVY7" s="86"/>
      <c r="EVZ7" s="86"/>
      <c r="EWA7" s="86"/>
      <c r="EWB7" s="86"/>
      <c r="EWC7" s="86"/>
      <c r="EWD7" s="86"/>
      <c r="EWE7" s="86"/>
      <c r="EWF7" s="86"/>
      <c r="EWG7" s="86"/>
      <c r="EWH7" s="86"/>
      <c r="EWI7" s="86"/>
      <c r="EWJ7" s="86"/>
      <c r="EWK7" s="86"/>
      <c r="EWL7" s="86"/>
      <c r="EWM7" s="86"/>
      <c r="EWN7" s="86"/>
      <c r="EWO7" s="86"/>
      <c r="EWP7" s="86"/>
      <c r="EWQ7" s="86"/>
      <c r="EWR7" s="86"/>
      <c r="EWS7" s="86"/>
      <c r="EWT7" s="86"/>
      <c r="EWU7" s="86"/>
      <c r="EWV7" s="86"/>
      <c r="EWW7" s="86"/>
      <c r="EWX7" s="86"/>
      <c r="EWY7" s="86"/>
      <c r="EWZ7" s="86"/>
      <c r="EXA7" s="86"/>
      <c r="EXB7" s="86"/>
      <c r="EXC7" s="86"/>
      <c r="EXD7" s="86"/>
      <c r="EXE7" s="86"/>
      <c r="EXF7" s="86"/>
      <c r="EXG7" s="86"/>
      <c r="EXH7" s="86"/>
      <c r="EXI7" s="86"/>
      <c r="EXJ7" s="86"/>
      <c r="EXK7" s="86"/>
      <c r="EXL7" s="86"/>
      <c r="EXM7" s="86"/>
      <c r="EXN7" s="86"/>
      <c r="EXO7" s="86"/>
      <c r="EXP7" s="86"/>
      <c r="EXQ7" s="86"/>
      <c r="EXR7" s="86"/>
      <c r="EXS7" s="86"/>
      <c r="EXT7" s="86"/>
      <c r="EXU7" s="86"/>
      <c r="EXV7" s="86"/>
      <c r="EXW7" s="86"/>
      <c r="EXX7" s="86"/>
      <c r="EXY7" s="86"/>
      <c r="EXZ7" s="86"/>
      <c r="EYA7" s="86"/>
      <c r="EYB7" s="86"/>
      <c r="EYC7" s="86"/>
      <c r="EYD7" s="86"/>
      <c r="EYE7" s="86"/>
      <c r="EYF7" s="86"/>
      <c r="EYG7" s="86"/>
      <c r="EYH7" s="86"/>
      <c r="EYI7" s="86"/>
      <c r="EYJ7" s="86"/>
      <c r="EYK7" s="86"/>
      <c r="EYL7" s="86"/>
      <c r="EYM7" s="86"/>
      <c r="EYN7" s="86"/>
      <c r="EYO7" s="86"/>
      <c r="EYP7" s="86"/>
      <c r="EYQ7" s="86"/>
      <c r="EYR7" s="86"/>
      <c r="EYS7" s="86"/>
      <c r="EYT7" s="86"/>
      <c r="EYU7" s="86"/>
      <c r="EYV7" s="86"/>
      <c r="EYW7" s="86"/>
      <c r="EYX7" s="86"/>
      <c r="EYY7" s="86"/>
      <c r="EYZ7" s="86"/>
      <c r="EZA7" s="86"/>
      <c r="EZB7" s="86"/>
      <c r="EZC7" s="86"/>
      <c r="EZD7" s="86"/>
      <c r="EZE7" s="86"/>
      <c r="EZF7" s="86"/>
      <c r="EZG7" s="86"/>
      <c r="EZH7" s="86"/>
      <c r="EZI7" s="86"/>
      <c r="EZJ7" s="86"/>
      <c r="EZK7" s="86"/>
      <c r="EZL7" s="86"/>
      <c r="EZM7" s="86"/>
      <c r="EZN7" s="86"/>
      <c r="EZO7" s="86"/>
      <c r="EZP7" s="86"/>
      <c r="EZQ7" s="86"/>
      <c r="EZR7" s="86"/>
      <c r="EZS7" s="86"/>
      <c r="EZT7" s="86"/>
      <c r="EZU7" s="86"/>
      <c r="EZV7" s="86"/>
      <c r="EZW7" s="86"/>
      <c r="EZX7" s="86"/>
      <c r="EZY7" s="86"/>
      <c r="EZZ7" s="86"/>
      <c r="FAA7" s="86"/>
      <c r="FAB7" s="86"/>
      <c r="FAC7" s="86"/>
      <c r="FAD7" s="86"/>
      <c r="FAE7" s="86"/>
      <c r="FAF7" s="86"/>
      <c r="FAG7" s="86"/>
      <c r="FAH7" s="86"/>
      <c r="FAI7" s="86"/>
      <c r="FAJ7" s="86"/>
      <c r="FAK7" s="86"/>
      <c r="FAL7" s="86"/>
      <c r="FAM7" s="86"/>
      <c r="FAN7" s="86"/>
      <c r="FAO7" s="86"/>
      <c r="FAP7" s="86"/>
      <c r="FAQ7" s="86"/>
      <c r="FAR7" s="86"/>
      <c r="FAS7" s="86"/>
      <c r="FAT7" s="86"/>
      <c r="FAU7" s="86"/>
      <c r="FAV7" s="86"/>
      <c r="FAW7" s="86"/>
      <c r="FAX7" s="86"/>
      <c r="FAY7" s="86"/>
      <c r="FAZ7" s="86"/>
      <c r="FBA7" s="86"/>
      <c r="FBB7" s="86"/>
      <c r="FBC7" s="86"/>
      <c r="FBD7" s="86"/>
      <c r="FBE7" s="86"/>
      <c r="FBF7" s="86"/>
      <c r="FBG7" s="86"/>
      <c r="FBH7" s="86"/>
      <c r="FBI7" s="86"/>
      <c r="FBJ7" s="86"/>
      <c r="FBK7" s="86"/>
      <c r="FBL7" s="86"/>
      <c r="FBM7" s="86"/>
      <c r="FBN7" s="86"/>
      <c r="FBO7" s="86"/>
      <c r="FBP7" s="86"/>
      <c r="FBQ7" s="86"/>
      <c r="FBR7" s="86"/>
      <c r="FBS7" s="86"/>
      <c r="FBT7" s="86"/>
      <c r="FBU7" s="86"/>
      <c r="FBV7" s="86"/>
      <c r="FBW7" s="86"/>
      <c r="FBX7" s="86"/>
      <c r="FBY7" s="86"/>
      <c r="FBZ7" s="86"/>
      <c r="FCA7" s="86"/>
      <c r="FCB7" s="86"/>
      <c r="FCC7" s="86"/>
      <c r="FCD7" s="86"/>
      <c r="FCE7" s="86"/>
      <c r="FCF7" s="86"/>
      <c r="FCG7" s="86"/>
      <c r="FCH7" s="86"/>
      <c r="FCI7" s="86"/>
      <c r="FCJ7" s="86"/>
      <c r="FCK7" s="86"/>
      <c r="FCL7" s="86"/>
      <c r="FCM7" s="86"/>
      <c r="FCN7" s="86"/>
      <c r="FCO7" s="86"/>
      <c r="FCP7" s="86"/>
      <c r="FCQ7" s="86"/>
      <c r="FCR7" s="86"/>
      <c r="FCS7" s="86"/>
      <c r="FCT7" s="86"/>
      <c r="FCU7" s="86"/>
      <c r="FCV7" s="86"/>
      <c r="FCW7" s="86"/>
      <c r="FCX7" s="86"/>
      <c r="FCY7" s="86"/>
      <c r="FCZ7" s="86"/>
      <c r="FDA7" s="86"/>
      <c r="FDB7" s="86"/>
      <c r="FDC7" s="86"/>
      <c r="FDD7" s="86"/>
      <c r="FDE7" s="86"/>
      <c r="FDF7" s="86"/>
      <c r="FDG7" s="86"/>
      <c r="FDH7" s="86"/>
      <c r="FDI7" s="86"/>
      <c r="FDJ7" s="86"/>
      <c r="FDK7" s="86"/>
      <c r="FDL7" s="86"/>
      <c r="FDM7" s="86"/>
      <c r="FDN7" s="86"/>
      <c r="FDO7" s="86"/>
      <c r="FDP7" s="86"/>
      <c r="FDQ7" s="86"/>
      <c r="FDR7" s="86"/>
      <c r="FDS7" s="86"/>
      <c r="FDT7" s="86"/>
      <c r="FDU7" s="86"/>
      <c r="FDV7" s="86"/>
      <c r="FDW7" s="86"/>
      <c r="FDX7" s="86"/>
      <c r="FDY7" s="86"/>
      <c r="FDZ7" s="86"/>
      <c r="FEA7" s="86"/>
      <c r="FEB7" s="86"/>
      <c r="FEC7" s="86"/>
      <c r="FED7" s="86"/>
      <c r="FEE7" s="86"/>
      <c r="FEF7" s="86"/>
      <c r="FEG7" s="86"/>
      <c r="FEH7" s="86"/>
      <c r="FEI7" s="86"/>
      <c r="FEJ7" s="86"/>
      <c r="FEK7" s="86"/>
      <c r="FEL7" s="86"/>
      <c r="FEM7" s="86"/>
      <c r="FEN7" s="86"/>
      <c r="FEO7" s="86"/>
      <c r="FEP7" s="86"/>
      <c r="FEQ7" s="86"/>
      <c r="FER7" s="86"/>
      <c r="FES7" s="86"/>
      <c r="FET7" s="86"/>
      <c r="FEU7" s="86"/>
      <c r="FEV7" s="86"/>
      <c r="FEW7" s="86"/>
      <c r="FEX7" s="86"/>
      <c r="FEY7" s="86"/>
      <c r="FEZ7" s="86"/>
      <c r="FFA7" s="86"/>
      <c r="FFB7" s="86"/>
      <c r="FFC7" s="86"/>
      <c r="FFD7" s="86"/>
      <c r="FFE7" s="86"/>
      <c r="FFF7" s="86"/>
      <c r="FFG7" s="86"/>
      <c r="FFH7" s="86"/>
      <c r="FFI7" s="86"/>
      <c r="FFJ7" s="86"/>
      <c r="FFK7" s="86"/>
      <c r="FFL7" s="86"/>
      <c r="FFM7" s="86"/>
      <c r="FFN7" s="86"/>
      <c r="FFO7" s="86"/>
      <c r="FFP7" s="86"/>
      <c r="FFQ7" s="86"/>
      <c r="FFR7" s="86"/>
      <c r="FFS7" s="86"/>
      <c r="FFT7" s="86"/>
      <c r="FFU7" s="86"/>
      <c r="FFV7" s="86"/>
      <c r="FFW7" s="86"/>
      <c r="FFX7" s="86"/>
      <c r="FFY7" s="86"/>
      <c r="FFZ7" s="86"/>
      <c r="FGA7" s="86"/>
      <c r="FGB7" s="86"/>
      <c r="FGC7" s="86"/>
      <c r="FGD7" s="86"/>
      <c r="FGE7" s="86"/>
      <c r="FGF7" s="86"/>
      <c r="FGG7" s="86"/>
      <c r="FGH7" s="86"/>
      <c r="FGI7" s="86"/>
      <c r="FGJ7" s="86"/>
      <c r="FGK7" s="86"/>
      <c r="FGL7" s="86"/>
      <c r="FGM7" s="86"/>
      <c r="FGN7" s="86"/>
      <c r="FGO7" s="86"/>
      <c r="FGP7" s="86"/>
      <c r="FGQ7" s="86"/>
      <c r="FGR7" s="86"/>
      <c r="FGS7" s="86"/>
      <c r="FGT7" s="86"/>
      <c r="FGU7" s="86"/>
      <c r="FGV7" s="86"/>
      <c r="FGW7" s="86"/>
      <c r="FGX7" s="86"/>
      <c r="FGY7" s="86"/>
      <c r="FGZ7" s="86"/>
      <c r="FHA7" s="86"/>
      <c r="FHB7" s="86"/>
      <c r="FHC7" s="86"/>
      <c r="FHD7" s="86"/>
      <c r="FHE7" s="86"/>
      <c r="FHF7" s="86"/>
      <c r="FHG7" s="86"/>
      <c r="FHH7" s="86"/>
      <c r="FHI7" s="86"/>
      <c r="FHJ7" s="86"/>
      <c r="FHK7" s="86"/>
      <c r="FHL7" s="86"/>
      <c r="FHM7" s="86"/>
      <c r="FHN7" s="86"/>
      <c r="FHO7" s="86"/>
      <c r="FHP7" s="86"/>
      <c r="FHQ7" s="86"/>
      <c r="FHR7" s="86"/>
      <c r="FHS7" s="86"/>
      <c r="FHT7" s="86"/>
      <c r="FHU7" s="86"/>
      <c r="FHV7" s="86"/>
      <c r="FHW7" s="86"/>
      <c r="FHX7" s="86"/>
      <c r="FHY7" s="86"/>
      <c r="FHZ7" s="86"/>
      <c r="FIA7" s="86"/>
      <c r="FIB7" s="86"/>
      <c r="FIC7" s="86"/>
      <c r="FID7" s="86"/>
      <c r="FIE7" s="86"/>
      <c r="FIF7" s="86"/>
      <c r="FIG7" s="86"/>
      <c r="FIH7" s="86"/>
      <c r="FII7" s="86"/>
      <c r="FIJ7" s="86"/>
      <c r="FIK7" s="86"/>
      <c r="FIL7" s="86"/>
      <c r="FIM7" s="86"/>
      <c r="FIN7" s="86"/>
      <c r="FIO7" s="86"/>
      <c r="FIP7" s="86"/>
      <c r="FIQ7" s="86"/>
      <c r="FIR7" s="86"/>
      <c r="FIS7" s="86"/>
      <c r="FIT7" s="86"/>
      <c r="FIU7" s="86"/>
      <c r="FIV7" s="86"/>
      <c r="FIW7" s="86"/>
      <c r="FIX7" s="86"/>
      <c r="FIY7" s="86"/>
      <c r="FIZ7" s="86"/>
      <c r="FJA7" s="86"/>
      <c r="FJB7" s="86"/>
      <c r="FJC7" s="86"/>
      <c r="FJD7" s="86"/>
      <c r="FJE7" s="86"/>
      <c r="FJF7" s="86"/>
      <c r="FJG7" s="86"/>
      <c r="FJH7" s="86"/>
      <c r="FJI7" s="86"/>
      <c r="FJJ7" s="86"/>
      <c r="FJK7" s="86"/>
      <c r="FJL7" s="86"/>
      <c r="FJM7" s="86"/>
      <c r="FJN7" s="86"/>
      <c r="FJO7" s="86"/>
      <c r="FJP7" s="86"/>
      <c r="FJQ7" s="86"/>
      <c r="FJR7" s="86"/>
      <c r="FJS7" s="86"/>
      <c r="FJT7" s="86"/>
      <c r="FJU7" s="86"/>
      <c r="FJV7" s="86"/>
      <c r="FJW7" s="86"/>
      <c r="FJX7" s="86"/>
      <c r="FJY7" s="86"/>
      <c r="FJZ7" s="86"/>
      <c r="FKA7" s="86"/>
      <c r="FKB7" s="86"/>
      <c r="FKC7" s="86"/>
      <c r="FKD7" s="86"/>
      <c r="FKE7" s="86"/>
      <c r="FKF7" s="86"/>
      <c r="FKG7" s="86"/>
      <c r="FKH7" s="86"/>
      <c r="FKI7" s="86"/>
      <c r="FKJ7" s="86"/>
      <c r="FKK7" s="86"/>
      <c r="FKL7" s="86"/>
      <c r="FKM7" s="86"/>
      <c r="FKN7" s="86"/>
      <c r="FKO7" s="86"/>
      <c r="FKP7" s="86"/>
      <c r="FKQ7" s="86"/>
      <c r="FKR7" s="86"/>
      <c r="FKS7" s="86"/>
      <c r="FKT7" s="86"/>
      <c r="FKU7" s="86"/>
      <c r="FKV7" s="86"/>
      <c r="FKW7" s="86"/>
      <c r="FKX7" s="86"/>
      <c r="FKY7" s="86"/>
      <c r="FKZ7" s="86"/>
      <c r="FLA7" s="86"/>
      <c r="FLB7" s="86"/>
      <c r="FLC7" s="86"/>
      <c r="FLD7" s="86"/>
      <c r="FLE7" s="86"/>
      <c r="FLF7" s="86"/>
      <c r="FLG7" s="86"/>
      <c r="FLH7" s="86"/>
      <c r="FLI7" s="86"/>
      <c r="FLJ7" s="86"/>
      <c r="FLK7" s="86"/>
      <c r="FLL7" s="86"/>
      <c r="FLM7" s="86"/>
      <c r="FLN7" s="86"/>
      <c r="FLO7" s="86"/>
      <c r="FLP7" s="86"/>
      <c r="FLQ7" s="86"/>
      <c r="FLR7" s="86"/>
      <c r="FLS7" s="86"/>
      <c r="FLT7" s="86"/>
      <c r="FLU7" s="86"/>
      <c r="FLV7" s="86"/>
      <c r="FLW7" s="86"/>
      <c r="FLX7" s="86"/>
      <c r="FLY7" s="86"/>
      <c r="FLZ7" s="86"/>
      <c r="FMA7" s="86"/>
      <c r="FMB7" s="86"/>
      <c r="FMC7" s="86"/>
      <c r="FMD7" s="86"/>
      <c r="FME7" s="86"/>
      <c r="FMF7" s="86"/>
      <c r="FMG7" s="86"/>
      <c r="FMH7" s="86"/>
      <c r="FMI7" s="86"/>
      <c r="FMJ7" s="86"/>
      <c r="FMK7" s="86"/>
      <c r="FML7" s="86"/>
      <c r="FMM7" s="86"/>
      <c r="FMN7" s="86"/>
      <c r="FMO7" s="86"/>
      <c r="FMP7" s="86"/>
      <c r="FMQ7" s="86"/>
      <c r="FMR7" s="86"/>
      <c r="FMS7" s="86"/>
      <c r="FMT7" s="86"/>
      <c r="FMU7" s="86"/>
      <c r="FMV7" s="86"/>
      <c r="FMW7" s="86"/>
      <c r="FMX7" s="86"/>
      <c r="FMY7" s="86"/>
      <c r="FMZ7" s="86"/>
      <c r="FNA7" s="86"/>
      <c r="FNB7" s="86"/>
      <c r="FNC7" s="86"/>
      <c r="FND7" s="86"/>
      <c r="FNE7" s="86"/>
      <c r="FNF7" s="86"/>
      <c r="FNG7" s="86"/>
      <c r="FNH7" s="86"/>
      <c r="FNI7" s="86"/>
      <c r="FNJ7" s="86"/>
      <c r="FNK7" s="86"/>
      <c r="FNL7" s="86"/>
      <c r="FNM7" s="86"/>
      <c r="FNN7" s="86"/>
      <c r="FNO7" s="86"/>
      <c r="FNP7" s="86"/>
      <c r="FNQ7" s="86"/>
      <c r="FNR7" s="86"/>
      <c r="FNS7" s="86"/>
      <c r="FNT7" s="86"/>
      <c r="FNU7" s="86"/>
      <c r="FNV7" s="86"/>
      <c r="FNW7" s="86"/>
      <c r="FNX7" s="86"/>
      <c r="FNY7" s="86"/>
      <c r="FNZ7" s="86"/>
      <c r="FOA7" s="86"/>
      <c r="FOB7" s="86"/>
      <c r="FOC7" s="86"/>
      <c r="FOD7" s="86"/>
      <c r="FOE7" s="86"/>
      <c r="FOF7" s="86"/>
      <c r="FOG7" s="86"/>
      <c r="FOH7" s="86"/>
      <c r="FOI7" s="86"/>
      <c r="FOJ7" s="86"/>
      <c r="FOK7" s="86"/>
      <c r="FOL7" s="86"/>
      <c r="FOM7" s="86"/>
      <c r="FON7" s="86"/>
      <c r="FOO7" s="86"/>
      <c r="FOP7" s="86"/>
      <c r="FOQ7" s="86"/>
      <c r="FOR7" s="86"/>
      <c r="FOS7" s="86"/>
      <c r="FOT7" s="86"/>
      <c r="FOU7" s="86"/>
      <c r="FOV7" s="86"/>
      <c r="FOW7" s="86"/>
      <c r="FOX7" s="86"/>
      <c r="FOY7" s="86"/>
      <c r="FOZ7" s="86"/>
      <c r="FPA7" s="86"/>
      <c r="FPB7" s="86"/>
      <c r="FPC7" s="86"/>
      <c r="FPD7" s="86"/>
      <c r="FPE7" s="86"/>
      <c r="FPF7" s="86"/>
      <c r="FPG7" s="86"/>
      <c r="FPH7" s="86"/>
      <c r="FPI7" s="86"/>
      <c r="FPJ7" s="86"/>
      <c r="FPK7" s="86"/>
      <c r="FPL7" s="86"/>
      <c r="FPM7" s="86"/>
      <c r="FPN7" s="86"/>
      <c r="FPO7" s="86"/>
      <c r="FPP7" s="86"/>
      <c r="FPQ7" s="86"/>
      <c r="FPR7" s="86"/>
      <c r="FPS7" s="86"/>
      <c r="FPT7" s="86"/>
      <c r="FPU7" s="86"/>
      <c r="FPV7" s="86"/>
      <c r="FPW7" s="86"/>
      <c r="FPX7" s="86"/>
      <c r="FPY7" s="86"/>
      <c r="FPZ7" s="86"/>
      <c r="FQA7" s="86"/>
      <c r="FQB7" s="86"/>
      <c r="FQC7" s="86"/>
      <c r="FQD7" s="86"/>
      <c r="FQE7" s="86"/>
      <c r="FQF7" s="86"/>
      <c r="FQG7" s="86"/>
      <c r="FQH7" s="86"/>
      <c r="FQI7" s="86"/>
      <c r="FQJ7" s="86"/>
      <c r="FQK7" s="86"/>
      <c r="FQL7" s="86"/>
      <c r="FQM7" s="86"/>
      <c r="FQN7" s="86"/>
      <c r="FQO7" s="86"/>
      <c r="FQP7" s="86"/>
      <c r="FQQ7" s="86"/>
      <c r="FQR7" s="86"/>
      <c r="FQS7" s="86"/>
      <c r="FQT7" s="86"/>
      <c r="FQU7" s="86"/>
      <c r="FQV7" s="86"/>
      <c r="FQW7" s="86"/>
      <c r="FQX7" s="86"/>
      <c r="FQY7" s="86"/>
      <c r="FQZ7" s="86"/>
      <c r="FRA7" s="86"/>
      <c r="FRB7" s="86"/>
      <c r="FRC7" s="86"/>
      <c r="FRD7" s="86"/>
      <c r="FRE7" s="86"/>
      <c r="FRF7" s="86"/>
      <c r="FRG7" s="86"/>
      <c r="FRH7" s="86"/>
      <c r="FRI7" s="86"/>
      <c r="FRJ7" s="86"/>
      <c r="FRK7" s="86"/>
      <c r="FRL7" s="86"/>
      <c r="FRM7" s="86"/>
      <c r="FRN7" s="86"/>
      <c r="FRO7" s="86"/>
      <c r="FRP7" s="86"/>
      <c r="FRQ7" s="86"/>
      <c r="FRR7" s="86"/>
      <c r="FRS7" s="86"/>
      <c r="FRT7" s="86"/>
      <c r="FRU7" s="86"/>
      <c r="FRV7" s="86"/>
      <c r="FRW7" s="86"/>
      <c r="FRX7" s="86"/>
      <c r="FRY7" s="86"/>
      <c r="FRZ7" s="86"/>
      <c r="FSA7" s="86"/>
      <c r="FSB7" s="86"/>
      <c r="FSC7" s="86"/>
      <c r="FSD7" s="86"/>
      <c r="FSE7" s="86"/>
      <c r="FSF7" s="86"/>
      <c r="FSG7" s="86"/>
      <c r="FSH7" s="86"/>
      <c r="FSI7" s="86"/>
      <c r="FSJ7" s="86"/>
      <c r="FSK7" s="86"/>
      <c r="FSL7" s="86"/>
      <c r="FSM7" s="86"/>
      <c r="FSN7" s="86"/>
      <c r="FSO7" s="86"/>
      <c r="FSP7" s="86"/>
      <c r="FSQ7" s="86"/>
      <c r="FSR7" s="86"/>
      <c r="FSS7" s="86"/>
      <c r="FST7" s="86"/>
      <c r="FSU7" s="86"/>
      <c r="FSV7" s="86"/>
      <c r="FSW7" s="86"/>
      <c r="FSX7" s="86"/>
      <c r="FSY7" s="86"/>
      <c r="FSZ7" s="86"/>
      <c r="FTA7" s="86"/>
      <c r="FTB7" s="86"/>
      <c r="FTC7" s="86"/>
      <c r="FTD7" s="86"/>
      <c r="FTE7" s="86"/>
      <c r="FTF7" s="86"/>
      <c r="FTG7" s="86"/>
      <c r="FTH7" s="86"/>
      <c r="FTI7" s="86"/>
      <c r="FTJ7" s="86"/>
      <c r="FTK7" s="86"/>
      <c r="FTL7" s="86"/>
      <c r="FTM7" s="86"/>
      <c r="FTN7" s="86"/>
      <c r="FTO7" s="86"/>
      <c r="FTP7" s="86"/>
      <c r="FTQ7" s="86"/>
      <c r="FTR7" s="86"/>
      <c r="FTS7" s="86"/>
      <c r="FTT7" s="86"/>
      <c r="FTU7" s="86"/>
      <c r="FTV7" s="86"/>
      <c r="FTW7" s="86"/>
      <c r="FTX7" s="86"/>
      <c r="FTY7" s="86"/>
      <c r="FTZ7" s="86"/>
      <c r="FUA7" s="86"/>
      <c r="FUB7" s="86"/>
      <c r="FUC7" s="86"/>
      <c r="FUD7" s="86"/>
      <c r="FUE7" s="86"/>
      <c r="FUF7" s="86"/>
      <c r="FUG7" s="86"/>
      <c r="FUH7" s="86"/>
      <c r="FUI7" s="86"/>
      <c r="FUJ7" s="86"/>
      <c r="FUK7" s="86"/>
      <c r="FUL7" s="86"/>
      <c r="FUM7" s="86"/>
      <c r="FUN7" s="86"/>
      <c r="FUO7" s="86"/>
      <c r="FUP7" s="86"/>
      <c r="FUQ7" s="86"/>
      <c r="FUR7" s="86"/>
      <c r="FUS7" s="86"/>
      <c r="FUT7" s="86"/>
      <c r="FUU7" s="86"/>
      <c r="FUV7" s="86"/>
      <c r="FUW7" s="86"/>
      <c r="FUX7" s="86"/>
      <c r="FUY7" s="86"/>
      <c r="FUZ7" s="86"/>
      <c r="FVA7" s="86"/>
      <c r="FVB7" s="86"/>
      <c r="FVC7" s="86"/>
      <c r="FVD7" s="86"/>
      <c r="FVE7" s="86"/>
      <c r="FVF7" s="86"/>
      <c r="FVG7" s="86"/>
      <c r="FVH7" s="86"/>
      <c r="FVI7" s="86"/>
      <c r="FVJ7" s="86"/>
      <c r="FVK7" s="86"/>
      <c r="FVL7" s="86"/>
      <c r="FVM7" s="86"/>
      <c r="FVN7" s="86"/>
      <c r="FVO7" s="86"/>
      <c r="FVP7" s="86"/>
      <c r="FVQ7" s="86"/>
      <c r="FVR7" s="86"/>
      <c r="FVS7" s="86"/>
      <c r="FVT7" s="86"/>
      <c r="FVU7" s="86"/>
      <c r="FVV7" s="86"/>
      <c r="FVW7" s="86"/>
      <c r="FVX7" s="86"/>
      <c r="FVY7" s="86"/>
      <c r="FVZ7" s="86"/>
      <c r="FWA7" s="86"/>
      <c r="FWB7" s="86"/>
      <c r="FWC7" s="86"/>
      <c r="FWD7" s="86"/>
      <c r="FWE7" s="86"/>
      <c r="FWF7" s="86"/>
      <c r="FWG7" s="86"/>
      <c r="FWH7" s="86"/>
      <c r="FWI7" s="86"/>
      <c r="FWJ7" s="86"/>
      <c r="FWK7" s="86"/>
      <c r="FWL7" s="86"/>
      <c r="FWM7" s="86"/>
      <c r="FWN7" s="86"/>
      <c r="FWO7" s="86"/>
      <c r="FWP7" s="86"/>
      <c r="FWQ7" s="86"/>
      <c r="FWR7" s="86"/>
      <c r="FWS7" s="86"/>
      <c r="FWT7" s="86"/>
      <c r="FWU7" s="86"/>
      <c r="FWV7" s="86"/>
      <c r="FWW7" s="86"/>
      <c r="FWX7" s="86"/>
      <c r="FWY7" s="86"/>
      <c r="FWZ7" s="86"/>
      <c r="FXA7" s="86"/>
      <c r="FXB7" s="86"/>
      <c r="FXC7" s="86"/>
      <c r="FXD7" s="86"/>
      <c r="FXE7" s="86"/>
      <c r="FXF7" s="86"/>
      <c r="FXG7" s="86"/>
      <c r="FXH7" s="86"/>
      <c r="FXI7" s="86"/>
      <c r="FXJ7" s="86"/>
      <c r="FXK7" s="86"/>
      <c r="FXL7" s="86"/>
      <c r="FXM7" s="86"/>
      <c r="FXN7" s="86"/>
      <c r="FXO7" s="86"/>
      <c r="FXP7" s="86"/>
      <c r="FXQ7" s="86"/>
      <c r="FXR7" s="86"/>
      <c r="FXS7" s="86"/>
      <c r="FXT7" s="86"/>
      <c r="FXU7" s="86"/>
      <c r="FXV7" s="86"/>
      <c r="FXW7" s="86"/>
      <c r="FXX7" s="86"/>
      <c r="FXY7" s="86"/>
      <c r="FXZ7" s="86"/>
      <c r="FYA7" s="86"/>
      <c r="FYB7" s="86"/>
      <c r="FYC7" s="86"/>
      <c r="FYD7" s="86"/>
      <c r="FYE7" s="86"/>
      <c r="FYF7" s="86"/>
      <c r="FYG7" s="86"/>
      <c r="FYH7" s="86"/>
      <c r="FYI7" s="86"/>
      <c r="FYJ7" s="86"/>
      <c r="FYK7" s="86"/>
      <c r="FYL7" s="86"/>
      <c r="FYM7" s="86"/>
      <c r="FYN7" s="86"/>
      <c r="FYO7" s="86"/>
      <c r="FYP7" s="86"/>
      <c r="FYQ7" s="86"/>
      <c r="FYR7" s="86"/>
      <c r="FYS7" s="86"/>
      <c r="FYT7" s="86"/>
      <c r="FYU7" s="86"/>
      <c r="FYV7" s="86"/>
      <c r="FYW7" s="86"/>
      <c r="FYX7" s="86"/>
      <c r="FYY7" s="86"/>
      <c r="FYZ7" s="86"/>
      <c r="FZA7" s="86"/>
      <c r="FZB7" s="86"/>
      <c r="FZC7" s="86"/>
      <c r="FZD7" s="86"/>
      <c r="FZE7" s="86"/>
      <c r="FZF7" s="86"/>
      <c r="FZG7" s="86"/>
      <c r="FZH7" s="86"/>
      <c r="FZI7" s="86"/>
      <c r="FZJ7" s="86"/>
      <c r="FZK7" s="86"/>
      <c r="FZL7" s="86"/>
      <c r="FZM7" s="86"/>
      <c r="FZN7" s="86"/>
      <c r="FZO7" s="86"/>
      <c r="FZP7" s="86"/>
      <c r="FZQ7" s="86"/>
      <c r="FZR7" s="86"/>
      <c r="FZS7" s="86"/>
      <c r="FZT7" s="86"/>
      <c r="FZU7" s="86"/>
      <c r="FZV7" s="86"/>
      <c r="FZW7" s="86"/>
      <c r="FZX7" s="86"/>
      <c r="FZY7" s="86"/>
      <c r="FZZ7" s="86"/>
      <c r="GAA7" s="86"/>
      <c r="GAB7" s="86"/>
      <c r="GAC7" s="86"/>
      <c r="GAD7" s="86"/>
      <c r="GAE7" s="86"/>
      <c r="GAF7" s="86"/>
      <c r="GAG7" s="86"/>
      <c r="GAH7" s="86"/>
      <c r="GAI7" s="86"/>
      <c r="GAJ7" s="86"/>
      <c r="GAK7" s="86"/>
      <c r="GAL7" s="86"/>
      <c r="GAM7" s="86"/>
      <c r="GAN7" s="86"/>
      <c r="GAO7" s="86"/>
      <c r="GAP7" s="86"/>
      <c r="GAQ7" s="86"/>
      <c r="GAR7" s="86"/>
      <c r="GAS7" s="86"/>
      <c r="GAT7" s="86"/>
      <c r="GAU7" s="86"/>
      <c r="GAV7" s="86"/>
      <c r="GAW7" s="86"/>
      <c r="GAX7" s="86"/>
      <c r="GAY7" s="86"/>
      <c r="GAZ7" s="86"/>
      <c r="GBA7" s="86"/>
      <c r="GBB7" s="86"/>
      <c r="GBC7" s="86"/>
      <c r="GBD7" s="86"/>
      <c r="GBE7" s="86"/>
      <c r="GBF7" s="86"/>
      <c r="GBG7" s="86"/>
      <c r="GBH7" s="86"/>
      <c r="GBI7" s="86"/>
      <c r="GBJ7" s="86"/>
      <c r="GBK7" s="86"/>
      <c r="GBL7" s="86"/>
      <c r="GBM7" s="86"/>
      <c r="GBN7" s="86"/>
      <c r="GBO7" s="86"/>
      <c r="GBP7" s="86"/>
      <c r="GBQ7" s="86"/>
      <c r="GBR7" s="86"/>
      <c r="GBS7" s="86"/>
      <c r="GBT7" s="86"/>
      <c r="GBU7" s="86"/>
      <c r="GBV7" s="86"/>
      <c r="GBW7" s="86"/>
      <c r="GBX7" s="86"/>
      <c r="GBY7" s="86"/>
      <c r="GBZ7" s="86"/>
      <c r="GCA7" s="86"/>
      <c r="GCB7" s="86"/>
      <c r="GCC7" s="86"/>
      <c r="GCD7" s="86"/>
      <c r="GCE7" s="86"/>
      <c r="GCF7" s="86"/>
      <c r="GCG7" s="86"/>
      <c r="GCH7" s="86"/>
      <c r="GCI7" s="86"/>
      <c r="GCJ7" s="86"/>
      <c r="GCK7" s="86"/>
      <c r="GCL7" s="86"/>
      <c r="GCM7" s="86"/>
      <c r="GCN7" s="86"/>
      <c r="GCO7" s="86"/>
      <c r="GCP7" s="86"/>
      <c r="GCQ7" s="86"/>
      <c r="GCR7" s="86"/>
      <c r="GCS7" s="86"/>
      <c r="GCT7" s="86"/>
      <c r="GCU7" s="86"/>
      <c r="GCV7" s="86"/>
      <c r="GCW7" s="86"/>
      <c r="GCX7" s="86"/>
      <c r="GCY7" s="86"/>
      <c r="GCZ7" s="86"/>
      <c r="GDA7" s="86"/>
      <c r="GDB7" s="86"/>
      <c r="GDC7" s="86"/>
      <c r="GDD7" s="86"/>
      <c r="GDE7" s="86"/>
      <c r="GDF7" s="86"/>
      <c r="GDG7" s="86"/>
      <c r="GDH7" s="86"/>
      <c r="GDI7" s="86"/>
      <c r="GDJ7" s="86"/>
      <c r="GDK7" s="86"/>
      <c r="GDL7" s="86"/>
      <c r="GDM7" s="86"/>
      <c r="GDN7" s="86"/>
      <c r="GDO7" s="86"/>
      <c r="GDP7" s="86"/>
      <c r="GDQ7" s="86"/>
      <c r="GDR7" s="86"/>
      <c r="GDS7" s="86"/>
      <c r="GDT7" s="86"/>
      <c r="GDU7" s="86"/>
      <c r="GDV7" s="86"/>
      <c r="GDW7" s="86"/>
      <c r="GDX7" s="86"/>
      <c r="GDY7" s="86"/>
      <c r="GDZ7" s="86"/>
      <c r="GEA7" s="86"/>
      <c r="GEB7" s="86"/>
      <c r="GEC7" s="86"/>
      <c r="GED7" s="86"/>
      <c r="GEE7" s="86"/>
      <c r="GEF7" s="86"/>
      <c r="GEG7" s="86"/>
      <c r="GEH7" s="86"/>
      <c r="GEI7" s="86"/>
      <c r="GEJ7" s="86"/>
      <c r="GEK7" s="86"/>
      <c r="GEL7" s="86"/>
      <c r="GEM7" s="86"/>
      <c r="GEN7" s="86"/>
      <c r="GEO7" s="86"/>
      <c r="GEP7" s="86"/>
      <c r="GEQ7" s="86"/>
      <c r="GER7" s="86"/>
      <c r="GES7" s="86"/>
      <c r="GET7" s="86"/>
      <c r="GEU7" s="86"/>
      <c r="GEV7" s="86"/>
      <c r="GEW7" s="86"/>
      <c r="GEX7" s="86"/>
      <c r="GEY7" s="86"/>
      <c r="GEZ7" s="86"/>
      <c r="GFA7" s="86"/>
      <c r="GFB7" s="86"/>
      <c r="GFC7" s="86"/>
      <c r="GFD7" s="86"/>
      <c r="GFE7" s="86"/>
      <c r="GFF7" s="86"/>
      <c r="GFG7" s="86"/>
      <c r="GFH7" s="86"/>
      <c r="GFI7" s="86"/>
      <c r="GFJ7" s="86"/>
      <c r="GFK7" s="86"/>
      <c r="GFL7" s="86"/>
      <c r="GFM7" s="86"/>
      <c r="GFN7" s="86"/>
      <c r="GFO7" s="86"/>
      <c r="GFP7" s="86"/>
      <c r="GFQ7" s="86"/>
      <c r="GFR7" s="86"/>
      <c r="GFS7" s="86"/>
      <c r="GFT7" s="86"/>
      <c r="GFU7" s="86"/>
      <c r="GFV7" s="86"/>
      <c r="GFW7" s="86"/>
      <c r="GFX7" s="86"/>
      <c r="GFY7" s="86"/>
      <c r="GFZ7" s="86"/>
      <c r="GGA7" s="86"/>
      <c r="GGB7" s="86"/>
      <c r="GGC7" s="86"/>
      <c r="GGD7" s="86"/>
      <c r="GGE7" s="86"/>
      <c r="GGF7" s="86"/>
      <c r="GGG7" s="86"/>
      <c r="GGH7" s="86"/>
      <c r="GGI7" s="86"/>
      <c r="GGJ7" s="86"/>
      <c r="GGK7" s="86"/>
      <c r="GGL7" s="86"/>
      <c r="GGM7" s="86"/>
      <c r="GGN7" s="86"/>
      <c r="GGO7" s="86"/>
      <c r="GGP7" s="86"/>
      <c r="GGQ7" s="86"/>
      <c r="GGR7" s="86"/>
      <c r="GGS7" s="86"/>
      <c r="GGT7" s="86"/>
      <c r="GGU7" s="86"/>
      <c r="GGV7" s="86"/>
      <c r="GGW7" s="86"/>
      <c r="GGX7" s="86"/>
      <c r="GGY7" s="86"/>
      <c r="GGZ7" s="86"/>
      <c r="GHA7" s="86"/>
      <c r="GHB7" s="86"/>
      <c r="GHC7" s="86"/>
      <c r="GHD7" s="86"/>
      <c r="GHE7" s="86"/>
      <c r="GHF7" s="86"/>
      <c r="GHG7" s="86"/>
      <c r="GHH7" s="86"/>
      <c r="GHI7" s="86"/>
      <c r="GHJ7" s="86"/>
      <c r="GHK7" s="86"/>
      <c r="GHL7" s="86"/>
      <c r="GHM7" s="86"/>
      <c r="GHN7" s="86"/>
      <c r="GHO7" s="86"/>
      <c r="GHP7" s="86"/>
      <c r="GHQ7" s="86"/>
      <c r="GHR7" s="86"/>
      <c r="GHS7" s="86"/>
      <c r="GHT7" s="86"/>
      <c r="GHU7" s="86"/>
      <c r="GHV7" s="86"/>
      <c r="GHW7" s="86"/>
      <c r="GHX7" s="86"/>
      <c r="GHY7" s="86"/>
      <c r="GHZ7" s="86"/>
      <c r="GIA7" s="86"/>
      <c r="GIB7" s="86"/>
      <c r="GIC7" s="86"/>
      <c r="GID7" s="86"/>
      <c r="GIE7" s="86"/>
      <c r="GIF7" s="86"/>
      <c r="GIG7" s="86"/>
      <c r="GIH7" s="86"/>
      <c r="GII7" s="86"/>
      <c r="GIJ7" s="86"/>
      <c r="GIK7" s="86"/>
      <c r="GIL7" s="86"/>
      <c r="GIM7" s="86"/>
      <c r="GIN7" s="86"/>
      <c r="GIO7" s="86"/>
      <c r="GIP7" s="86"/>
      <c r="GIQ7" s="86"/>
      <c r="GIR7" s="86"/>
      <c r="GIS7" s="86"/>
      <c r="GIT7" s="86"/>
      <c r="GIU7" s="86"/>
      <c r="GIV7" s="86"/>
      <c r="GIW7" s="86"/>
      <c r="GIX7" s="86"/>
      <c r="GIY7" s="86"/>
      <c r="GIZ7" s="86"/>
      <c r="GJA7" s="86"/>
      <c r="GJB7" s="86"/>
      <c r="GJC7" s="86"/>
      <c r="GJD7" s="86"/>
      <c r="GJE7" s="86"/>
      <c r="GJF7" s="86"/>
      <c r="GJG7" s="86"/>
      <c r="GJH7" s="86"/>
      <c r="GJI7" s="86"/>
      <c r="GJJ7" s="86"/>
      <c r="GJK7" s="86"/>
      <c r="GJL7" s="86"/>
      <c r="GJM7" s="86"/>
      <c r="GJN7" s="86"/>
      <c r="GJO7" s="86"/>
      <c r="GJP7" s="86"/>
      <c r="GJQ7" s="86"/>
      <c r="GJR7" s="86"/>
      <c r="GJS7" s="86"/>
      <c r="GJT7" s="86"/>
      <c r="GJU7" s="86"/>
      <c r="GJV7" s="86"/>
      <c r="GJW7" s="86"/>
      <c r="GJX7" s="86"/>
      <c r="GJY7" s="86"/>
      <c r="GJZ7" s="86"/>
      <c r="GKA7" s="86"/>
      <c r="GKB7" s="86"/>
      <c r="GKC7" s="86"/>
      <c r="GKD7" s="86"/>
      <c r="GKE7" s="86"/>
      <c r="GKF7" s="86"/>
      <c r="GKG7" s="86"/>
      <c r="GKH7" s="86"/>
      <c r="GKI7" s="86"/>
      <c r="GKJ7" s="86"/>
      <c r="GKK7" s="86"/>
      <c r="GKL7" s="86"/>
      <c r="GKM7" s="86"/>
      <c r="GKN7" s="86"/>
      <c r="GKO7" s="86"/>
      <c r="GKP7" s="86"/>
      <c r="GKQ7" s="86"/>
      <c r="GKR7" s="86"/>
      <c r="GKS7" s="86"/>
      <c r="GKT7" s="86"/>
      <c r="GKU7" s="86"/>
      <c r="GKV7" s="86"/>
      <c r="GKW7" s="86"/>
      <c r="GKX7" s="86"/>
      <c r="GKY7" s="86"/>
      <c r="GKZ7" s="86"/>
      <c r="GLA7" s="86"/>
      <c r="GLB7" s="86"/>
      <c r="GLC7" s="86"/>
      <c r="GLD7" s="86"/>
      <c r="GLE7" s="86"/>
      <c r="GLF7" s="86"/>
      <c r="GLG7" s="86"/>
      <c r="GLH7" s="86"/>
      <c r="GLI7" s="86"/>
      <c r="GLJ7" s="86"/>
      <c r="GLK7" s="86"/>
      <c r="GLL7" s="86"/>
      <c r="GLM7" s="86"/>
      <c r="GLN7" s="86"/>
      <c r="GLO7" s="86"/>
      <c r="GLP7" s="86"/>
      <c r="GLQ7" s="86"/>
      <c r="GLR7" s="86"/>
      <c r="GLS7" s="86"/>
      <c r="GLT7" s="86"/>
      <c r="GLU7" s="86"/>
      <c r="GLV7" s="86"/>
      <c r="GLW7" s="86"/>
      <c r="GLX7" s="86"/>
      <c r="GLY7" s="86"/>
      <c r="GLZ7" s="86"/>
      <c r="GMA7" s="86"/>
      <c r="GMB7" s="86"/>
      <c r="GMC7" s="86"/>
      <c r="GMD7" s="86"/>
      <c r="GME7" s="86"/>
      <c r="GMF7" s="86"/>
      <c r="GMG7" s="86"/>
      <c r="GMH7" s="86"/>
      <c r="GMI7" s="86"/>
      <c r="GMJ7" s="86"/>
      <c r="GMK7" s="86"/>
      <c r="GML7" s="86"/>
      <c r="GMM7" s="86"/>
      <c r="GMN7" s="86"/>
      <c r="GMO7" s="86"/>
      <c r="GMP7" s="86"/>
      <c r="GMQ7" s="86"/>
      <c r="GMR7" s="86"/>
      <c r="GMS7" s="86"/>
      <c r="GMT7" s="86"/>
      <c r="GMU7" s="86"/>
      <c r="GMV7" s="86"/>
      <c r="GMW7" s="86"/>
      <c r="GMX7" s="86"/>
      <c r="GMY7" s="86"/>
      <c r="GMZ7" s="86"/>
      <c r="GNA7" s="86"/>
      <c r="GNB7" s="86"/>
      <c r="GNC7" s="86"/>
      <c r="GND7" s="86"/>
      <c r="GNE7" s="86"/>
      <c r="GNF7" s="86"/>
      <c r="GNG7" s="86"/>
      <c r="GNH7" s="86"/>
      <c r="GNI7" s="86"/>
      <c r="GNJ7" s="86"/>
      <c r="GNK7" s="86"/>
      <c r="GNL7" s="86"/>
      <c r="GNM7" s="86"/>
      <c r="GNN7" s="86"/>
      <c r="GNO7" s="86"/>
      <c r="GNP7" s="86"/>
      <c r="GNQ7" s="86"/>
      <c r="GNR7" s="86"/>
      <c r="GNS7" s="86"/>
      <c r="GNT7" s="86"/>
      <c r="GNU7" s="86"/>
      <c r="GNV7" s="86"/>
      <c r="GNW7" s="86"/>
      <c r="GNX7" s="86"/>
      <c r="GNY7" s="86"/>
      <c r="GNZ7" s="86"/>
      <c r="GOA7" s="86"/>
      <c r="GOB7" s="86"/>
      <c r="GOC7" s="86"/>
      <c r="GOD7" s="86"/>
      <c r="GOE7" s="86"/>
      <c r="GOF7" s="86"/>
      <c r="GOG7" s="86"/>
      <c r="GOH7" s="86"/>
      <c r="GOI7" s="86"/>
      <c r="GOJ7" s="86"/>
      <c r="GOK7" s="86"/>
      <c r="GOL7" s="86"/>
      <c r="GOM7" s="86"/>
      <c r="GON7" s="86"/>
      <c r="GOO7" s="86"/>
      <c r="GOP7" s="86"/>
      <c r="GOQ7" s="86"/>
      <c r="GOR7" s="86"/>
      <c r="GOS7" s="86"/>
      <c r="GOT7" s="86"/>
      <c r="GOU7" s="86"/>
      <c r="GOV7" s="86"/>
      <c r="GOW7" s="86"/>
      <c r="GOX7" s="86"/>
      <c r="GOY7" s="86"/>
      <c r="GOZ7" s="86"/>
      <c r="GPA7" s="86"/>
      <c r="GPB7" s="86"/>
      <c r="GPC7" s="86"/>
      <c r="GPD7" s="86"/>
      <c r="GPE7" s="86"/>
      <c r="GPF7" s="86"/>
      <c r="GPG7" s="86"/>
      <c r="GPH7" s="86"/>
      <c r="GPI7" s="86"/>
      <c r="GPJ7" s="86"/>
      <c r="GPK7" s="86"/>
      <c r="GPL7" s="86"/>
      <c r="GPM7" s="86"/>
      <c r="GPN7" s="86"/>
      <c r="GPO7" s="86"/>
      <c r="GPP7" s="86"/>
      <c r="GPQ7" s="86"/>
      <c r="GPR7" s="86"/>
      <c r="GPS7" s="86"/>
      <c r="GPT7" s="86"/>
      <c r="GPU7" s="86"/>
      <c r="GPV7" s="86"/>
      <c r="GPW7" s="86"/>
      <c r="GPX7" s="86"/>
      <c r="GPY7" s="86"/>
      <c r="GPZ7" s="86"/>
      <c r="GQA7" s="86"/>
      <c r="GQB7" s="86"/>
      <c r="GQC7" s="86"/>
      <c r="GQD7" s="86"/>
      <c r="GQE7" s="86"/>
      <c r="GQF7" s="86"/>
      <c r="GQG7" s="86"/>
      <c r="GQH7" s="86"/>
      <c r="GQI7" s="86"/>
      <c r="GQJ7" s="86"/>
      <c r="GQK7" s="86"/>
      <c r="GQL7" s="86"/>
      <c r="GQM7" s="86"/>
      <c r="GQN7" s="86"/>
      <c r="GQO7" s="86"/>
      <c r="GQP7" s="86"/>
      <c r="GQQ7" s="86"/>
      <c r="GQR7" s="86"/>
      <c r="GQS7" s="86"/>
      <c r="GQT7" s="86"/>
      <c r="GQU7" s="86"/>
      <c r="GQV7" s="86"/>
      <c r="GQW7" s="86"/>
      <c r="GQX7" s="86"/>
      <c r="GQY7" s="86"/>
      <c r="GQZ7" s="86"/>
      <c r="GRA7" s="86"/>
      <c r="GRB7" s="86"/>
      <c r="GRC7" s="86"/>
      <c r="GRD7" s="86"/>
      <c r="GRE7" s="86"/>
      <c r="GRF7" s="86"/>
      <c r="GRG7" s="86"/>
      <c r="GRH7" s="86"/>
      <c r="GRI7" s="86"/>
      <c r="GRJ7" s="86"/>
      <c r="GRK7" s="86"/>
      <c r="GRL7" s="86"/>
      <c r="GRM7" s="86"/>
      <c r="GRN7" s="86"/>
      <c r="GRO7" s="86"/>
      <c r="GRP7" s="86"/>
      <c r="GRQ7" s="86"/>
      <c r="GRR7" s="86"/>
      <c r="GRS7" s="86"/>
      <c r="GRT7" s="86"/>
      <c r="GRU7" s="86"/>
      <c r="GRV7" s="86"/>
      <c r="GRW7" s="86"/>
      <c r="GRX7" s="86"/>
      <c r="GRY7" s="86"/>
      <c r="GRZ7" s="86"/>
      <c r="GSA7" s="86"/>
      <c r="GSB7" s="86"/>
      <c r="GSC7" s="86"/>
      <c r="GSD7" s="86"/>
      <c r="GSE7" s="86"/>
      <c r="GSF7" s="86"/>
      <c r="GSG7" s="86"/>
      <c r="GSH7" s="86"/>
      <c r="GSI7" s="86"/>
      <c r="GSJ7" s="86"/>
      <c r="GSK7" s="86"/>
      <c r="GSL7" s="86"/>
      <c r="GSM7" s="86"/>
      <c r="GSN7" s="86"/>
      <c r="GSO7" s="86"/>
      <c r="GSP7" s="86"/>
      <c r="GSQ7" s="86"/>
      <c r="GSR7" s="86"/>
      <c r="GSS7" s="86"/>
      <c r="GST7" s="86"/>
      <c r="GSU7" s="86"/>
      <c r="GSV7" s="86"/>
      <c r="GSW7" s="86"/>
      <c r="GSX7" s="86"/>
      <c r="GSY7" s="86"/>
      <c r="GSZ7" s="86"/>
      <c r="GTA7" s="86"/>
      <c r="GTB7" s="86"/>
      <c r="GTC7" s="86"/>
      <c r="GTD7" s="86"/>
      <c r="GTE7" s="86"/>
      <c r="GTF7" s="86"/>
      <c r="GTG7" s="86"/>
      <c r="GTH7" s="86"/>
      <c r="GTI7" s="86"/>
      <c r="GTJ7" s="86"/>
      <c r="GTK7" s="86"/>
      <c r="GTL7" s="86"/>
      <c r="GTM7" s="86"/>
      <c r="GTN7" s="86"/>
      <c r="GTO7" s="86"/>
      <c r="GTP7" s="86"/>
      <c r="GTQ7" s="86"/>
      <c r="GTR7" s="86"/>
      <c r="GTS7" s="86"/>
      <c r="GTT7" s="86"/>
      <c r="GTU7" s="86"/>
      <c r="GTV7" s="86"/>
      <c r="GTW7" s="86"/>
      <c r="GTX7" s="86"/>
      <c r="GTY7" s="86"/>
      <c r="GTZ7" s="86"/>
      <c r="GUA7" s="86"/>
      <c r="GUB7" s="86"/>
      <c r="GUC7" s="86"/>
      <c r="GUD7" s="86"/>
      <c r="GUE7" s="86"/>
      <c r="GUF7" s="86"/>
      <c r="GUG7" s="86"/>
      <c r="GUH7" s="86"/>
      <c r="GUI7" s="86"/>
      <c r="GUJ7" s="86"/>
      <c r="GUK7" s="86"/>
      <c r="GUL7" s="86"/>
      <c r="GUM7" s="86"/>
      <c r="GUN7" s="86"/>
      <c r="GUO7" s="86"/>
      <c r="GUP7" s="86"/>
      <c r="GUQ7" s="86"/>
      <c r="GUR7" s="86"/>
      <c r="GUS7" s="86"/>
      <c r="GUT7" s="86"/>
      <c r="GUU7" s="86"/>
      <c r="GUV7" s="86"/>
      <c r="GUW7" s="86"/>
      <c r="GUX7" s="86"/>
      <c r="GUY7" s="86"/>
      <c r="GUZ7" s="86"/>
      <c r="GVA7" s="86"/>
      <c r="GVB7" s="86"/>
      <c r="GVC7" s="86"/>
      <c r="GVD7" s="86"/>
      <c r="GVE7" s="86"/>
      <c r="GVF7" s="86"/>
      <c r="GVG7" s="86"/>
      <c r="GVH7" s="86"/>
      <c r="GVI7" s="86"/>
      <c r="GVJ7" s="86"/>
      <c r="GVK7" s="86"/>
      <c r="GVL7" s="86"/>
      <c r="GVM7" s="86"/>
      <c r="GVN7" s="86"/>
      <c r="GVO7" s="86"/>
      <c r="GVP7" s="86"/>
      <c r="GVQ7" s="86"/>
      <c r="GVR7" s="86"/>
      <c r="GVS7" s="86"/>
      <c r="GVT7" s="86"/>
      <c r="GVU7" s="86"/>
      <c r="GVV7" s="86"/>
      <c r="GVW7" s="86"/>
      <c r="GVX7" s="86"/>
      <c r="GVY7" s="86"/>
      <c r="GVZ7" s="86"/>
      <c r="GWA7" s="86"/>
      <c r="GWB7" s="86"/>
      <c r="GWC7" s="86"/>
      <c r="GWD7" s="86"/>
      <c r="GWE7" s="86"/>
      <c r="GWF7" s="86"/>
      <c r="GWG7" s="86"/>
      <c r="GWH7" s="86"/>
      <c r="GWI7" s="86"/>
      <c r="GWJ7" s="86"/>
      <c r="GWK7" s="86"/>
      <c r="GWL7" s="86"/>
      <c r="GWM7" s="86"/>
      <c r="GWN7" s="86"/>
      <c r="GWO7" s="86"/>
      <c r="GWP7" s="86"/>
      <c r="GWQ7" s="86"/>
      <c r="GWR7" s="86"/>
      <c r="GWS7" s="86"/>
      <c r="GWT7" s="86"/>
      <c r="GWU7" s="86"/>
      <c r="GWV7" s="86"/>
      <c r="GWW7" s="86"/>
      <c r="GWX7" s="86"/>
      <c r="GWY7" s="86"/>
      <c r="GWZ7" s="86"/>
      <c r="GXA7" s="86"/>
      <c r="GXB7" s="86"/>
      <c r="GXC7" s="86"/>
      <c r="GXD7" s="86"/>
      <c r="GXE7" s="86"/>
      <c r="GXF7" s="86"/>
      <c r="GXG7" s="86"/>
      <c r="GXH7" s="86"/>
      <c r="GXI7" s="86"/>
      <c r="GXJ7" s="86"/>
      <c r="GXK7" s="86"/>
      <c r="GXL7" s="86"/>
      <c r="GXM7" s="86"/>
      <c r="GXN7" s="86"/>
      <c r="GXO7" s="86"/>
      <c r="GXP7" s="86"/>
      <c r="GXQ7" s="86"/>
      <c r="GXR7" s="86"/>
      <c r="GXS7" s="86"/>
      <c r="GXT7" s="86"/>
      <c r="GXU7" s="86"/>
      <c r="GXV7" s="86"/>
      <c r="GXW7" s="86"/>
      <c r="GXX7" s="86"/>
      <c r="GXY7" s="86"/>
      <c r="GXZ7" s="86"/>
      <c r="GYA7" s="86"/>
      <c r="GYB7" s="86"/>
      <c r="GYC7" s="86"/>
      <c r="GYD7" s="86"/>
      <c r="GYE7" s="86"/>
      <c r="GYF7" s="86"/>
      <c r="GYG7" s="86"/>
      <c r="GYH7" s="86"/>
      <c r="GYI7" s="86"/>
      <c r="GYJ7" s="86"/>
      <c r="GYK7" s="86"/>
      <c r="GYL7" s="86"/>
      <c r="GYM7" s="86"/>
      <c r="GYN7" s="86"/>
      <c r="GYO7" s="86"/>
      <c r="GYP7" s="86"/>
      <c r="GYQ7" s="86"/>
      <c r="GYR7" s="86"/>
      <c r="GYS7" s="86"/>
      <c r="GYT7" s="86"/>
      <c r="GYU7" s="86"/>
      <c r="GYV7" s="86"/>
      <c r="GYW7" s="86"/>
      <c r="GYX7" s="86"/>
      <c r="GYY7" s="86"/>
      <c r="GYZ7" s="86"/>
      <c r="GZA7" s="86"/>
      <c r="GZB7" s="86"/>
      <c r="GZC7" s="86"/>
      <c r="GZD7" s="86"/>
      <c r="GZE7" s="86"/>
      <c r="GZF7" s="86"/>
      <c r="GZG7" s="86"/>
      <c r="GZH7" s="86"/>
      <c r="GZI7" s="86"/>
      <c r="GZJ7" s="86"/>
      <c r="GZK7" s="86"/>
      <c r="GZL7" s="86"/>
      <c r="GZM7" s="86"/>
      <c r="GZN7" s="86"/>
      <c r="GZO7" s="86"/>
      <c r="GZP7" s="86"/>
      <c r="GZQ7" s="86"/>
      <c r="GZR7" s="86"/>
      <c r="GZS7" s="86"/>
      <c r="GZT7" s="86"/>
      <c r="GZU7" s="86"/>
      <c r="GZV7" s="86"/>
      <c r="GZW7" s="86"/>
      <c r="GZX7" s="86"/>
      <c r="GZY7" s="86"/>
      <c r="GZZ7" s="86"/>
      <c r="HAA7" s="86"/>
      <c r="HAB7" s="86"/>
      <c r="HAC7" s="86"/>
      <c r="HAD7" s="86"/>
      <c r="HAE7" s="86"/>
      <c r="HAF7" s="86"/>
      <c r="HAG7" s="86"/>
      <c r="HAH7" s="86"/>
      <c r="HAI7" s="86"/>
      <c r="HAJ7" s="86"/>
      <c r="HAK7" s="86"/>
      <c r="HAL7" s="86"/>
      <c r="HAM7" s="86"/>
      <c r="HAN7" s="86"/>
      <c r="HAO7" s="86"/>
      <c r="HAP7" s="86"/>
      <c r="HAQ7" s="86"/>
      <c r="HAR7" s="86"/>
      <c r="HAS7" s="86"/>
      <c r="HAT7" s="86"/>
      <c r="HAU7" s="86"/>
      <c r="HAV7" s="86"/>
      <c r="HAW7" s="86"/>
      <c r="HAX7" s="86"/>
      <c r="HAY7" s="86"/>
      <c r="HAZ7" s="86"/>
      <c r="HBA7" s="86"/>
      <c r="HBB7" s="86"/>
      <c r="HBC7" s="86"/>
      <c r="HBD7" s="86"/>
      <c r="HBE7" s="86"/>
      <c r="HBF7" s="86"/>
      <c r="HBG7" s="86"/>
      <c r="HBH7" s="86"/>
      <c r="HBI7" s="86"/>
      <c r="HBJ7" s="86"/>
      <c r="HBK7" s="86"/>
      <c r="HBL7" s="86"/>
      <c r="HBM7" s="86"/>
      <c r="HBN7" s="86"/>
      <c r="HBO7" s="86"/>
      <c r="HBP7" s="86"/>
      <c r="HBQ7" s="86"/>
      <c r="HBR7" s="86"/>
      <c r="HBS7" s="86"/>
      <c r="HBT7" s="86"/>
      <c r="HBU7" s="86"/>
      <c r="HBV7" s="86"/>
      <c r="HBW7" s="86"/>
      <c r="HBX7" s="86"/>
      <c r="HBY7" s="86"/>
      <c r="HBZ7" s="86"/>
      <c r="HCA7" s="86"/>
      <c r="HCB7" s="86"/>
      <c r="HCC7" s="86"/>
      <c r="HCD7" s="86"/>
      <c r="HCE7" s="86"/>
      <c r="HCF7" s="86"/>
      <c r="HCG7" s="86"/>
      <c r="HCH7" s="86"/>
      <c r="HCI7" s="86"/>
      <c r="HCJ7" s="86"/>
      <c r="HCK7" s="86"/>
      <c r="HCL7" s="86"/>
      <c r="HCM7" s="86"/>
      <c r="HCN7" s="86"/>
      <c r="HCO7" s="86"/>
      <c r="HCP7" s="86"/>
      <c r="HCQ7" s="86"/>
      <c r="HCR7" s="86"/>
      <c r="HCS7" s="86"/>
      <c r="HCT7" s="86"/>
      <c r="HCU7" s="86"/>
      <c r="HCV7" s="86"/>
      <c r="HCW7" s="86"/>
      <c r="HCX7" s="86"/>
      <c r="HCY7" s="86"/>
      <c r="HCZ7" s="86"/>
      <c r="HDA7" s="86"/>
      <c r="HDB7" s="86"/>
      <c r="HDC7" s="86"/>
      <c r="HDD7" s="86"/>
      <c r="HDE7" s="86"/>
      <c r="HDF7" s="86"/>
      <c r="HDG7" s="86"/>
      <c r="HDH7" s="86"/>
      <c r="HDI7" s="86"/>
      <c r="HDJ7" s="86"/>
      <c r="HDK7" s="86"/>
      <c r="HDL7" s="86"/>
      <c r="HDM7" s="86"/>
      <c r="HDN7" s="86"/>
      <c r="HDO7" s="86"/>
      <c r="HDP7" s="86"/>
      <c r="HDQ7" s="86"/>
      <c r="HDR7" s="86"/>
      <c r="HDS7" s="86"/>
      <c r="HDT7" s="86"/>
      <c r="HDU7" s="86"/>
      <c r="HDV7" s="86"/>
      <c r="HDW7" s="86"/>
      <c r="HDX7" s="86"/>
      <c r="HDY7" s="86"/>
      <c r="HDZ7" s="86"/>
      <c r="HEA7" s="86"/>
      <c r="HEB7" s="86"/>
      <c r="HEC7" s="86"/>
      <c r="HED7" s="86"/>
      <c r="HEE7" s="86"/>
      <c r="HEF7" s="86"/>
      <c r="HEG7" s="86"/>
      <c r="HEH7" s="86"/>
      <c r="HEI7" s="86"/>
      <c r="HEJ7" s="86"/>
      <c r="HEK7" s="86"/>
      <c r="HEL7" s="86"/>
      <c r="HEM7" s="86"/>
      <c r="HEN7" s="86"/>
      <c r="HEO7" s="86"/>
      <c r="HEP7" s="86"/>
      <c r="HEQ7" s="86"/>
      <c r="HER7" s="86"/>
      <c r="HES7" s="86"/>
      <c r="HET7" s="86"/>
      <c r="HEU7" s="86"/>
      <c r="HEV7" s="86"/>
      <c r="HEW7" s="86"/>
      <c r="HEX7" s="86"/>
      <c r="HEY7" s="86"/>
      <c r="HEZ7" s="86"/>
      <c r="HFA7" s="86"/>
      <c r="HFB7" s="86"/>
      <c r="HFC7" s="86"/>
      <c r="HFD7" s="86"/>
      <c r="HFE7" s="86"/>
      <c r="HFF7" s="86"/>
      <c r="HFG7" s="86"/>
      <c r="HFH7" s="86"/>
      <c r="HFI7" s="86"/>
      <c r="HFJ7" s="86"/>
      <c r="HFK7" s="86"/>
      <c r="HFL7" s="86"/>
      <c r="HFM7" s="86"/>
      <c r="HFN7" s="86"/>
      <c r="HFO7" s="86"/>
      <c r="HFP7" s="86"/>
      <c r="HFQ7" s="86"/>
      <c r="HFR7" s="86"/>
      <c r="HFS7" s="86"/>
      <c r="HFT7" s="86"/>
      <c r="HFU7" s="86"/>
      <c r="HFV7" s="86"/>
      <c r="HFW7" s="86"/>
      <c r="HFX7" s="86"/>
      <c r="HFY7" s="86"/>
      <c r="HFZ7" s="86"/>
      <c r="HGA7" s="86"/>
      <c r="HGB7" s="86"/>
      <c r="HGC7" s="86"/>
      <c r="HGD7" s="86"/>
      <c r="HGE7" s="86"/>
      <c r="HGF7" s="86"/>
      <c r="HGG7" s="86"/>
      <c r="HGH7" s="86"/>
      <c r="HGI7" s="86"/>
      <c r="HGJ7" s="86"/>
      <c r="HGK7" s="86"/>
      <c r="HGL7" s="86"/>
      <c r="HGM7" s="86"/>
      <c r="HGN7" s="86"/>
      <c r="HGO7" s="86"/>
      <c r="HGP7" s="86"/>
      <c r="HGQ7" s="86"/>
      <c r="HGR7" s="86"/>
      <c r="HGS7" s="86"/>
      <c r="HGT7" s="86"/>
      <c r="HGU7" s="86"/>
      <c r="HGV7" s="86"/>
      <c r="HGW7" s="86"/>
      <c r="HGX7" s="86"/>
      <c r="HGY7" s="86"/>
      <c r="HGZ7" s="86"/>
      <c r="HHA7" s="86"/>
      <c r="HHB7" s="86"/>
      <c r="HHC7" s="86"/>
      <c r="HHD7" s="86"/>
      <c r="HHE7" s="86"/>
      <c r="HHF7" s="86"/>
      <c r="HHG7" s="86"/>
      <c r="HHH7" s="86"/>
      <c r="HHI7" s="86"/>
      <c r="HHJ7" s="86"/>
      <c r="HHK7" s="86"/>
      <c r="HHL7" s="86"/>
      <c r="HHM7" s="86"/>
      <c r="HHN7" s="86"/>
      <c r="HHO7" s="86"/>
      <c r="HHP7" s="86"/>
      <c r="HHQ7" s="86"/>
      <c r="HHR7" s="86"/>
      <c r="HHS7" s="86"/>
      <c r="HHT7" s="86"/>
      <c r="HHU7" s="86"/>
      <c r="HHV7" s="86"/>
      <c r="HHW7" s="86"/>
      <c r="HHX7" s="86"/>
      <c r="HHY7" s="86"/>
      <c r="HHZ7" s="86"/>
      <c r="HIA7" s="86"/>
      <c r="HIB7" s="86"/>
      <c r="HIC7" s="86"/>
      <c r="HID7" s="86"/>
      <c r="HIE7" s="86"/>
      <c r="HIF7" s="86"/>
      <c r="HIG7" s="86"/>
      <c r="HIH7" s="86"/>
      <c r="HII7" s="86"/>
      <c r="HIJ7" s="86"/>
      <c r="HIK7" s="86"/>
      <c r="HIL7" s="86"/>
      <c r="HIM7" s="86"/>
      <c r="HIN7" s="86"/>
      <c r="HIO7" s="86"/>
      <c r="HIP7" s="86"/>
      <c r="HIQ7" s="86"/>
      <c r="HIR7" s="86"/>
      <c r="HIS7" s="86"/>
      <c r="HIT7" s="86"/>
      <c r="HIU7" s="86"/>
      <c r="HIV7" s="86"/>
      <c r="HIW7" s="86"/>
      <c r="HIX7" s="86"/>
      <c r="HIY7" s="86"/>
      <c r="HIZ7" s="86"/>
      <c r="HJA7" s="86"/>
      <c r="HJB7" s="86"/>
      <c r="HJC7" s="86"/>
      <c r="HJD7" s="86"/>
      <c r="HJE7" s="86"/>
      <c r="HJF7" s="86"/>
      <c r="HJG7" s="86"/>
      <c r="HJH7" s="86"/>
      <c r="HJI7" s="86"/>
      <c r="HJJ7" s="86"/>
      <c r="HJK7" s="86"/>
      <c r="HJL7" s="86"/>
      <c r="HJM7" s="86"/>
      <c r="HJN7" s="86"/>
      <c r="HJO7" s="86"/>
      <c r="HJP7" s="86"/>
      <c r="HJQ7" s="86"/>
      <c r="HJR7" s="86"/>
      <c r="HJS7" s="86"/>
      <c r="HJT7" s="86"/>
      <c r="HJU7" s="86"/>
      <c r="HJV7" s="86"/>
      <c r="HJW7" s="86"/>
      <c r="HJX7" s="86"/>
      <c r="HJY7" s="86"/>
      <c r="HJZ7" s="86"/>
      <c r="HKA7" s="86"/>
      <c r="HKB7" s="86"/>
      <c r="HKC7" s="86"/>
      <c r="HKD7" s="86"/>
      <c r="HKE7" s="86"/>
      <c r="HKF7" s="86"/>
      <c r="HKG7" s="86"/>
      <c r="HKH7" s="86"/>
      <c r="HKI7" s="86"/>
      <c r="HKJ7" s="86"/>
      <c r="HKK7" s="86"/>
      <c r="HKL7" s="86"/>
      <c r="HKM7" s="86"/>
      <c r="HKN7" s="86"/>
      <c r="HKO7" s="86"/>
      <c r="HKP7" s="86"/>
      <c r="HKQ7" s="86"/>
      <c r="HKR7" s="86"/>
      <c r="HKS7" s="86"/>
      <c r="HKT7" s="86"/>
      <c r="HKU7" s="86"/>
      <c r="HKV7" s="86"/>
      <c r="HKW7" s="86"/>
      <c r="HKX7" s="86"/>
      <c r="HKY7" s="86"/>
      <c r="HKZ7" s="86"/>
      <c r="HLA7" s="86"/>
      <c r="HLB7" s="86"/>
      <c r="HLC7" s="86"/>
      <c r="HLD7" s="86"/>
      <c r="HLE7" s="86"/>
      <c r="HLF7" s="86"/>
      <c r="HLG7" s="86"/>
      <c r="HLH7" s="86"/>
      <c r="HLI7" s="86"/>
      <c r="HLJ7" s="86"/>
      <c r="HLK7" s="86"/>
      <c r="HLL7" s="86"/>
      <c r="HLM7" s="86"/>
      <c r="HLN7" s="86"/>
      <c r="HLO7" s="86"/>
      <c r="HLP7" s="86"/>
      <c r="HLQ7" s="86"/>
      <c r="HLR7" s="86"/>
      <c r="HLS7" s="86"/>
      <c r="HLT7" s="86"/>
      <c r="HLU7" s="86"/>
      <c r="HLV7" s="86"/>
      <c r="HLW7" s="86"/>
      <c r="HLX7" s="86"/>
      <c r="HLY7" s="86"/>
      <c r="HLZ7" s="86"/>
      <c r="HMA7" s="86"/>
      <c r="HMB7" s="86"/>
      <c r="HMC7" s="86"/>
      <c r="HMD7" s="86"/>
      <c r="HME7" s="86"/>
      <c r="HMF7" s="86"/>
      <c r="HMG7" s="86"/>
      <c r="HMH7" s="86"/>
      <c r="HMI7" s="86"/>
      <c r="HMJ7" s="86"/>
      <c r="HMK7" s="86"/>
      <c r="HML7" s="86"/>
      <c r="HMM7" s="86"/>
      <c r="HMN7" s="86"/>
      <c r="HMO7" s="86"/>
      <c r="HMP7" s="86"/>
      <c r="HMQ7" s="86"/>
      <c r="HMR7" s="86"/>
      <c r="HMS7" s="86"/>
      <c r="HMT7" s="86"/>
      <c r="HMU7" s="86"/>
      <c r="HMV7" s="86"/>
      <c r="HMW7" s="86"/>
      <c r="HMX7" s="86"/>
      <c r="HMY7" s="86"/>
      <c r="HMZ7" s="86"/>
      <c r="HNA7" s="86"/>
      <c r="HNB7" s="86"/>
      <c r="HNC7" s="86"/>
      <c r="HND7" s="86"/>
      <c r="HNE7" s="86"/>
      <c r="HNF7" s="86"/>
      <c r="HNG7" s="86"/>
      <c r="HNH7" s="86"/>
      <c r="HNI7" s="86"/>
      <c r="HNJ7" s="86"/>
      <c r="HNK7" s="86"/>
      <c r="HNL7" s="86"/>
      <c r="HNM7" s="86"/>
      <c r="HNN7" s="86"/>
      <c r="HNO7" s="86"/>
      <c r="HNP7" s="86"/>
      <c r="HNQ7" s="86"/>
      <c r="HNR7" s="86"/>
      <c r="HNS7" s="86"/>
      <c r="HNT7" s="86"/>
      <c r="HNU7" s="86"/>
      <c r="HNV7" s="86"/>
      <c r="HNW7" s="86"/>
      <c r="HNX7" s="86"/>
      <c r="HNY7" s="86"/>
      <c r="HNZ7" s="86"/>
      <c r="HOA7" s="86"/>
      <c r="HOB7" s="86"/>
      <c r="HOC7" s="86"/>
      <c r="HOD7" s="86"/>
      <c r="HOE7" s="86"/>
      <c r="HOF7" s="86"/>
      <c r="HOG7" s="86"/>
      <c r="HOH7" s="86"/>
      <c r="HOI7" s="86"/>
      <c r="HOJ7" s="86"/>
      <c r="HOK7" s="86"/>
      <c r="HOL7" s="86"/>
      <c r="HOM7" s="86"/>
      <c r="HON7" s="86"/>
      <c r="HOO7" s="86"/>
      <c r="HOP7" s="86"/>
      <c r="HOQ7" s="86"/>
      <c r="HOR7" s="86"/>
      <c r="HOS7" s="86"/>
      <c r="HOT7" s="86"/>
      <c r="HOU7" s="86"/>
      <c r="HOV7" s="86"/>
      <c r="HOW7" s="86"/>
      <c r="HOX7" s="86"/>
      <c r="HOY7" s="86"/>
      <c r="HOZ7" s="86"/>
      <c r="HPA7" s="86"/>
      <c r="HPB7" s="86"/>
      <c r="HPC7" s="86"/>
      <c r="HPD7" s="86"/>
      <c r="HPE7" s="86"/>
      <c r="HPF7" s="86"/>
      <c r="HPG7" s="86"/>
      <c r="HPH7" s="86"/>
      <c r="HPI7" s="86"/>
      <c r="HPJ7" s="86"/>
      <c r="HPK7" s="86"/>
      <c r="HPL7" s="86"/>
      <c r="HPM7" s="86"/>
      <c r="HPN7" s="86"/>
      <c r="HPO7" s="86"/>
      <c r="HPP7" s="86"/>
      <c r="HPQ7" s="86"/>
      <c r="HPR7" s="86"/>
      <c r="HPS7" s="86"/>
      <c r="HPT7" s="86"/>
      <c r="HPU7" s="86"/>
      <c r="HPV7" s="86"/>
      <c r="HPW7" s="86"/>
      <c r="HPX7" s="86"/>
      <c r="HPY7" s="86"/>
      <c r="HPZ7" s="86"/>
      <c r="HQA7" s="86"/>
      <c r="HQB7" s="86"/>
      <c r="HQC7" s="86"/>
      <c r="HQD7" s="86"/>
      <c r="HQE7" s="86"/>
      <c r="HQF7" s="86"/>
      <c r="HQG7" s="86"/>
      <c r="HQH7" s="86"/>
      <c r="HQI7" s="86"/>
      <c r="HQJ7" s="86"/>
      <c r="HQK7" s="86"/>
      <c r="HQL7" s="86"/>
      <c r="HQM7" s="86"/>
      <c r="HQN7" s="86"/>
      <c r="HQO7" s="86"/>
      <c r="HQP7" s="86"/>
      <c r="HQQ7" s="86"/>
      <c r="HQR7" s="86"/>
      <c r="HQS7" s="86"/>
      <c r="HQT7" s="86"/>
      <c r="HQU7" s="86"/>
      <c r="HQV7" s="86"/>
      <c r="HQW7" s="86"/>
      <c r="HQX7" s="86"/>
      <c r="HQY7" s="86"/>
      <c r="HQZ7" s="86"/>
      <c r="HRA7" s="86"/>
      <c r="HRB7" s="86"/>
      <c r="HRC7" s="86"/>
      <c r="HRD7" s="86"/>
      <c r="HRE7" s="86"/>
      <c r="HRF7" s="86"/>
      <c r="HRG7" s="86"/>
      <c r="HRH7" s="86"/>
      <c r="HRI7" s="86"/>
      <c r="HRJ7" s="86"/>
      <c r="HRK7" s="86"/>
      <c r="HRL7" s="86"/>
      <c r="HRM7" s="86"/>
      <c r="HRN7" s="86"/>
      <c r="HRO7" s="86"/>
      <c r="HRP7" s="86"/>
      <c r="HRQ7" s="86"/>
      <c r="HRR7" s="86"/>
      <c r="HRS7" s="86"/>
      <c r="HRT7" s="86"/>
      <c r="HRU7" s="86"/>
      <c r="HRV7" s="86"/>
      <c r="HRW7" s="86"/>
      <c r="HRX7" s="86"/>
      <c r="HRY7" s="86"/>
      <c r="HRZ7" s="86"/>
      <c r="HSA7" s="86"/>
      <c r="HSB7" s="86"/>
      <c r="HSC7" s="86"/>
      <c r="HSD7" s="86"/>
      <c r="HSE7" s="86"/>
      <c r="HSF7" s="86"/>
      <c r="HSG7" s="86"/>
      <c r="HSH7" s="86"/>
      <c r="HSI7" s="86"/>
      <c r="HSJ7" s="86"/>
      <c r="HSK7" s="86"/>
      <c r="HSL7" s="86"/>
      <c r="HSM7" s="86"/>
      <c r="HSN7" s="86"/>
      <c r="HSO7" s="86"/>
      <c r="HSP7" s="86"/>
      <c r="HSQ7" s="86"/>
      <c r="HSR7" s="86"/>
      <c r="HSS7" s="86"/>
      <c r="HST7" s="86"/>
      <c r="HSU7" s="86"/>
      <c r="HSV7" s="86"/>
      <c r="HSW7" s="86"/>
      <c r="HSX7" s="86"/>
      <c r="HSY7" s="86"/>
      <c r="HSZ7" s="86"/>
      <c r="HTA7" s="86"/>
      <c r="HTB7" s="86"/>
      <c r="HTC7" s="86"/>
      <c r="HTD7" s="86"/>
      <c r="HTE7" s="86"/>
      <c r="HTF7" s="86"/>
      <c r="HTG7" s="86"/>
      <c r="HTH7" s="86"/>
      <c r="HTI7" s="86"/>
      <c r="HTJ7" s="86"/>
      <c r="HTK7" s="86"/>
      <c r="HTL7" s="86"/>
      <c r="HTM7" s="86"/>
      <c r="HTN7" s="86"/>
      <c r="HTO7" s="86"/>
      <c r="HTP7" s="86"/>
      <c r="HTQ7" s="86"/>
      <c r="HTR7" s="86"/>
      <c r="HTS7" s="86"/>
      <c r="HTT7" s="86"/>
      <c r="HTU7" s="86"/>
      <c r="HTV7" s="86"/>
      <c r="HTW7" s="86"/>
      <c r="HTX7" s="86"/>
      <c r="HTY7" s="86"/>
      <c r="HTZ7" s="86"/>
      <c r="HUA7" s="86"/>
      <c r="HUB7" s="86"/>
      <c r="HUC7" s="86"/>
      <c r="HUD7" s="86"/>
      <c r="HUE7" s="86"/>
      <c r="HUF7" s="86"/>
      <c r="HUG7" s="86"/>
      <c r="HUH7" s="86"/>
      <c r="HUI7" s="86"/>
      <c r="HUJ7" s="86"/>
      <c r="HUK7" s="86"/>
      <c r="HUL7" s="86"/>
      <c r="HUM7" s="86"/>
      <c r="HUN7" s="86"/>
      <c r="HUO7" s="86"/>
      <c r="HUP7" s="86"/>
      <c r="HUQ7" s="86"/>
      <c r="HUR7" s="86"/>
      <c r="HUS7" s="86"/>
      <c r="HUT7" s="86"/>
      <c r="HUU7" s="86"/>
      <c r="HUV7" s="86"/>
      <c r="HUW7" s="86"/>
      <c r="HUX7" s="86"/>
      <c r="HUY7" s="86"/>
      <c r="HUZ7" s="86"/>
      <c r="HVA7" s="86"/>
      <c r="HVB7" s="86"/>
      <c r="HVC7" s="86"/>
      <c r="HVD7" s="86"/>
      <c r="HVE7" s="86"/>
      <c r="HVF7" s="86"/>
      <c r="HVG7" s="86"/>
      <c r="HVH7" s="86"/>
      <c r="HVI7" s="86"/>
      <c r="HVJ7" s="86"/>
      <c r="HVK7" s="86"/>
      <c r="HVL7" s="86"/>
      <c r="HVM7" s="86"/>
      <c r="HVN7" s="86"/>
      <c r="HVO7" s="86"/>
      <c r="HVP7" s="86"/>
      <c r="HVQ7" s="86"/>
      <c r="HVR7" s="86"/>
      <c r="HVS7" s="86"/>
      <c r="HVT7" s="86"/>
      <c r="HVU7" s="86"/>
      <c r="HVV7" s="86"/>
      <c r="HVW7" s="86"/>
      <c r="HVX7" s="86"/>
      <c r="HVY7" s="86"/>
      <c r="HVZ7" s="86"/>
      <c r="HWA7" s="86"/>
      <c r="HWB7" s="86"/>
      <c r="HWC7" s="86"/>
      <c r="HWD7" s="86"/>
      <c r="HWE7" s="86"/>
      <c r="HWF7" s="86"/>
      <c r="HWG7" s="86"/>
      <c r="HWH7" s="86"/>
      <c r="HWI7" s="86"/>
      <c r="HWJ7" s="86"/>
      <c r="HWK7" s="86"/>
      <c r="HWL7" s="86"/>
      <c r="HWM7" s="86"/>
      <c r="HWN7" s="86"/>
      <c r="HWO7" s="86"/>
      <c r="HWP7" s="86"/>
      <c r="HWQ7" s="86"/>
      <c r="HWR7" s="86"/>
      <c r="HWS7" s="86"/>
      <c r="HWT7" s="86"/>
      <c r="HWU7" s="86"/>
      <c r="HWV7" s="86"/>
      <c r="HWW7" s="86"/>
      <c r="HWX7" s="86"/>
      <c r="HWY7" s="86"/>
      <c r="HWZ7" s="86"/>
      <c r="HXA7" s="86"/>
      <c r="HXB7" s="86"/>
      <c r="HXC7" s="86"/>
      <c r="HXD7" s="86"/>
      <c r="HXE7" s="86"/>
      <c r="HXF7" s="86"/>
      <c r="HXG7" s="86"/>
      <c r="HXH7" s="86"/>
      <c r="HXI7" s="86"/>
      <c r="HXJ7" s="86"/>
      <c r="HXK7" s="86"/>
      <c r="HXL7" s="86"/>
      <c r="HXM7" s="86"/>
      <c r="HXN7" s="86"/>
      <c r="HXO7" s="86"/>
      <c r="HXP7" s="86"/>
      <c r="HXQ7" s="86"/>
      <c r="HXR7" s="86"/>
      <c r="HXS7" s="86"/>
      <c r="HXT7" s="86"/>
      <c r="HXU7" s="86"/>
      <c r="HXV7" s="86"/>
      <c r="HXW7" s="86"/>
      <c r="HXX7" s="86"/>
      <c r="HXY7" s="86"/>
      <c r="HXZ7" s="86"/>
      <c r="HYA7" s="86"/>
      <c r="HYB7" s="86"/>
      <c r="HYC7" s="86"/>
      <c r="HYD7" s="86"/>
      <c r="HYE7" s="86"/>
      <c r="HYF7" s="86"/>
      <c r="HYG7" s="86"/>
      <c r="HYH7" s="86"/>
      <c r="HYI7" s="86"/>
      <c r="HYJ7" s="86"/>
      <c r="HYK7" s="86"/>
      <c r="HYL7" s="86"/>
      <c r="HYM7" s="86"/>
      <c r="HYN7" s="86"/>
      <c r="HYO7" s="86"/>
      <c r="HYP7" s="86"/>
      <c r="HYQ7" s="86"/>
      <c r="HYR7" s="86"/>
      <c r="HYS7" s="86"/>
      <c r="HYT7" s="86"/>
      <c r="HYU7" s="86"/>
      <c r="HYV7" s="86"/>
      <c r="HYW7" s="86"/>
      <c r="HYX7" s="86"/>
      <c r="HYY7" s="86"/>
      <c r="HYZ7" s="86"/>
      <c r="HZA7" s="86"/>
      <c r="HZB7" s="86"/>
      <c r="HZC7" s="86"/>
      <c r="HZD7" s="86"/>
      <c r="HZE7" s="86"/>
      <c r="HZF7" s="86"/>
      <c r="HZG7" s="86"/>
      <c r="HZH7" s="86"/>
      <c r="HZI7" s="86"/>
      <c r="HZJ7" s="86"/>
      <c r="HZK7" s="86"/>
      <c r="HZL7" s="86"/>
      <c r="HZM7" s="86"/>
      <c r="HZN7" s="86"/>
      <c r="HZO7" s="86"/>
      <c r="HZP7" s="86"/>
      <c r="HZQ7" s="86"/>
      <c r="HZR7" s="86"/>
      <c r="HZS7" s="86"/>
      <c r="HZT7" s="86"/>
      <c r="HZU7" s="86"/>
      <c r="HZV7" s="86"/>
      <c r="HZW7" s="86"/>
      <c r="HZX7" s="86"/>
      <c r="HZY7" s="86"/>
      <c r="HZZ7" s="86"/>
      <c r="IAA7" s="86"/>
      <c r="IAB7" s="86"/>
      <c r="IAC7" s="86"/>
      <c r="IAD7" s="86"/>
      <c r="IAE7" s="86"/>
      <c r="IAF7" s="86"/>
      <c r="IAG7" s="86"/>
      <c r="IAH7" s="86"/>
      <c r="IAI7" s="86"/>
      <c r="IAJ7" s="86"/>
      <c r="IAK7" s="86"/>
      <c r="IAL7" s="86"/>
      <c r="IAM7" s="86"/>
      <c r="IAN7" s="86"/>
      <c r="IAO7" s="86"/>
      <c r="IAP7" s="86"/>
      <c r="IAQ7" s="86"/>
      <c r="IAR7" s="86"/>
      <c r="IAS7" s="86"/>
      <c r="IAT7" s="86"/>
      <c r="IAU7" s="86"/>
      <c r="IAV7" s="86"/>
      <c r="IAW7" s="86"/>
      <c r="IAX7" s="86"/>
      <c r="IAY7" s="86"/>
      <c r="IAZ7" s="86"/>
      <c r="IBA7" s="86"/>
      <c r="IBB7" s="86"/>
      <c r="IBC7" s="86"/>
      <c r="IBD7" s="86"/>
      <c r="IBE7" s="86"/>
      <c r="IBF7" s="86"/>
      <c r="IBG7" s="86"/>
      <c r="IBH7" s="86"/>
      <c r="IBI7" s="86"/>
      <c r="IBJ7" s="86"/>
      <c r="IBK7" s="86"/>
      <c r="IBL7" s="86"/>
      <c r="IBM7" s="86"/>
      <c r="IBN7" s="86"/>
      <c r="IBO7" s="86"/>
      <c r="IBP7" s="86"/>
      <c r="IBQ7" s="86"/>
      <c r="IBR7" s="86"/>
      <c r="IBS7" s="86"/>
      <c r="IBT7" s="86"/>
      <c r="IBU7" s="86"/>
      <c r="IBV7" s="86"/>
      <c r="IBW7" s="86"/>
      <c r="IBX7" s="86"/>
      <c r="IBY7" s="86"/>
      <c r="IBZ7" s="86"/>
      <c r="ICA7" s="86"/>
      <c r="ICB7" s="86"/>
      <c r="ICC7" s="86"/>
      <c r="ICD7" s="86"/>
      <c r="ICE7" s="86"/>
      <c r="ICF7" s="86"/>
      <c r="ICG7" s="86"/>
      <c r="ICH7" s="86"/>
      <c r="ICI7" s="86"/>
      <c r="ICJ7" s="86"/>
      <c r="ICK7" s="86"/>
      <c r="ICL7" s="86"/>
      <c r="ICM7" s="86"/>
      <c r="ICN7" s="86"/>
      <c r="ICO7" s="86"/>
      <c r="ICP7" s="86"/>
      <c r="ICQ7" s="86"/>
      <c r="ICR7" s="86"/>
      <c r="ICS7" s="86"/>
      <c r="ICT7" s="86"/>
      <c r="ICU7" s="86"/>
      <c r="ICV7" s="86"/>
      <c r="ICW7" s="86"/>
      <c r="ICX7" s="86"/>
      <c r="ICY7" s="86"/>
      <c r="ICZ7" s="86"/>
      <c r="IDA7" s="86"/>
      <c r="IDB7" s="86"/>
      <c r="IDC7" s="86"/>
      <c r="IDD7" s="86"/>
      <c r="IDE7" s="86"/>
      <c r="IDF7" s="86"/>
      <c r="IDG7" s="86"/>
      <c r="IDH7" s="86"/>
      <c r="IDI7" s="86"/>
      <c r="IDJ7" s="86"/>
      <c r="IDK7" s="86"/>
      <c r="IDL7" s="86"/>
      <c r="IDM7" s="86"/>
      <c r="IDN7" s="86"/>
      <c r="IDO7" s="86"/>
      <c r="IDP7" s="86"/>
      <c r="IDQ7" s="86"/>
      <c r="IDR7" s="86"/>
      <c r="IDS7" s="86"/>
      <c r="IDT7" s="86"/>
      <c r="IDU7" s="86"/>
      <c r="IDV7" s="86"/>
      <c r="IDW7" s="86"/>
      <c r="IDX7" s="86"/>
      <c r="IDY7" s="86"/>
      <c r="IDZ7" s="86"/>
      <c r="IEA7" s="86"/>
      <c r="IEB7" s="86"/>
      <c r="IEC7" s="86"/>
      <c r="IED7" s="86"/>
      <c r="IEE7" s="86"/>
      <c r="IEF7" s="86"/>
      <c r="IEG7" s="86"/>
      <c r="IEH7" s="86"/>
      <c r="IEI7" s="86"/>
      <c r="IEJ7" s="86"/>
      <c r="IEK7" s="86"/>
      <c r="IEL7" s="86"/>
      <c r="IEM7" s="86"/>
      <c r="IEN7" s="86"/>
      <c r="IEO7" s="86"/>
      <c r="IEP7" s="86"/>
      <c r="IEQ7" s="86"/>
      <c r="IER7" s="86"/>
      <c r="IES7" s="86"/>
      <c r="IET7" s="86"/>
      <c r="IEU7" s="86"/>
      <c r="IEV7" s="86"/>
      <c r="IEW7" s="86"/>
      <c r="IEX7" s="86"/>
      <c r="IEY7" s="86"/>
      <c r="IEZ7" s="86"/>
      <c r="IFA7" s="86"/>
      <c r="IFB7" s="86"/>
      <c r="IFC7" s="86"/>
      <c r="IFD7" s="86"/>
      <c r="IFE7" s="86"/>
      <c r="IFF7" s="86"/>
      <c r="IFG7" s="86"/>
      <c r="IFH7" s="86"/>
      <c r="IFI7" s="86"/>
      <c r="IFJ7" s="86"/>
      <c r="IFK7" s="86"/>
      <c r="IFL7" s="86"/>
      <c r="IFM7" s="86"/>
      <c r="IFN7" s="86"/>
      <c r="IFO7" s="86"/>
      <c r="IFP7" s="86"/>
      <c r="IFQ7" s="86"/>
      <c r="IFR7" s="86"/>
      <c r="IFS7" s="86"/>
      <c r="IFT7" s="86"/>
      <c r="IFU7" s="86"/>
      <c r="IFV7" s="86"/>
      <c r="IFW7" s="86"/>
      <c r="IFX7" s="86"/>
      <c r="IFY7" s="86"/>
      <c r="IFZ7" s="86"/>
      <c r="IGA7" s="86"/>
      <c r="IGB7" s="86"/>
      <c r="IGC7" s="86"/>
      <c r="IGD7" s="86"/>
      <c r="IGE7" s="86"/>
      <c r="IGF7" s="86"/>
      <c r="IGG7" s="86"/>
      <c r="IGH7" s="86"/>
      <c r="IGI7" s="86"/>
      <c r="IGJ7" s="86"/>
      <c r="IGK7" s="86"/>
      <c r="IGL7" s="86"/>
      <c r="IGM7" s="86"/>
      <c r="IGN7" s="86"/>
      <c r="IGO7" s="86"/>
      <c r="IGP7" s="86"/>
      <c r="IGQ7" s="86"/>
      <c r="IGR7" s="86"/>
      <c r="IGS7" s="86"/>
      <c r="IGT7" s="86"/>
      <c r="IGU7" s="86"/>
      <c r="IGV7" s="86"/>
      <c r="IGW7" s="86"/>
      <c r="IGX7" s="86"/>
      <c r="IGY7" s="86"/>
      <c r="IGZ7" s="86"/>
      <c r="IHA7" s="86"/>
      <c r="IHB7" s="86"/>
      <c r="IHC7" s="86"/>
      <c r="IHD7" s="86"/>
      <c r="IHE7" s="86"/>
      <c r="IHF7" s="86"/>
      <c r="IHG7" s="86"/>
      <c r="IHH7" s="86"/>
      <c r="IHI7" s="86"/>
      <c r="IHJ7" s="86"/>
      <c r="IHK7" s="86"/>
      <c r="IHL7" s="86"/>
      <c r="IHM7" s="86"/>
      <c r="IHN7" s="86"/>
      <c r="IHO7" s="86"/>
      <c r="IHP7" s="86"/>
      <c r="IHQ7" s="86"/>
      <c r="IHR7" s="86"/>
      <c r="IHS7" s="86"/>
      <c r="IHT7" s="86"/>
      <c r="IHU7" s="86"/>
      <c r="IHV7" s="86"/>
      <c r="IHW7" s="86"/>
      <c r="IHX7" s="86"/>
      <c r="IHY7" s="86"/>
      <c r="IHZ7" s="86"/>
      <c r="IIA7" s="86"/>
      <c r="IIB7" s="86"/>
      <c r="IIC7" s="86"/>
      <c r="IID7" s="86"/>
      <c r="IIE7" s="86"/>
      <c r="IIF7" s="86"/>
      <c r="IIG7" s="86"/>
      <c r="IIH7" s="86"/>
      <c r="III7" s="86"/>
      <c r="IIJ7" s="86"/>
      <c r="IIK7" s="86"/>
      <c r="IIL7" s="86"/>
      <c r="IIM7" s="86"/>
      <c r="IIN7" s="86"/>
      <c r="IIO7" s="86"/>
      <c r="IIP7" s="86"/>
      <c r="IIQ7" s="86"/>
      <c r="IIR7" s="86"/>
      <c r="IIS7" s="86"/>
      <c r="IIT7" s="86"/>
      <c r="IIU7" s="86"/>
      <c r="IIV7" s="86"/>
      <c r="IIW7" s="86"/>
      <c r="IIX7" s="86"/>
      <c r="IIY7" s="86"/>
      <c r="IIZ7" s="86"/>
      <c r="IJA7" s="86"/>
      <c r="IJB7" s="86"/>
      <c r="IJC7" s="86"/>
      <c r="IJD7" s="86"/>
      <c r="IJE7" s="86"/>
      <c r="IJF7" s="86"/>
      <c r="IJG7" s="86"/>
      <c r="IJH7" s="86"/>
      <c r="IJI7" s="86"/>
      <c r="IJJ7" s="86"/>
      <c r="IJK7" s="86"/>
      <c r="IJL7" s="86"/>
      <c r="IJM7" s="86"/>
      <c r="IJN7" s="86"/>
      <c r="IJO7" s="86"/>
      <c r="IJP7" s="86"/>
      <c r="IJQ7" s="86"/>
      <c r="IJR7" s="86"/>
      <c r="IJS7" s="86"/>
      <c r="IJT7" s="86"/>
      <c r="IJU7" s="86"/>
      <c r="IJV7" s="86"/>
      <c r="IJW7" s="86"/>
      <c r="IJX7" s="86"/>
      <c r="IJY7" s="86"/>
      <c r="IJZ7" s="86"/>
      <c r="IKA7" s="86"/>
      <c r="IKB7" s="86"/>
      <c r="IKC7" s="86"/>
      <c r="IKD7" s="86"/>
      <c r="IKE7" s="86"/>
      <c r="IKF7" s="86"/>
      <c r="IKG7" s="86"/>
      <c r="IKH7" s="86"/>
      <c r="IKI7" s="86"/>
      <c r="IKJ7" s="86"/>
      <c r="IKK7" s="86"/>
      <c r="IKL7" s="86"/>
      <c r="IKM7" s="86"/>
      <c r="IKN7" s="86"/>
      <c r="IKO7" s="86"/>
      <c r="IKP7" s="86"/>
      <c r="IKQ7" s="86"/>
      <c r="IKR7" s="86"/>
      <c r="IKS7" s="86"/>
      <c r="IKT7" s="86"/>
      <c r="IKU7" s="86"/>
      <c r="IKV7" s="86"/>
      <c r="IKW7" s="86"/>
      <c r="IKX7" s="86"/>
      <c r="IKY7" s="86"/>
      <c r="IKZ7" s="86"/>
      <c r="ILA7" s="86"/>
      <c r="ILB7" s="86"/>
      <c r="ILC7" s="86"/>
      <c r="ILD7" s="86"/>
      <c r="ILE7" s="86"/>
      <c r="ILF7" s="86"/>
      <c r="ILG7" s="86"/>
      <c r="ILH7" s="86"/>
      <c r="ILI7" s="86"/>
      <c r="ILJ7" s="86"/>
      <c r="ILK7" s="86"/>
      <c r="ILL7" s="86"/>
      <c r="ILM7" s="86"/>
      <c r="ILN7" s="86"/>
      <c r="ILO7" s="86"/>
      <c r="ILP7" s="86"/>
      <c r="ILQ7" s="86"/>
      <c r="ILR7" s="86"/>
      <c r="ILS7" s="86"/>
      <c r="ILT7" s="86"/>
      <c r="ILU7" s="86"/>
      <c r="ILV7" s="86"/>
      <c r="ILW7" s="86"/>
      <c r="ILX7" s="86"/>
      <c r="ILY7" s="86"/>
      <c r="ILZ7" s="86"/>
      <c r="IMA7" s="86"/>
      <c r="IMB7" s="86"/>
      <c r="IMC7" s="86"/>
      <c r="IMD7" s="86"/>
      <c r="IME7" s="86"/>
      <c r="IMF7" s="86"/>
      <c r="IMG7" s="86"/>
      <c r="IMH7" s="86"/>
      <c r="IMI7" s="86"/>
      <c r="IMJ7" s="86"/>
      <c r="IMK7" s="86"/>
      <c r="IML7" s="86"/>
      <c r="IMM7" s="86"/>
      <c r="IMN7" s="86"/>
      <c r="IMO7" s="86"/>
      <c r="IMP7" s="86"/>
      <c r="IMQ7" s="86"/>
      <c r="IMR7" s="86"/>
      <c r="IMS7" s="86"/>
      <c r="IMT7" s="86"/>
      <c r="IMU7" s="86"/>
      <c r="IMV7" s="86"/>
      <c r="IMW7" s="86"/>
      <c r="IMX7" s="86"/>
      <c r="IMY7" s="86"/>
      <c r="IMZ7" s="86"/>
      <c r="INA7" s="86"/>
      <c r="INB7" s="86"/>
      <c r="INC7" s="86"/>
      <c r="IND7" s="86"/>
      <c r="INE7" s="86"/>
      <c r="INF7" s="86"/>
      <c r="ING7" s="86"/>
      <c r="INH7" s="86"/>
      <c r="INI7" s="86"/>
      <c r="INJ7" s="86"/>
      <c r="INK7" s="86"/>
      <c r="INL7" s="86"/>
      <c r="INM7" s="86"/>
      <c r="INN7" s="86"/>
      <c r="INO7" s="86"/>
      <c r="INP7" s="86"/>
      <c r="INQ7" s="86"/>
      <c r="INR7" s="86"/>
      <c r="INS7" s="86"/>
      <c r="INT7" s="86"/>
      <c r="INU7" s="86"/>
      <c r="INV7" s="86"/>
      <c r="INW7" s="86"/>
      <c r="INX7" s="86"/>
      <c r="INY7" s="86"/>
      <c r="INZ7" s="86"/>
      <c r="IOA7" s="86"/>
      <c r="IOB7" s="86"/>
      <c r="IOC7" s="86"/>
      <c r="IOD7" s="86"/>
      <c r="IOE7" s="86"/>
      <c r="IOF7" s="86"/>
      <c r="IOG7" s="86"/>
      <c r="IOH7" s="86"/>
      <c r="IOI7" s="86"/>
      <c r="IOJ7" s="86"/>
      <c r="IOK7" s="86"/>
      <c r="IOL7" s="86"/>
      <c r="IOM7" s="86"/>
      <c r="ION7" s="86"/>
      <c r="IOO7" s="86"/>
      <c r="IOP7" s="86"/>
      <c r="IOQ7" s="86"/>
      <c r="IOR7" s="86"/>
      <c r="IOS7" s="86"/>
      <c r="IOT7" s="86"/>
      <c r="IOU7" s="86"/>
      <c r="IOV7" s="86"/>
      <c r="IOW7" s="86"/>
      <c r="IOX7" s="86"/>
      <c r="IOY7" s="86"/>
      <c r="IOZ7" s="86"/>
      <c r="IPA7" s="86"/>
      <c r="IPB7" s="86"/>
      <c r="IPC7" s="86"/>
      <c r="IPD7" s="86"/>
      <c r="IPE7" s="86"/>
      <c r="IPF7" s="86"/>
      <c r="IPG7" s="86"/>
      <c r="IPH7" s="86"/>
      <c r="IPI7" s="86"/>
      <c r="IPJ7" s="86"/>
      <c r="IPK7" s="86"/>
      <c r="IPL7" s="86"/>
      <c r="IPM7" s="86"/>
      <c r="IPN7" s="86"/>
      <c r="IPO7" s="86"/>
      <c r="IPP7" s="86"/>
      <c r="IPQ7" s="86"/>
      <c r="IPR7" s="86"/>
      <c r="IPS7" s="86"/>
      <c r="IPT7" s="86"/>
      <c r="IPU7" s="86"/>
      <c r="IPV7" s="86"/>
      <c r="IPW7" s="86"/>
      <c r="IPX7" s="86"/>
      <c r="IPY7" s="86"/>
      <c r="IPZ7" s="86"/>
      <c r="IQA7" s="86"/>
      <c r="IQB7" s="86"/>
      <c r="IQC7" s="86"/>
      <c r="IQD7" s="86"/>
      <c r="IQE7" s="86"/>
      <c r="IQF7" s="86"/>
      <c r="IQG7" s="86"/>
      <c r="IQH7" s="86"/>
      <c r="IQI7" s="86"/>
      <c r="IQJ7" s="86"/>
      <c r="IQK7" s="86"/>
      <c r="IQL7" s="86"/>
      <c r="IQM7" s="86"/>
      <c r="IQN7" s="86"/>
      <c r="IQO7" s="86"/>
      <c r="IQP7" s="86"/>
      <c r="IQQ7" s="86"/>
      <c r="IQR7" s="86"/>
      <c r="IQS7" s="86"/>
      <c r="IQT7" s="86"/>
      <c r="IQU7" s="86"/>
      <c r="IQV7" s="86"/>
      <c r="IQW7" s="86"/>
      <c r="IQX7" s="86"/>
      <c r="IQY7" s="86"/>
      <c r="IQZ7" s="86"/>
      <c r="IRA7" s="86"/>
      <c r="IRB7" s="86"/>
      <c r="IRC7" s="86"/>
      <c r="IRD7" s="86"/>
      <c r="IRE7" s="86"/>
      <c r="IRF7" s="86"/>
      <c r="IRG7" s="86"/>
      <c r="IRH7" s="86"/>
      <c r="IRI7" s="86"/>
      <c r="IRJ7" s="86"/>
      <c r="IRK7" s="86"/>
      <c r="IRL7" s="86"/>
      <c r="IRM7" s="86"/>
      <c r="IRN7" s="86"/>
      <c r="IRO7" s="86"/>
      <c r="IRP7" s="86"/>
      <c r="IRQ7" s="86"/>
      <c r="IRR7" s="86"/>
      <c r="IRS7" s="86"/>
      <c r="IRT7" s="86"/>
      <c r="IRU7" s="86"/>
      <c r="IRV7" s="86"/>
      <c r="IRW7" s="86"/>
      <c r="IRX7" s="86"/>
      <c r="IRY7" s="86"/>
      <c r="IRZ7" s="86"/>
      <c r="ISA7" s="86"/>
      <c r="ISB7" s="86"/>
      <c r="ISC7" s="86"/>
      <c r="ISD7" s="86"/>
      <c r="ISE7" s="86"/>
      <c r="ISF7" s="86"/>
      <c r="ISG7" s="86"/>
      <c r="ISH7" s="86"/>
      <c r="ISI7" s="86"/>
      <c r="ISJ7" s="86"/>
      <c r="ISK7" s="86"/>
      <c r="ISL7" s="86"/>
      <c r="ISM7" s="86"/>
      <c r="ISN7" s="86"/>
      <c r="ISO7" s="86"/>
      <c r="ISP7" s="86"/>
      <c r="ISQ7" s="86"/>
      <c r="ISR7" s="86"/>
      <c r="ISS7" s="86"/>
      <c r="IST7" s="86"/>
      <c r="ISU7" s="86"/>
      <c r="ISV7" s="86"/>
      <c r="ISW7" s="86"/>
      <c r="ISX7" s="86"/>
      <c r="ISY7" s="86"/>
      <c r="ISZ7" s="86"/>
      <c r="ITA7" s="86"/>
      <c r="ITB7" s="86"/>
      <c r="ITC7" s="86"/>
      <c r="ITD7" s="86"/>
      <c r="ITE7" s="86"/>
      <c r="ITF7" s="86"/>
      <c r="ITG7" s="86"/>
      <c r="ITH7" s="86"/>
      <c r="ITI7" s="86"/>
      <c r="ITJ7" s="86"/>
      <c r="ITK7" s="86"/>
      <c r="ITL7" s="86"/>
      <c r="ITM7" s="86"/>
      <c r="ITN7" s="86"/>
      <c r="ITO7" s="86"/>
      <c r="ITP7" s="86"/>
      <c r="ITQ7" s="86"/>
      <c r="ITR7" s="86"/>
      <c r="ITS7" s="86"/>
      <c r="ITT7" s="86"/>
      <c r="ITU7" s="86"/>
      <c r="ITV7" s="86"/>
      <c r="ITW7" s="86"/>
      <c r="ITX7" s="86"/>
      <c r="ITY7" s="86"/>
      <c r="ITZ7" s="86"/>
      <c r="IUA7" s="86"/>
      <c r="IUB7" s="86"/>
      <c r="IUC7" s="86"/>
      <c r="IUD7" s="86"/>
      <c r="IUE7" s="86"/>
      <c r="IUF7" s="86"/>
      <c r="IUG7" s="86"/>
      <c r="IUH7" s="86"/>
      <c r="IUI7" s="86"/>
      <c r="IUJ7" s="86"/>
      <c r="IUK7" s="86"/>
      <c r="IUL7" s="86"/>
      <c r="IUM7" s="86"/>
      <c r="IUN7" s="86"/>
      <c r="IUO7" s="86"/>
      <c r="IUP7" s="86"/>
      <c r="IUQ7" s="86"/>
      <c r="IUR7" s="86"/>
      <c r="IUS7" s="86"/>
      <c r="IUT7" s="86"/>
      <c r="IUU7" s="86"/>
      <c r="IUV7" s="86"/>
      <c r="IUW7" s="86"/>
      <c r="IUX7" s="86"/>
      <c r="IUY7" s="86"/>
      <c r="IUZ7" s="86"/>
      <c r="IVA7" s="86"/>
      <c r="IVB7" s="86"/>
      <c r="IVC7" s="86"/>
      <c r="IVD7" s="86"/>
      <c r="IVE7" s="86"/>
      <c r="IVF7" s="86"/>
      <c r="IVG7" s="86"/>
      <c r="IVH7" s="86"/>
      <c r="IVI7" s="86"/>
      <c r="IVJ7" s="86"/>
      <c r="IVK7" s="86"/>
      <c r="IVL7" s="86"/>
      <c r="IVM7" s="86"/>
      <c r="IVN7" s="86"/>
      <c r="IVO7" s="86"/>
      <c r="IVP7" s="86"/>
      <c r="IVQ7" s="86"/>
      <c r="IVR7" s="86"/>
      <c r="IVS7" s="86"/>
      <c r="IVT7" s="86"/>
      <c r="IVU7" s="86"/>
      <c r="IVV7" s="86"/>
      <c r="IVW7" s="86"/>
      <c r="IVX7" s="86"/>
      <c r="IVY7" s="86"/>
      <c r="IVZ7" s="86"/>
      <c r="IWA7" s="86"/>
      <c r="IWB7" s="86"/>
      <c r="IWC7" s="86"/>
      <c r="IWD7" s="86"/>
      <c r="IWE7" s="86"/>
      <c r="IWF7" s="86"/>
      <c r="IWG7" s="86"/>
      <c r="IWH7" s="86"/>
      <c r="IWI7" s="86"/>
      <c r="IWJ7" s="86"/>
      <c r="IWK7" s="86"/>
      <c r="IWL7" s="86"/>
      <c r="IWM7" s="86"/>
      <c r="IWN7" s="86"/>
      <c r="IWO7" s="86"/>
      <c r="IWP7" s="86"/>
      <c r="IWQ7" s="86"/>
      <c r="IWR7" s="86"/>
      <c r="IWS7" s="86"/>
      <c r="IWT7" s="86"/>
      <c r="IWU7" s="86"/>
      <c r="IWV7" s="86"/>
      <c r="IWW7" s="86"/>
      <c r="IWX7" s="86"/>
      <c r="IWY7" s="86"/>
      <c r="IWZ7" s="86"/>
      <c r="IXA7" s="86"/>
      <c r="IXB7" s="86"/>
      <c r="IXC7" s="86"/>
      <c r="IXD7" s="86"/>
      <c r="IXE7" s="86"/>
      <c r="IXF7" s="86"/>
      <c r="IXG7" s="86"/>
      <c r="IXH7" s="86"/>
      <c r="IXI7" s="86"/>
      <c r="IXJ7" s="86"/>
      <c r="IXK7" s="86"/>
      <c r="IXL7" s="86"/>
      <c r="IXM7" s="86"/>
      <c r="IXN7" s="86"/>
      <c r="IXO7" s="86"/>
      <c r="IXP7" s="86"/>
      <c r="IXQ7" s="86"/>
      <c r="IXR7" s="86"/>
      <c r="IXS7" s="86"/>
      <c r="IXT7" s="86"/>
      <c r="IXU7" s="86"/>
      <c r="IXV7" s="86"/>
      <c r="IXW7" s="86"/>
      <c r="IXX7" s="86"/>
      <c r="IXY7" s="86"/>
      <c r="IXZ7" s="86"/>
      <c r="IYA7" s="86"/>
      <c r="IYB7" s="86"/>
      <c r="IYC7" s="86"/>
      <c r="IYD7" s="86"/>
      <c r="IYE7" s="86"/>
      <c r="IYF7" s="86"/>
      <c r="IYG7" s="86"/>
      <c r="IYH7" s="86"/>
      <c r="IYI7" s="86"/>
      <c r="IYJ7" s="86"/>
      <c r="IYK7" s="86"/>
      <c r="IYL7" s="86"/>
      <c r="IYM7" s="86"/>
      <c r="IYN7" s="86"/>
      <c r="IYO7" s="86"/>
      <c r="IYP7" s="86"/>
      <c r="IYQ7" s="86"/>
      <c r="IYR7" s="86"/>
      <c r="IYS7" s="86"/>
      <c r="IYT7" s="86"/>
      <c r="IYU7" s="86"/>
      <c r="IYV7" s="86"/>
      <c r="IYW7" s="86"/>
      <c r="IYX7" s="86"/>
      <c r="IYY7" s="86"/>
      <c r="IYZ7" s="86"/>
      <c r="IZA7" s="86"/>
      <c r="IZB7" s="86"/>
      <c r="IZC7" s="86"/>
      <c r="IZD7" s="86"/>
      <c r="IZE7" s="86"/>
      <c r="IZF7" s="86"/>
      <c r="IZG7" s="86"/>
      <c r="IZH7" s="86"/>
      <c r="IZI7" s="86"/>
      <c r="IZJ7" s="86"/>
      <c r="IZK7" s="86"/>
      <c r="IZL7" s="86"/>
      <c r="IZM7" s="86"/>
      <c r="IZN7" s="86"/>
      <c r="IZO7" s="86"/>
      <c r="IZP7" s="86"/>
      <c r="IZQ7" s="86"/>
      <c r="IZR7" s="86"/>
      <c r="IZS7" s="86"/>
      <c r="IZT7" s="86"/>
      <c r="IZU7" s="86"/>
      <c r="IZV7" s="86"/>
      <c r="IZW7" s="86"/>
      <c r="IZX7" s="86"/>
      <c r="IZY7" s="86"/>
      <c r="IZZ7" s="86"/>
      <c r="JAA7" s="86"/>
      <c r="JAB7" s="86"/>
      <c r="JAC7" s="86"/>
      <c r="JAD7" s="86"/>
      <c r="JAE7" s="86"/>
      <c r="JAF7" s="86"/>
      <c r="JAG7" s="86"/>
      <c r="JAH7" s="86"/>
      <c r="JAI7" s="86"/>
      <c r="JAJ7" s="86"/>
      <c r="JAK7" s="86"/>
      <c r="JAL7" s="86"/>
      <c r="JAM7" s="86"/>
      <c r="JAN7" s="86"/>
      <c r="JAO7" s="86"/>
      <c r="JAP7" s="86"/>
      <c r="JAQ7" s="86"/>
      <c r="JAR7" s="86"/>
      <c r="JAS7" s="86"/>
      <c r="JAT7" s="86"/>
      <c r="JAU7" s="86"/>
      <c r="JAV7" s="86"/>
      <c r="JAW7" s="86"/>
      <c r="JAX7" s="86"/>
      <c r="JAY7" s="86"/>
      <c r="JAZ7" s="86"/>
      <c r="JBA7" s="86"/>
      <c r="JBB7" s="86"/>
      <c r="JBC7" s="86"/>
      <c r="JBD7" s="86"/>
      <c r="JBE7" s="86"/>
      <c r="JBF7" s="86"/>
      <c r="JBG7" s="86"/>
      <c r="JBH7" s="86"/>
      <c r="JBI7" s="86"/>
      <c r="JBJ7" s="86"/>
      <c r="JBK7" s="86"/>
      <c r="JBL7" s="86"/>
      <c r="JBM7" s="86"/>
      <c r="JBN7" s="86"/>
      <c r="JBO7" s="86"/>
      <c r="JBP7" s="86"/>
      <c r="JBQ7" s="86"/>
      <c r="JBR7" s="86"/>
      <c r="JBS7" s="86"/>
      <c r="JBT7" s="86"/>
      <c r="JBU7" s="86"/>
      <c r="JBV7" s="86"/>
      <c r="JBW7" s="86"/>
      <c r="JBX7" s="86"/>
      <c r="JBY7" s="86"/>
      <c r="JBZ7" s="86"/>
      <c r="JCA7" s="86"/>
      <c r="JCB7" s="86"/>
      <c r="JCC7" s="86"/>
      <c r="JCD7" s="86"/>
      <c r="JCE7" s="86"/>
      <c r="JCF7" s="86"/>
      <c r="JCG7" s="86"/>
      <c r="JCH7" s="86"/>
      <c r="JCI7" s="86"/>
      <c r="JCJ7" s="86"/>
      <c r="JCK7" s="86"/>
      <c r="JCL7" s="86"/>
      <c r="JCM7" s="86"/>
      <c r="JCN7" s="86"/>
      <c r="JCO7" s="86"/>
      <c r="JCP7" s="86"/>
      <c r="JCQ7" s="86"/>
      <c r="JCR7" s="86"/>
      <c r="JCS7" s="86"/>
      <c r="JCT7" s="86"/>
      <c r="JCU7" s="86"/>
      <c r="JCV7" s="86"/>
      <c r="JCW7" s="86"/>
      <c r="JCX7" s="86"/>
      <c r="JCY7" s="86"/>
      <c r="JCZ7" s="86"/>
      <c r="JDA7" s="86"/>
      <c r="JDB7" s="86"/>
      <c r="JDC7" s="86"/>
      <c r="JDD7" s="86"/>
      <c r="JDE7" s="86"/>
      <c r="JDF7" s="86"/>
      <c r="JDG7" s="86"/>
      <c r="JDH7" s="86"/>
      <c r="JDI7" s="86"/>
      <c r="JDJ7" s="86"/>
      <c r="JDK7" s="86"/>
      <c r="JDL7" s="86"/>
      <c r="JDM7" s="86"/>
      <c r="JDN7" s="86"/>
      <c r="JDO7" s="86"/>
      <c r="JDP7" s="86"/>
      <c r="JDQ7" s="86"/>
      <c r="JDR7" s="86"/>
      <c r="JDS7" s="86"/>
      <c r="JDT7" s="86"/>
      <c r="JDU7" s="86"/>
      <c r="JDV7" s="86"/>
      <c r="JDW7" s="86"/>
      <c r="JDX7" s="86"/>
      <c r="JDY7" s="86"/>
      <c r="JDZ7" s="86"/>
      <c r="JEA7" s="86"/>
      <c r="JEB7" s="86"/>
      <c r="JEC7" s="86"/>
      <c r="JED7" s="86"/>
      <c r="JEE7" s="86"/>
      <c r="JEF7" s="86"/>
      <c r="JEG7" s="86"/>
      <c r="JEH7" s="86"/>
      <c r="JEI7" s="86"/>
      <c r="JEJ7" s="86"/>
      <c r="JEK7" s="86"/>
      <c r="JEL7" s="86"/>
      <c r="JEM7" s="86"/>
      <c r="JEN7" s="86"/>
      <c r="JEO7" s="86"/>
      <c r="JEP7" s="86"/>
      <c r="JEQ7" s="86"/>
      <c r="JER7" s="86"/>
      <c r="JES7" s="86"/>
      <c r="JET7" s="86"/>
      <c r="JEU7" s="86"/>
      <c r="JEV7" s="86"/>
      <c r="JEW7" s="86"/>
      <c r="JEX7" s="86"/>
      <c r="JEY7" s="86"/>
      <c r="JEZ7" s="86"/>
      <c r="JFA7" s="86"/>
      <c r="JFB7" s="86"/>
      <c r="JFC7" s="86"/>
      <c r="JFD7" s="86"/>
      <c r="JFE7" s="86"/>
      <c r="JFF7" s="86"/>
      <c r="JFG7" s="86"/>
      <c r="JFH7" s="86"/>
      <c r="JFI7" s="86"/>
      <c r="JFJ7" s="86"/>
      <c r="JFK7" s="86"/>
      <c r="JFL7" s="86"/>
      <c r="JFM7" s="86"/>
      <c r="JFN7" s="86"/>
      <c r="JFO7" s="86"/>
      <c r="JFP7" s="86"/>
      <c r="JFQ7" s="86"/>
      <c r="JFR7" s="86"/>
      <c r="JFS7" s="86"/>
      <c r="JFT7" s="86"/>
      <c r="JFU7" s="86"/>
      <c r="JFV7" s="86"/>
      <c r="JFW7" s="86"/>
      <c r="JFX7" s="86"/>
      <c r="JFY7" s="86"/>
      <c r="JFZ7" s="86"/>
      <c r="JGA7" s="86"/>
      <c r="JGB7" s="86"/>
      <c r="JGC7" s="86"/>
      <c r="JGD7" s="86"/>
      <c r="JGE7" s="86"/>
      <c r="JGF7" s="86"/>
      <c r="JGG7" s="86"/>
      <c r="JGH7" s="86"/>
      <c r="JGI7" s="86"/>
      <c r="JGJ7" s="86"/>
      <c r="JGK7" s="86"/>
      <c r="JGL7" s="86"/>
      <c r="JGM7" s="86"/>
      <c r="JGN7" s="86"/>
      <c r="JGO7" s="86"/>
      <c r="JGP7" s="86"/>
      <c r="JGQ7" s="86"/>
      <c r="JGR7" s="86"/>
      <c r="JGS7" s="86"/>
      <c r="JGT7" s="86"/>
      <c r="JGU7" s="86"/>
      <c r="JGV7" s="86"/>
      <c r="JGW7" s="86"/>
      <c r="JGX7" s="86"/>
      <c r="JGY7" s="86"/>
      <c r="JGZ7" s="86"/>
      <c r="JHA7" s="86"/>
      <c r="JHB7" s="86"/>
      <c r="JHC7" s="86"/>
      <c r="JHD7" s="86"/>
      <c r="JHE7" s="86"/>
      <c r="JHF7" s="86"/>
      <c r="JHG7" s="86"/>
      <c r="JHH7" s="86"/>
      <c r="JHI7" s="86"/>
      <c r="JHJ7" s="86"/>
      <c r="JHK7" s="86"/>
      <c r="JHL7" s="86"/>
      <c r="JHM7" s="86"/>
      <c r="JHN7" s="86"/>
      <c r="JHO7" s="86"/>
      <c r="JHP7" s="86"/>
      <c r="JHQ7" s="86"/>
      <c r="JHR7" s="86"/>
      <c r="JHS7" s="86"/>
      <c r="JHT7" s="86"/>
      <c r="JHU7" s="86"/>
      <c r="JHV7" s="86"/>
      <c r="JHW7" s="86"/>
      <c r="JHX7" s="86"/>
      <c r="JHY7" s="86"/>
      <c r="JHZ7" s="86"/>
      <c r="JIA7" s="86"/>
      <c r="JIB7" s="86"/>
      <c r="JIC7" s="86"/>
      <c r="JID7" s="86"/>
      <c r="JIE7" s="86"/>
      <c r="JIF7" s="86"/>
      <c r="JIG7" s="86"/>
      <c r="JIH7" s="86"/>
      <c r="JII7" s="86"/>
      <c r="JIJ7" s="86"/>
      <c r="JIK7" s="86"/>
      <c r="JIL7" s="86"/>
      <c r="JIM7" s="86"/>
      <c r="JIN7" s="86"/>
      <c r="JIO7" s="86"/>
      <c r="JIP7" s="86"/>
      <c r="JIQ7" s="86"/>
      <c r="JIR7" s="86"/>
      <c r="JIS7" s="86"/>
      <c r="JIT7" s="86"/>
      <c r="JIU7" s="86"/>
      <c r="JIV7" s="86"/>
      <c r="JIW7" s="86"/>
      <c r="JIX7" s="86"/>
      <c r="JIY7" s="86"/>
      <c r="JIZ7" s="86"/>
      <c r="JJA7" s="86"/>
      <c r="JJB7" s="86"/>
      <c r="JJC7" s="86"/>
      <c r="JJD7" s="86"/>
      <c r="JJE7" s="86"/>
      <c r="JJF7" s="86"/>
      <c r="JJG7" s="86"/>
      <c r="JJH7" s="86"/>
      <c r="JJI7" s="86"/>
      <c r="JJJ7" s="86"/>
      <c r="JJK7" s="86"/>
      <c r="JJL7" s="86"/>
      <c r="JJM7" s="86"/>
      <c r="JJN7" s="86"/>
      <c r="JJO7" s="86"/>
      <c r="JJP7" s="86"/>
      <c r="JJQ7" s="86"/>
      <c r="JJR7" s="86"/>
      <c r="JJS7" s="86"/>
      <c r="JJT7" s="86"/>
      <c r="JJU7" s="86"/>
      <c r="JJV7" s="86"/>
      <c r="JJW7" s="86"/>
      <c r="JJX7" s="86"/>
      <c r="JJY7" s="86"/>
      <c r="JJZ7" s="86"/>
      <c r="JKA7" s="86"/>
      <c r="JKB7" s="86"/>
      <c r="JKC7" s="86"/>
      <c r="JKD7" s="86"/>
      <c r="JKE7" s="86"/>
      <c r="JKF7" s="86"/>
      <c r="JKG7" s="86"/>
      <c r="JKH7" s="86"/>
      <c r="JKI7" s="86"/>
      <c r="JKJ7" s="86"/>
      <c r="JKK7" s="86"/>
      <c r="JKL7" s="86"/>
      <c r="JKM7" s="86"/>
      <c r="JKN7" s="86"/>
      <c r="JKO7" s="86"/>
      <c r="JKP7" s="86"/>
      <c r="JKQ7" s="86"/>
      <c r="JKR7" s="86"/>
      <c r="JKS7" s="86"/>
      <c r="JKT7" s="86"/>
      <c r="JKU7" s="86"/>
      <c r="JKV7" s="86"/>
      <c r="JKW7" s="86"/>
      <c r="JKX7" s="86"/>
      <c r="JKY7" s="86"/>
      <c r="JKZ7" s="86"/>
      <c r="JLA7" s="86"/>
      <c r="JLB7" s="86"/>
      <c r="JLC7" s="86"/>
      <c r="JLD7" s="86"/>
      <c r="JLE7" s="86"/>
      <c r="JLF7" s="86"/>
      <c r="JLG7" s="86"/>
      <c r="JLH7" s="86"/>
      <c r="JLI7" s="86"/>
      <c r="JLJ7" s="86"/>
      <c r="JLK7" s="86"/>
      <c r="JLL7" s="86"/>
      <c r="JLM7" s="86"/>
      <c r="JLN7" s="86"/>
      <c r="JLO7" s="86"/>
      <c r="JLP7" s="86"/>
      <c r="JLQ7" s="86"/>
      <c r="JLR7" s="86"/>
      <c r="JLS7" s="86"/>
      <c r="JLT7" s="86"/>
      <c r="JLU7" s="86"/>
      <c r="JLV7" s="86"/>
      <c r="JLW7" s="86"/>
      <c r="JLX7" s="86"/>
      <c r="JLY7" s="86"/>
      <c r="JLZ7" s="86"/>
      <c r="JMA7" s="86"/>
      <c r="JMB7" s="86"/>
      <c r="JMC7" s="86"/>
      <c r="JMD7" s="86"/>
      <c r="JME7" s="86"/>
      <c r="JMF7" s="86"/>
      <c r="JMG7" s="86"/>
      <c r="JMH7" s="86"/>
      <c r="JMI7" s="86"/>
      <c r="JMJ7" s="86"/>
      <c r="JMK7" s="86"/>
      <c r="JML7" s="86"/>
      <c r="JMM7" s="86"/>
      <c r="JMN7" s="86"/>
      <c r="JMO7" s="86"/>
      <c r="JMP7" s="86"/>
      <c r="JMQ7" s="86"/>
      <c r="JMR7" s="86"/>
      <c r="JMS7" s="86"/>
      <c r="JMT7" s="86"/>
      <c r="JMU7" s="86"/>
      <c r="JMV7" s="86"/>
      <c r="JMW7" s="86"/>
      <c r="JMX7" s="86"/>
      <c r="JMY7" s="86"/>
      <c r="JMZ7" s="86"/>
      <c r="JNA7" s="86"/>
      <c r="JNB7" s="86"/>
      <c r="JNC7" s="86"/>
      <c r="JND7" s="86"/>
      <c r="JNE7" s="86"/>
      <c r="JNF7" s="86"/>
      <c r="JNG7" s="86"/>
      <c r="JNH7" s="86"/>
      <c r="JNI7" s="86"/>
      <c r="JNJ7" s="86"/>
      <c r="JNK7" s="86"/>
      <c r="JNL7" s="86"/>
      <c r="JNM7" s="86"/>
      <c r="JNN7" s="86"/>
      <c r="JNO7" s="86"/>
      <c r="JNP7" s="86"/>
      <c r="JNQ7" s="86"/>
      <c r="JNR7" s="86"/>
      <c r="JNS7" s="86"/>
      <c r="JNT7" s="86"/>
      <c r="JNU7" s="86"/>
      <c r="JNV7" s="86"/>
      <c r="JNW7" s="86"/>
      <c r="JNX7" s="86"/>
      <c r="JNY7" s="86"/>
      <c r="JNZ7" s="86"/>
      <c r="JOA7" s="86"/>
      <c r="JOB7" s="86"/>
      <c r="JOC7" s="86"/>
      <c r="JOD7" s="86"/>
      <c r="JOE7" s="86"/>
      <c r="JOF7" s="86"/>
      <c r="JOG7" s="86"/>
      <c r="JOH7" s="86"/>
      <c r="JOI7" s="86"/>
      <c r="JOJ7" s="86"/>
      <c r="JOK7" s="86"/>
      <c r="JOL7" s="86"/>
      <c r="JOM7" s="86"/>
      <c r="JON7" s="86"/>
      <c r="JOO7" s="86"/>
      <c r="JOP7" s="86"/>
      <c r="JOQ7" s="86"/>
      <c r="JOR7" s="86"/>
      <c r="JOS7" s="86"/>
      <c r="JOT7" s="86"/>
      <c r="JOU7" s="86"/>
      <c r="JOV7" s="86"/>
      <c r="JOW7" s="86"/>
      <c r="JOX7" s="86"/>
      <c r="JOY7" s="86"/>
      <c r="JOZ7" s="86"/>
      <c r="JPA7" s="86"/>
      <c r="JPB7" s="86"/>
      <c r="JPC7" s="86"/>
      <c r="JPD7" s="86"/>
      <c r="JPE7" s="86"/>
      <c r="JPF7" s="86"/>
      <c r="JPG7" s="86"/>
      <c r="JPH7" s="86"/>
      <c r="JPI7" s="86"/>
      <c r="JPJ7" s="86"/>
      <c r="JPK7" s="86"/>
      <c r="JPL7" s="86"/>
      <c r="JPM7" s="86"/>
      <c r="JPN7" s="86"/>
      <c r="JPO7" s="86"/>
      <c r="JPP7" s="86"/>
      <c r="JPQ7" s="86"/>
      <c r="JPR7" s="86"/>
      <c r="JPS7" s="86"/>
      <c r="JPT7" s="86"/>
      <c r="JPU7" s="86"/>
      <c r="JPV7" s="86"/>
      <c r="JPW7" s="86"/>
      <c r="JPX7" s="86"/>
      <c r="JPY7" s="86"/>
      <c r="JPZ7" s="86"/>
      <c r="JQA7" s="86"/>
      <c r="JQB7" s="86"/>
      <c r="JQC7" s="86"/>
      <c r="JQD7" s="86"/>
      <c r="JQE7" s="86"/>
      <c r="JQF7" s="86"/>
      <c r="JQG7" s="86"/>
      <c r="JQH7" s="86"/>
      <c r="JQI7" s="86"/>
      <c r="JQJ7" s="86"/>
      <c r="JQK7" s="86"/>
      <c r="JQL7" s="86"/>
      <c r="JQM7" s="86"/>
      <c r="JQN7" s="86"/>
      <c r="JQO7" s="86"/>
      <c r="JQP7" s="86"/>
      <c r="JQQ7" s="86"/>
      <c r="JQR7" s="86"/>
      <c r="JQS7" s="86"/>
      <c r="JQT7" s="86"/>
      <c r="JQU7" s="86"/>
      <c r="JQV7" s="86"/>
      <c r="JQW7" s="86"/>
      <c r="JQX7" s="86"/>
      <c r="JQY7" s="86"/>
      <c r="JQZ7" s="86"/>
      <c r="JRA7" s="86"/>
      <c r="JRB7" s="86"/>
      <c r="JRC7" s="86"/>
      <c r="JRD7" s="86"/>
      <c r="JRE7" s="86"/>
      <c r="JRF7" s="86"/>
      <c r="JRG7" s="86"/>
      <c r="JRH7" s="86"/>
      <c r="JRI7" s="86"/>
      <c r="JRJ7" s="86"/>
      <c r="JRK7" s="86"/>
      <c r="JRL7" s="86"/>
      <c r="JRM7" s="86"/>
      <c r="JRN7" s="86"/>
      <c r="JRO7" s="86"/>
      <c r="JRP7" s="86"/>
      <c r="JRQ7" s="86"/>
      <c r="JRR7" s="86"/>
      <c r="JRS7" s="86"/>
      <c r="JRT7" s="86"/>
      <c r="JRU7" s="86"/>
      <c r="JRV7" s="86"/>
      <c r="JRW7" s="86"/>
      <c r="JRX7" s="86"/>
      <c r="JRY7" s="86"/>
      <c r="JRZ7" s="86"/>
      <c r="JSA7" s="86"/>
      <c r="JSB7" s="86"/>
      <c r="JSC7" s="86"/>
      <c r="JSD7" s="86"/>
      <c r="JSE7" s="86"/>
      <c r="JSF7" s="86"/>
      <c r="JSG7" s="86"/>
      <c r="JSH7" s="86"/>
      <c r="JSI7" s="86"/>
      <c r="JSJ7" s="86"/>
      <c r="JSK7" s="86"/>
      <c r="JSL7" s="86"/>
      <c r="JSM7" s="86"/>
      <c r="JSN7" s="86"/>
      <c r="JSO7" s="86"/>
      <c r="JSP7" s="86"/>
      <c r="JSQ7" s="86"/>
      <c r="JSR7" s="86"/>
      <c r="JSS7" s="86"/>
      <c r="JST7" s="86"/>
      <c r="JSU7" s="86"/>
      <c r="JSV7" s="86"/>
      <c r="JSW7" s="86"/>
      <c r="JSX7" s="86"/>
      <c r="JSY7" s="86"/>
      <c r="JSZ7" s="86"/>
      <c r="JTA7" s="86"/>
      <c r="JTB7" s="86"/>
      <c r="JTC7" s="86"/>
      <c r="JTD7" s="86"/>
      <c r="JTE7" s="86"/>
      <c r="JTF7" s="86"/>
      <c r="JTG7" s="86"/>
      <c r="JTH7" s="86"/>
      <c r="JTI7" s="86"/>
      <c r="JTJ7" s="86"/>
      <c r="JTK7" s="86"/>
      <c r="JTL7" s="86"/>
      <c r="JTM7" s="86"/>
      <c r="JTN7" s="86"/>
      <c r="JTO7" s="86"/>
      <c r="JTP7" s="86"/>
      <c r="JTQ7" s="86"/>
      <c r="JTR7" s="86"/>
      <c r="JTS7" s="86"/>
      <c r="JTT7" s="86"/>
      <c r="JTU7" s="86"/>
      <c r="JTV7" s="86"/>
      <c r="JTW7" s="86"/>
      <c r="JTX7" s="86"/>
      <c r="JTY7" s="86"/>
      <c r="JTZ7" s="86"/>
      <c r="JUA7" s="86"/>
      <c r="JUB7" s="86"/>
      <c r="JUC7" s="86"/>
      <c r="JUD7" s="86"/>
      <c r="JUE7" s="86"/>
      <c r="JUF7" s="86"/>
      <c r="JUG7" s="86"/>
      <c r="JUH7" s="86"/>
      <c r="JUI7" s="86"/>
      <c r="JUJ7" s="86"/>
      <c r="JUK7" s="86"/>
      <c r="JUL7" s="86"/>
      <c r="JUM7" s="86"/>
      <c r="JUN7" s="86"/>
      <c r="JUO7" s="86"/>
      <c r="JUP7" s="86"/>
      <c r="JUQ7" s="86"/>
      <c r="JUR7" s="86"/>
      <c r="JUS7" s="86"/>
      <c r="JUT7" s="86"/>
      <c r="JUU7" s="86"/>
      <c r="JUV7" s="86"/>
      <c r="JUW7" s="86"/>
      <c r="JUX7" s="86"/>
      <c r="JUY7" s="86"/>
      <c r="JUZ7" s="86"/>
      <c r="JVA7" s="86"/>
      <c r="JVB7" s="86"/>
      <c r="JVC7" s="86"/>
      <c r="JVD7" s="86"/>
      <c r="JVE7" s="86"/>
      <c r="JVF7" s="86"/>
      <c r="JVG7" s="86"/>
      <c r="JVH7" s="86"/>
      <c r="JVI7" s="86"/>
      <c r="JVJ7" s="86"/>
      <c r="JVK7" s="86"/>
      <c r="JVL7" s="86"/>
      <c r="JVM7" s="86"/>
      <c r="JVN7" s="86"/>
      <c r="JVO7" s="86"/>
      <c r="JVP7" s="86"/>
      <c r="JVQ7" s="86"/>
      <c r="JVR7" s="86"/>
      <c r="JVS7" s="86"/>
      <c r="JVT7" s="86"/>
      <c r="JVU7" s="86"/>
      <c r="JVV7" s="86"/>
      <c r="JVW7" s="86"/>
      <c r="JVX7" s="86"/>
      <c r="JVY7" s="86"/>
      <c r="JVZ7" s="86"/>
      <c r="JWA7" s="86"/>
      <c r="JWB7" s="86"/>
      <c r="JWC7" s="86"/>
      <c r="JWD7" s="86"/>
      <c r="JWE7" s="86"/>
      <c r="JWF7" s="86"/>
      <c r="JWG7" s="86"/>
      <c r="JWH7" s="86"/>
      <c r="JWI7" s="86"/>
      <c r="JWJ7" s="86"/>
      <c r="JWK7" s="86"/>
      <c r="JWL7" s="86"/>
      <c r="JWM7" s="86"/>
      <c r="JWN7" s="86"/>
      <c r="JWO7" s="86"/>
      <c r="JWP7" s="86"/>
      <c r="JWQ7" s="86"/>
      <c r="JWR7" s="86"/>
      <c r="JWS7" s="86"/>
      <c r="JWT7" s="86"/>
      <c r="JWU7" s="86"/>
      <c r="JWV7" s="86"/>
      <c r="JWW7" s="86"/>
      <c r="JWX7" s="86"/>
      <c r="JWY7" s="86"/>
      <c r="JWZ7" s="86"/>
      <c r="JXA7" s="86"/>
      <c r="JXB7" s="86"/>
      <c r="JXC7" s="86"/>
      <c r="JXD7" s="86"/>
      <c r="JXE7" s="86"/>
      <c r="JXF7" s="86"/>
      <c r="JXG7" s="86"/>
      <c r="JXH7" s="86"/>
      <c r="JXI7" s="86"/>
      <c r="JXJ7" s="86"/>
      <c r="JXK7" s="86"/>
      <c r="JXL7" s="86"/>
      <c r="JXM7" s="86"/>
      <c r="JXN7" s="86"/>
      <c r="JXO7" s="86"/>
      <c r="JXP7" s="86"/>
      <c r="JXQ7" s="86"/>
      <c r="JXR7" s="86"/>
      <c r="JXS7" s="86"/>
      <c r="JXT7" s="86"/>
      <c r="JXU7" s="86"/>
      <c r="JXV7" s="86"/>
      <c r="JXW7" s="86"/>
      <c r="JXX7" s="86"/>
      <c r="JXY7" s="86"/>
      <c r="JXZ7" s="86"/>
      <c r="JYA7" s="86"/>
      <c r="JYB7" s="86"/>
      <c r="JYC7" s="86"/>
      <c r="JYD7" s="86"/>
      <c r="JYE7" s="86"/>
      <c r="JYF7" s="86"/>
      <c r="JYG7" s="86"/>
      <c r="JYH7" s="86"/>
      <c r="JYI7" s="86"/>
      <c r="JYJ7" s="86"/>
      <c r="JYK7" s="86"/>
      <c r="JYL7" s="86"/>
      <c r="JYM7" s="86"/>
      <c r="JYN7" s="86"/>
      <c r="JYO7" s="86"/>
      <c r="JYP7" s="86"/>
      <c r="JYQ7" s="86"/>
      <c r="JYR7" s="86"/>
      <c r="JYS7" s="86"/>
      <c r="JYT7" s="86"/>
      <c r="JYU7" s="86"/>
      <c r="JYV7" s="86"/>
      <c r="JYW7" s="86"/>
      <c r="JYX7" s="86"/>
      <c r="JYY7" s="86"/>
      <c r="JYZ7" s="86"/>
      <c r="JZA7" s="86"/>
      <c r="JZB7" s="86"/>
      <c r="JZC7" s="86"/>
      <c r="JZD7" s="86"/>
      <c r="JZE7" s="86"/>
      <c r="JZF7" s="86"/>
      <c r="JZG7" s="86"/>
      <c r="JZH7" s="86"/>
      <c r="JZI7" s="86"/>
      <c r="JZJ7" s="86"/>
      <c r="JZK7" s="86"/>
      <c r="JZL7" s="86"/>
      <c r="JZM7" s="86"/>
      <c r="JZN7" s="86"/>
      <c r="JZO7" s="86"/>
      <c r="JZP7" s="86"/>
      <c r="JZQ7" s="86"/>
      <c r="JZR7" s="86"/>
      <c r="JZS7" s="86"/>
      <c r="JZT7" s="86"/>
      <c r="JZU7" s="86"/>
      <c r="JZV7" s="86"/>
      <c r="JZW7" s="86"/>
      <c r="JZX7" s="86"/>
      <c r="JZY7" s="86"/>
      <c r="JZZ7" s="86"/>
      <c r="KAA7" s="86"/>
      <c r="KAB7" s="86"/>
      <c r="KAC7" s="86"/>
      <c r="KAD7" s="86"/>
      <c r="KAE7" s="86"/>
      <c r="KAF7" s="86"/>
      <c r="KAG7" s="86"/>
      <c r="KAH7" s="86"/>
      <c r="KAI7" s="86"/>
      <c r="KAJ7" s="86"/>
      <c r="KAK7" s="86"/>
      <c r="KAL7" s="86"/>
      <c r="KAM7" s="86"/>
      <c r="KAN7" s="86"/>
      <c r="KAO7" s="86"/>
      <c r="KAP7" s="86"/>
      <c r="KAQ7" s="86"/>
      <c r="KAR7" s="86"/>
      <c r="KAS7" s="86"/>
      <c r="KAT7" s="86"/>
      <c r="KAU7" s="86"/>
      <c r="KAV7" s="86"/>
      <c r="KAW7" s="86"/>
      <c r="KAX7" s="86"/>
      <c r="KAY7" s="86"/>
      <c r="KAZ7" s="86"/>
      <c r="KBA7" s="86"/>
      <c r="KBB7" s="86"/>
      <c r="KBC7" s="86"/>
      <c r="KBD7" s="86"/>
      <c r="KBE7" s="86"/>
      <c r="KBF7" s="86"/>
      <c r="KBG7" s="86"/>
      <c r="KBH7" s="86"/>
      <c r="KBI7" s="86"/>
      <c r="KBJ7" s="86"/>
      <c r="KBK7" s="86"/>
      <c r="KBL7" s="86"/>
      <c r="KBM7" s="86"/>
      <c r="KBN7" s="86"/>
      <c r="KBO7" s="86"/>
      <c r="KBP7" s="86"/>
      <c r="KBQ7" s="86"/>
      <c r="KBR7" s="86"/>
      <c r="KBS7" s="86"/>
      <c r="KBT7" s="86"/>
      <c r="KBU7" s="86"/>
      <c r="KBV7" s="86"/>
      <c r="KBW7" s="86"/>
      <c r="KBX7" s="86"/>
      <c r="KBY7" s="86"/>
      <c r="KBZ7" s="86"/>
      <c r="KCA7" s="86"/>
      <c r="KCB7" s="86"/>
      <c r="KCC7" s="86"/>
      <c r="KCD7" s="86"/>
      <c r="KCE7" s="86"/>
      <c r="KCF7" s="86"/>
      <c r="KCG7" s="86"/>
      <c r="KCH7" s="86"/>
      <c r="KCI7" s="86"/>
      <c r="KCJ7" s="86"/>
      <c r="KCK7" s="86"/>
      <c r="KCL7" s="86"/>
      <c r="KCM7" s="86"/>
      <c r="KCN7" s="86"/>
      <c r="KCO7" s="86"/>
      <c r="KCP7" s="86"/>
      <c r="KCQ7" s="86"/>
      <c r="KCR7" s="86"/>
      <c r="KCS7" s="86"/>
      <c r="KCT7" s="86"/>
      <c r="KCU7" s="86"/>
      <c r="KCV7" s="86"/>
      <c r="KCW7" s="86"/>
      <c r="KCX7" s="86"/>
      <c r="KCY7" s="86"/>
      <c r="KCZ7" s="86"/>
      <c r="KDA7" s="86"/>
      <c r="KDB7" s="86"/>
      <c r="KDC7" s="86"/>
      <c r="KDD7" s="86"/>
      <c r="KDE7" s="86"/>
      <c r="KDF7" s="86"/>
      <c r="KDG7" s="86"/>
      <c r="KDH7" s="86"/>
      <c r="KDI7" s="86"/>
      <c r="KDJ7" s="86"/>
      <c r="KDK7" s="86"/>
      <c r="KDL7" s="86"/>
      <c r="KDM7" s="86"/>
      <c r="KDN7" s="86"/>
      <c r="KDO7" s="86"/>
      <c r="KDP7" s="86"/>
      <c r="KDQ7" s="86"/>
      <c r="KDR7" s="86"/>
      <c r="KDS7" s="86"/>
      <c r="KDT7" s="86"/>
      <c r="KDU7" s="86"/>
      <c r="KDV7" s="86"/>
      <c r="KDW7" s="86"/>
      <c r="KDX7" s="86"/>
      <c r="KDY7" s="86"/>
      <c r="KDZ7" s="86"/>
      <c r="KEA7" s="86"/>
      <c r="KEB7" s="86"/>
      <c r="KEC7" s="86"/>
      <c r="KED7" s="86"/>
      <c r="KEE7" s="86"/>
      <c r="KEF7" s="86"/>
      <c r="KEG7" s="86"/>
      <c r="KEH7" s="86"/>
      <c r="KEI7" s="86"/>
      <c r="KEJ7" s="86"/>
      <c r="KEK7" s="86"/>
      <c r="KEL7" s="86"/>
      <c r="KEM7" s="86"/>
      <c r="KEN7" s="86"/>
      <c r="KEO7" s="86"/>
      <c r="KEP7" s="86"/>
      <c r="KEQ7" s="86"/>
      <c r="KER7" s="86"/>
      <c r="KES7" s="86"/>
      <c r="KET7" s="86"/>
      <c r="KEU7" s="86"/>
      <c r="KEV7" s="86"/>
      <c r="KEW7" s="86"/>
      <c r="KEX7" s="86"/>
      <c r="KEY7" s="86"/>
      <c r="KEZ7" s="86"/>
      <c r="KFA7" s="86"/>
      <c r="KFB7" s="86"/>
      <c r="KFC7" s="86"/>
      <c r="KFD7" s="86"/>
      <c r="KFE7" s="86"/>
      <c r="KFF7" s="86"/>
      <c r="KFG7" s="86"/>
      <c r="KFH7" s="86"/>
      <c r="KFI7" s="86"/>
      <c r="KFJ7" s="86"/>
      <c r="KFK7" s="86"/>
      <c r="KFL7" s="86"/>
      <c r="KFM7" s="86"/>
      <c r="KFN7" s="86"/>
      <c r="KFO7" s="86"/>
      <c r="KFP7" s="86"/>
      <c r="KFQ7" s="86"/>
      <c r="KFR7" s="86"/>
      <c r="KFS7" s="86"/>
      <c r="KFT7" s="86"/>
      <c r="KFU7" s="86"/>
      <c r="KFV7" s="86"/>
      <c r="KFW7" s="86"/>
      <c r="KFX7" s="86"/>
      <c r="KFY7" s="86"/>
      <c r="KFZ7" s="86"/>
      <c r="KGA7" s="86"/>
      <c r="KGB7" s="86"/>
      <c r="KGC7" s="86"/>
      <c r="KGD7" s="86"/>
      <c r="KGE7" s="86"/>
      <c r="KGF7" s="86"/>
      <c r="KGG7" s="86"/>
      <c r="KGH7" s="86"/>
      <c r="KGI7" s="86"/>
      <c r="KGJ7" s="86"/>
      <c r="KGK7" s="86"/>
      <c r="KGL7" s="86"/>
      <c r="KGM7" s="86"/>
      <c r="KGN7" s="86"/>
      <c r="KGO7" s="86"/>
      <c r="KGP7" s="86"/>
      <c r="KGQ7" s="86"/>
      <c r="KGR7" s="86"/>
      <c r="KGS7" s="86"/>
      <c r="KGT7" s="86"/>
      <c r="KGU7" s="86"/>
      <c r="KGV7" s="86"/>
      <c r="KGW7" s="86"/>
      <c r="KGX7" s="86"/>
      <c r="KGY7" s="86"/>
      <c r="KGZ7" s="86"/>
      <c r="KHA7" s="86"/>
      <c r="KHB7" s="86"/>
      <c r="KHC7" s="86"/>
      <c r="KHD7" s="86"/>
      <c r="KHE7" s="86"/>
      <c r="KHF7" s="86"/>
      <c r="KHG7" s="86"/>
      <c r="KHH7" s="86"/>
      <c r="KHI7" s="86"/>
      <c r="KHJ7" s="86"/>
      <c r="KHK7" s="86"/>
      <c r="KHL7" s="86"/>
      <c r="KHM7" s="86"/>
      <c r="KHN7" s="86"/>
      <c r="KHO7" s="86"/>
      <c r="KHP7" s="86"/>
      <c r="KHQ7" s="86"/>
      <c r="KHR7" s="86"/>
      <c r="KHS7" s="86"/>
      <c r="KHT7" s="86"/>
      <c r="KHU7" s="86"/>
      <c r="KHV7" s="86"/>
      <c r="KHW7" s="86"/>
      <c r="KHX7" s="86"/>
      <c r="KHY7" s="86"/>
      <c r="KHZ7" s="86"/>
      <c r="KIA7" s="86"/>
      <c r="KIB7" s="86"/>
      <c r="KIC7" s="86"/>
      <c r="KID7" s="86"/>
      <c r="KIE7" s="86"/>
      <c r="KIF7" s="86"/>
      <c r="KIG7" s="86"/>
      <c r="KIH7" s="86"/>
      <c r="KII7" s="86"/>
      <c r="KIJ7" s="86"/>
      <c r="KIK7" s="86"/>
      <c r="KIL7" s="86"/>
      <c r="KIM7" s="86"/>
      <c r="KIN7" s="86"/>
      <c r="KIO7" s="86"/>
      <c r="KIP7" s="86"/>
      <c r="KIQ7" s="86"/>
      <c r="KIR7" s="86"/>
      <c r="KIS7" s="86"/>
      <c r="KIT7" s="86"/>
      <c r="KIU7" s="86"/>
      <c r="KIV7" s="86"/>
      <c r="KIW7" s="86"/>
      <c r="KIX7" s="86"/>
      <c r="KIY7" s="86"/>
      <c r="KIZ7" s="86"/>
      <c r="KJA7" s="86"/>
      <c r="KJB7" s="86"/>
      <c r="KJC7" s="86"/>
      <c r="KJD7" s="86"/>
      <c r="KJE7" s="86"/>
      <c r="KJF7" s="86"/>
      <c r="KJG7" s="86"/>
      <c r="KJH7" s="86"/>
      <c r="KJI7" s="86"/>
      <c r="KJJ7" s="86"/>
      <c r="KJK7" s="86"/>
      <c r="KJL7" s="86"/>
      <c r="KJM7" s="86"/>
      <c r="KJN7" s="86"/>
      <c r="KJO7" s="86"/>
      <c r="KJP7" s="86"/>
      <c r="KJQ7" s="86"/>
      <c r="KJR7" s="86"/>
      <c r="KJS7" s="86"/>
      <c r="KJT7" s="86"/>
      <c r="KJU7" s="86"/>
      <c r="KJV7" s="86"/>
      <c r="KJW7" s="86"/>
      <c r="KJX7" s="86"/>
      <c r="KJY7" s="86"/>
      <c r="KJZ7" s="86"/>
      <c r="KKA7" s="86"/>
      <c r="KKB7" s="86"/>
      <c r="KKC7" s="86"/>
      <c r="KKD7" s="86"/>
      <c r="KKE7" s="86"/>
      <c r="KKF7" s="86"/>
      <c r="KKG7" s="86"/>
      <c r="KKH7" s="86"/>
      <c r="KKI7" s="86"/>
      <c r="KKJ7" s="86"/>
      <c r="KKK7" s="86"/>
      <c r="KKL7" s="86"/>
      <c r="KKM7" s="86"/>
      <c r="KKN7" s="86"/>
      <c r="KKO7" s="86"/>
      <c r="KKP7" s="86"/>
      <c r="KKQ7" s="86"/>
      <c r="KKR7" s="86"/>
      <c r="KKS7" s="86"/>
      <c r="KKT7" s="86"/>
      <c r="KKU7" s="86"/>
      <c r="KKV7" s="86"/>
      <c r="KKW7" s="86"/>
      <c r="KKX7" s="86"/>
      <c r="KKY7" s="86"/>
      <c r="KKZ7" s="86"/>
      <c r="KLA7" s="86"/>
      <c r="KLB7" s="86"/>
      <c r="KLC7" s="86"/>
      <c r="KLD7" s="86"/>
      <c r="KLE7" s="86"/>
      <c r="KLF7" s="86"/>
      <c r="KLG7" s="86"/>
      <c r="KLH7" s="86"/>
      <c r="KLI7" s="86"/>
      <c r="KLJ7" s="86"/>
      <c r="KLK7" s="86"/>
      <c r="KLL7" s="86"/>
      <c r="KLM7" s="86"/>
      <c r="KLN7" s="86"/>
      <c r="KLO7" s="86"/>
      <c r="KLP7" s="86"/>
      <c r="KLQ7" s="86"/>
      <c r="KLR7" s="86"/>
      <c r="KLS7" s="86"/>
      <c r="KLT7" s="86"/>
      <c r="KLU7" s="86"/>
      <c r="KLV7" s="86"/>
      <c r="KLW7" s="86"/>
      <c r="KLX7" s="86"/>
      <c r="KLY7" s="86"/>
      <c r="KLZ7" s="86"/>
      <c r="KMA7" s="86"/>
      <c r="KMB7" s="86"/>
      <c r="KMC7" s="86"/>
      <c r="KMD7" s="86"/>
      <c r="KME7" s="86"/>
      <c r="KMF7" s="86"/>
      <c r="KMG7" s="86"/>
      <c r="KMH7" s="86"/>
      <c r="KMI7" s="86"/>
      <c r="KMJ7" s="86"/>
      <c r="KMK7" s="86"/>
      <c r="KML7" s="86"/>
      <c r="KMM7" s="86"/>
      <c r="KMN7" s="86"/>
      <c r="KMO7" s="86"/>
      <c r="KMP7" s="86"/>
      <c r="KMQ7" s="86"/>
      <c r="KMR7" s="86"/>
      <c r="KMS7" s="86"/>
      <c r="KMT7" s="86"/>
      <c r="KMU7" s="86"/>
      <c r="KMV7" s="86"/>
      <c r="KMW7" s="86"/>
      <c r="KMX7" s="86"/>
      <c r="KMY7" s="86"/>
      <c r="KMZ7" s="86"/>
      <c r="KNA7" s="86"/>
      <c r="KNB7" s="86"/>
      <c r="KNC7" s="86"/>
      <c r="KND7" s="86"/>
      <c r="KNE7" s="86"/>
      <c r="KNF7" s="86"/>
      <c r="KNG7" s="86"/>
      <c r="KNH7" s="86"/>
      <c r="KNI7" s="86"/>
      <c r="KNJ7" s="86"/>
      <c r="KNK7" s="86"/>
      <c r="KNL7" s="86"/>
      <c r="KNM7" s="86"/>
      <c r="KNN7" s="86"/>
      <c r="KNO7" s="86"/>
      <c r="KNP7" s="86"/>
      <c r="KNQ7" s="86"/>
      <c r="KNR7" s="86"/>
      <c r="KNS7" s="86"/>
      <c r="KNT7" s="86"/>
      <c r="KNU7" s="86"/>
      <c r="KNV7" s="86"/>
      <c r="KNW7" s="86"/>
      <c r="KNX7" s="86"/>
      <c r="KNY7" s="86"/>
      <c r="KNZ7" s="86"/>
      <c r="KOA7" s="86"/>
      <c r="KOB7" s="86"/>
      <c r="KOC7" s="86"/>
      <c r="KOD7" s="86"/>
      <c r="KOE7" s="86"/>
      <c r="KOF7" s="86"/>
      <c r="KOG7" s="86"/>
      <c r="KOH7" s="86"/>
      <c r="KOI7" s="86"/>
      <c r="KOJ7" s="86"/>
      <c r="KOK7" s="86"/>
      <c r="KOL7" s="86"/>
      <c r="KOM7" s="86"/>
      <c r="KON7" s="86"/>
      <c r="KOO7" s="86"/>
      <c r="KOP7" s="86"/>
      <c r="KOQ7" s="86"/>
      <c r="KOR7" s="86"/>
      <c r="KOS7" s="86"/>
      <c r="KOT7" s="86"/>
      <c r="KOU7" s="86"/>
      <c r="KOV7" s="86"/>
      <c r="KOW7" s="86"/>
      <c r="KOX7" s="86"/>
      <c r="KOY7" s="86"/>
      <c r="KOZ7" s="86"/>
      <c r="KPA7" s="86"/>
      <c r="KPB7" s="86"/>
      <c r="KPC7" s="86"/>
      <c r="KPD7" s="86"/>
      <c r="KPE7" s="86"/>
      <c r="KPF7" s="86"/>
      <c r="KPG7" s="86"/>
      <c r="KPH7" s="86"/>
      <c r="KPI7" s="86"/>
      <c r="KPJ7" s="86"/>
      <c r="KPK7" s="86"/>
      <c r="KPL7" s="86"/>
      <c r="KPM7" s="86"/>
      <c r="KPN7" s="86"/>
      <c r="KPO7" s="86"/>
      <c r="KPP7" s="86"/>
      <c r="KPQ7" s="86"/>
      <c r="KPR7" s="86"/>
      <c r="KPS7" s="86"/>
      <c r="KPT7" s="86"/>
      <c r="KPU7" s="86"/>
      <c r="KPV7" s="86"/>
      <c r="KPW7" s="86"/>
      <c r="KPX7" s="86"/>
      <c r="KPY7" s="86"/>
      <c r="KPZ7" s="86"/>
      <c r="KQA7" s="86"/>
      <c r="KQB7" s="86"/>
      <c r="KQC7" s="86"/>
      <c r="KQD7" s="86"/>
      <c r="KQE7" s="86"/>
      <c r="KQF7" s="86"/>
      <c r="KQG7" s="86"/>
      <c r="KQH7" s="86"/>
      <c r="KQI7" s="86"/>
      <c r="KQJ7" s="86"/>
      <c r="KQK7" s="86"/>
      <c r="KQL7" s="86"/>
      <c r="KQM7" s="86"/>
      <c r="KQN7" s="86"/>
      <c r="KQO7" s="86"/>
      <c r="KQP7" s="86"/>
      <c r="KQQ7" s="86"/>
      <c r="KQR7" s="86"/>
      <c r="KQS7" s="86"/>
      <c r="KQT7" s="86"/>
      <c r="KQU7" s="86"/>
      <c r="KQV7" s="86"/>
      <c r="KQW7" s="86"/>
      <c r="KQX7" s="86"/>
      <c r="KQY7" s="86"/>
      <c r="KQZ7" s="86"/>
      <c r="KRA7" s="86"/>
      <c r="KRB7" s="86"/>
      <c r="KRC7" s="86"/>
      <c r="KRD7" s="86"/>
      <c r="KRE7" s="86"/>
      <c r="KRF7" s="86"/>
      <c r="KRG7" s="86"/>
      <c r="KRH7" s="86"/>
      <c r="KRI7" s="86"/>
      <c r="KRJ7" s="86"/>
      <c r="KRK7" s="86"/>
      <c r="KRL7" s="86"/>
      <c r="KRM7" s="86"/>
      <c r="KRN7" s="86"/>
      <c r="KRO7" s="86"/>
      <c r="KRP7" s="86"/>
      <c r="KRQ7" s="86"/>
      <c r="KRR7" s="86"/>
      <c r="KRS7" s="86"/>
      <c r="KRT7" s="86"/>
      <c r="KRU7" s="86"/>
      <c r="KRV7" s="86"/>
      <c r="KRW7" s="86"/>
      <c r="KRX7" s="86"/>
      <c r="KRY7" s="86"/>
      <c r="KRZ7" s="86"/>
      <c r="KSA7" s="86"/>
      <c r="KSB7" s="86"/>
      <c r="KSC7" s="86"/>
      <c r="KSD7" s="86"/>
      <c r="KSE7" s="86"/>
      <c r="KSF7" s="86"/>
      <c r="KSG7" s="86"/>
      <c r="KSH7" s="86"/>
      <c r="KSI7" s="86"/>
      <c r="KSJ7" s="86"/>
      <c r="KSK7" s="86"/>
      <c r="KSL7" s="86"/>
      <c r="KSM7" s="86"/>
      <c r="KSN7" s="86"/>
      <c r="KSO7" s="86"/>
      <c r="KSP7" s="86"/>
      <c r="KSQ7" s="86"/>
      <c r="KSR7" s="86"/>
      <c r="KSS7" s="86"/>
      <c r="KST7" s="86"/>
      <c r="KSU7" s="86"/>
      <c r="KSV7" s="86"/>
      <c r="KSW7" s="86"/>
      <c r="KSX7" s="86"/>
      <c r="KSY7" s="86"/>
      <c r="KSZ7" s="86"/>
      <c r="KTA7" s="86"/>
      <c r="KTB7" s="86"/>
      <c r="KTC7" s="86"/>
      <c r="KTD7" s="86"/>
      <c r="KTE7" s="86"/>
      <c r="KTF7" s="86"/>
      <c r="KTG7" s="86"/>
      <c r="KTH7" s="86"/>
      <c r="KTI7" s="86"/>
      <c r="KTJ7" s="86"/>
      <c r="KTK7" s="86"/>
      <c r="KTL7" s="86"/>
      <c r="KTM7" s="86"/>
      <c r="KTN7" s="86"/>
      <c r="KTO7" s="86"/>
      <c r="KTP7" s="86"/>
      <c r="KTQ7" s="86"/>
      <c r="KTR7" s="86"/>
      <c r="KTS7" s="86"/>
      <c r="KTT7" s="86"/>
      <c r="KTU7" s="86"/>
      <c r="KTV7" s="86"/>
      <c r="KTW7" s="86"/>
      <c r="KTX7" s="86"/>
      <c r="KTY7" s="86"/>
      <c r="KTZ7" s="86"/>
      <c r="KUA7" s="86"/>
      <c r="KUB7" s="86"/>
      <c r="KUC7" s="86"/>
      <c r="KUD7" s="86"/>
      <c r="KUE7" s="86"/>
      <c r="KUF7" s="86"/>
      <c r="KUG7" s="86"/>
      <c r="KUH7" s="86"/>
      <c r="KUI7" s="86"/>
      <c r="KUJ7" s="86"/>
      <c r="KUK7" s="86"/>
      <c r="KUL7" s="86"/>
      <c r="KUM7" s="86"/>
      <c r="KUN7" s="86"/>
      <c r="KUO7" s="86"/>
      <c r="KUP7" s="86"/>
      <c r="KUQ7" s="86"/>
      <c r="KUR7" s="86"/>
      <c r="KUS7" s="86"/>
      <c r="KUT7" s="86"/>
      <c r="KUU7" s="86"/>
      <c r="KUV7" s="86"/>
      <c r="KUW7" s="86"/>
      <c r="KUX7" s="86"/>
      <c r="KUY7" s="86"/>
      <c r="KUZ7" s="86"/>
      <c r="KVA7" s="86"/>
      <c r="KVB7" s="86"/>
      <c r="KVC7" s="86"/>
      <c r="KVD7" s="86"/>
      <c r="KVE7" s="86"/>
      <c r="KVF7" s="86"/>
      <c r="KVG7" s="86"/>
      <c r="KVH7" s="86"/>
      <c r="KVI7" s="86"/>
      <c r="KVJ7" s="86"/>
      <c r="KVK7" s="86"/>
      <c r="KVL7" s="86"/>
      <c r="KVM7" s="86"/>
      <c r="KVN7" s="86"/>
      <c r="KVO7" s="86"/>
      <c r="KVP7" s="86"/>
      <c r="KVQ7" s="86"/>
      <c r="KVR7" s="86"/>
      <c r="KVS7" s="86"/>
      <c r="KVT7" s="86"/>
      <c r="KVU7" s="86"/>
      <c r="KVV7" s="86"/>
      <c r="KVW7" s="86"/>
      <c r="KVX7" s="86"/>
      <c r="KVY7" s="86"/>
      <c r="KVZ7" s="86"/>
      <c r="KWA7" s="86"/>
      <c r="KWB7" s="86"/>
      <c r="KWC7" s="86"/>
      <c r="KWD7" s="86"/>
      <c r="KWE7" s="86"/>
      <c r="KWF7" s="86"/>
      <c r="KWG7" s="86"/>
      <c r="KWH7" s="86"/>
      <c r="KWI7" s="86"/>
      <c r="KWJ7" s="86"/>
      <c r="KWK7" s="86"/>
      <c r="KWL7" s="86"/>
      <c r="KWM7" s="86"/>
      <c r="KWN7" s="86"/>
      <c r="KWO7" s="86"/>
      <c r="KWP7" s="86"/>
      <c r="KWQ7" s="86"/>
      <c r="KWR7" s="86"/>
      <c r="KWS7" s="86"/>
      <c r="KWT7" s="86"/>
      <c r="KWU7" s="86"/>
      <c r="KWV7" s="86"/>
      <c r="KWW7" s="86"/>
      <c r="KWX7" s="86"/>
      <c r="KWY7" s="86"/>
      <c r="KWZ7" s="86"/>
      <c r="KXA7" s="86"/>
      <c r="KXB7" s="86"/>
      <c r="KXC7" s="86"/>
      <c r="KXD7" s="86"/>
      <c r="KXE7" s="86"/>
      <c r="KXF7" s="86"/>
      <c r="KXG7" s="86"/>
      <c r="KXH7" s="86"/>
      <c r="KXI7" s="86"/>
      <c r="KXJ7" s="86"/>
      <c r="KXK7" s="86"/>
      <c r="KXL7" s="86"/>
      <c r="KXM7" s="86"/>
      <c r="KXN7" s="86"/>
      <c r="KXO7" s="86"/>
      <c r="KXP7" s="86"/>
      <c r="KXQ7" s="86"/>
      <c r="KXR7" s="86"/>
      <c r="KXS7" s="86"/>
      <c r="KXT7" s="86"/>
      <c r="KXU7" s="86"/>
      <c r="KXV7" s="86"/>
      <c r="KXW7" s="86"/>
      <c r="KXX7" s="86"/>
      <c r="KXY7" s="86"/>
      <c r="KXZ7" s="86"/>
      <c r="KYA7" s="86"/>
      <c r="KYB7" s="86"/>
      <c r="KYC7" s="86"/>
      <c r="KYD7" s="86"/>
      <c r="KYE7" s="86"/>
      <c r="KYF7" s="86"/>
      <c r="KYG7" s="86"/>
      <c r="KYH7" s="86"/>
      <c r="KYI7" s="86"/>
      <c r="KYJ7" s="86"/>
      <c r="KYK7" s="86"/>
      <c r="KYL7" s="86"/>
      <c r="KYM7" s="86"/>
      <c r="KYN7" s="86"/>
      <c r="KYO7" s="86"/>
      <c r="KYP7" s="86"/>
      <c r="KYQ7" s="86"/>
      <c r="KYR7" s="86"/>
      <c r="KYS7" s="86"/>
      <c r="KYT7" s="86"/>
      <c r="KYU7" s="86"/>
      <c r="KYV7" s="86"/>
      <c r="KYW7" s="86"/>
      <c r="KYX7" s="86"/>
      <c r="KYY7" s="86"/>
      <c r="KYZ7" s="86"/>
      <c r="KZA7" s="86"/>
      <c r="KZB7" s="86"/>
      <c r="KZC7" s="86"/>
      <c r="KZD7" s="86"/>
      <c r="KZE7" s="86"/>
      <c r="KZF7" s="86"/>
      <c r="KZG7" s="86"/>
      <c r="KZH7" s="86"/>
      <c r="KZI7" s="86"/>
      <c r="KZJ7" s="86"/>
      <c r="KZK7" s="86"/>
      <c r="KZL7" s="86"/>
      <c r="KZM7" s="86"/>
      <c r="KZN7" s="86"/>
      <c r="KZO7" s="86"/>
      <c r="KZP7" s="86"/>
      <c r="KZQ7" s="86"/>
      <c r="KZR7" s="86"/>
      <c r="KZS7" s="86"/>
      <c r="KZT7" s="86"/>
      <c r="KZU7" s="86"/>
      <c r="KZV7" s="86"/>
      <c r="KZW7" s="86"/>
      <c r="KZX7" s="86"/>
      <c r="KZY7" s="86"/>
      <c r="KZZ7" s="86"/>
      <c r="LAA7" s="86"/>
      <c r="LAB7" s="86"/>
      <c r="LAC7" s="86"/>
      <c r="LAD7" s="86"/>
      <c r="LAE7" s="86"/>
      <c r="LAF7" s="86"/>
      <c r="LAG7" s="86"/>
      <c r="LAH7" s="86"/>
      <c r="LAI7" s="86"/>
      <c r="LAJ7" s="86"/>
      <c r="LAK7" s="86"/>
      <c r="LAL7" s="86"/>
      <c r="LAM7" s="86"/>
      <c r="LAN7" s="86"/>
      <c r="LAO7" s="86"/>
      <c r="LAP7" s="86"/>
      <c r="LAQ7" s="86"/>
      <c r="LAR7" s="86"/>
      <c r="LAS7" s="86"/>
      <c r="LAT7" s="86"/>
      <c r="LAU7" s="86"/>
      <c r="LAV7" s="86"/>
      <c r="LAW7" s="86"/>
      <c r="LAX7" s="86"/>
      <c r="LAY7" s="86"/>
      <c r="LAZ7" s="86"/>
      <c r="LBA7" s="86"/>
      <c r="LBB7" s="86"/>
      <c r="LBC7" s="86"/>
      <c r="LBD7" s="86"/>
      <c r="LBE7" s="86"/>
      <c r="LBF7" s="86"/>
      <c r="LBG7" s="86"/>
      <c r="LBH7" s="86"/>
      <c r="LBI7" s="86"/>
      <c r="LBJ7" s="86"/>
      <c r="LBK7" s="86"/>
      <c r="LBL7" s="86"/>
      <c r="LBM7" s="86"/>
      <c r="LBN7" s="86"/>
      <c r="LBO7" s="86"/>
      <c r="LBP7" s="86"/>
      <c r="LBQ7" s="86"/>
      <c r="LBR7" s="86"/>
      <c r="LBS7" s="86"/>
      <c r="LBT7" s="86"/>
      <c r="LBU7" s="86"/>
      <c r="LBV7" s="86"/>
      <c r="LBW7" s="86"/>
      <c r="LBX7" s="86"/>
      <c r="LBY7" s="86"/>
      <c r="LBZ7" s="86"/>
      <c r="LCA7" s="86"/>
      <c r="LCB7" s="86"/>
      <c r="LCC7" s="86"/>
      <c r="LCD7" s="86"/>
      <c r="LCE7" s="86"/>
      <c r="LCF7" s="86"/>
      <c r="LCG7" s="86"/>
      <c r="LCH7" s="86"/>
      <c r="LCI7" s="86"/>
      <c r="LCJ7" s="86"/>
      <c r="LCK7" s="86"/>
      <c r="LCL7" s="86"/>
      <c r="LCM7" s="86"/>
      <c r="LCN7" s="86"/>
      <c r="LCO7" s="86"/>
      <c r="LCP7" s="86"/>
      <c r="LCQ7" s="86"/>
      <c r="LCR7" s="86"/>
      <c r="LCS7" s="86"/>
      <c r="LCT7" s="86"/>
      <c r="LCU7" s="86"/>
      <c r="LCV7" s="86"/>
      <c r="LCW7" s="86"/>
      <c r="LCX7" s="86"/>
      <c r="LCY7" s="86"/>
      <c r="LCZ7" s="86"/>
      <c r="LDA7" s="86"/>
      <c r="LDB7" s="86"/>
      <c r="LDC7" s="86"/>
      <c r="LDD7" s="86"/>
      <c r="LDE7" s="86"/>
      <c r="LDF7" s="86"/>
      <c r="LDG7" s="86"/>
      <c r="LDH7" s="86"/>
      <c r="LDI7" s="86"/>
      <c r="LDJ7" s="86"/>
      <c r="LDK7" s="86"/>
      <c r="LDL7" s="86"/>
      <c r="LDM7" s="86"/>
      <c r="LDN7" s="86"/>
      <c r="LDO7" s="86"/>
      <c r="LDP7" s="86"/>
      <c r="LDQ7" s="86"/>
      <c r="LDR7" s="86"/>
      <c r="LDS7" s="86"/>
      <c r="LDT7" s="86"/>
      <c r="LDU7" s="86"/>
      <c r="LDV7" s="86"/>
      <c r="LDW7" s="86"/>
      <c r="LDX7" s="86"/>
      <c r="LDY7" s="86"/>
      <c r="LDZ7" s="86"/>
      <c r="LEA7" s="86"/>
      <c r="LEB7" s="86"/>
      <c r="LEC7" s="86"/>
      <c r="LED7" s="86"/>
      <c r="LEE7" s="86"/>
      <c r="LEF7" s="86"/>
      <c r="LEG7" s="86"/>
      <c r="LEH7" s="86"/>
      <c r="LEI7" s="86"/>
      <c r="LEJ7" s="86"/>
      <c r="LEK7" s="86"/>
      <c r="LEL7" s="86"/>
      <c r="LEM7" s="86"/>
      <c r="LEN7" s="86"/>
      <c r="LEO7" s="86"/>
      <c r="LEP7" s="86"/>
      <c r="LEQ7" s="86"/>
      <c r="LER7" s="86"/>
      <c r="LES7" s="86"/>
      <c r="LET7" s="86"/>
      <c r="LEU7" s="86"/>
      <c r="LEV7" s="86"/>
      <c r="LEW7" s="86"/>
      <c r="LEX7" s="86"/>
      <c r="LEY7" s="86"/>
      <c r="LEZ7" s="86"/>
      <c r="LFA7" s="86"/>
      <c r="LFB7" s="86"/>
      <c r="LFC7" s="86"/>
      <c r="LFD7" s="86"/>
      <c r="LFE7" s="86"/>
      <c r="LFF7" s="86"/>
      <c r="LFG7" s="86"/>
      <c r="LFH7" s="86"/>
      <c r="LFI7" s="86"/>
      <c r="LFJ7" s="86"/>
      <c r="LFK7" s="86"/>
      <c r="LFL7" s="86"/>
      <c r="LFM7" s="86"/>
      <c r="LFN7" s="86"/>
      <c r="LFO7" s="86"/>
      <c r="LFP7" s="86"/>
      <c r="LFQ7" s="86"/>
      <c r="LFR7" s="86"/>
      <c r="LFS7" s="86"/>
      <c r="LFT7" s="86"/>
      <c r="LFU7" s="86"/>
      <c r="LFV7" s="86"/>
      <c r="LFW7" s="86"/>
      <c r="LFX7" s="86"/>
      <c r="LFY7" s="86"/>
      <c r="LFZ7" s="86"/>
      <c r="LGA7" s="86"/>
      <c r="LGB7" s="86"/>
      <c r="LGC7" s="86"/>
      <c r="LGD7" s="86"/>
      <c r="LGE7" s="86"/>
      <c r="LGF7" s="86"/>
      <c r="LGG7" s="86"/>
      <c r="LGH7" s="86"/>
      <c r="LGI7" s="86"/>
      <c r="LGJ7" s="86"/>
      <c r="LGK7" s="86"/>
      <c r="LGL7" s="86"/>
      <c r="LGM7" s="86"/>
      <c r="LGN7" s="86"/>
      <c r="LGO7" s="86"/>
      <c r="LGP7" s="86"/>
      <c r="LGQ7" s="86"/>
      <c r="LGR7" s="86"/>
      <c r="LGS7" s="86"/>
      <c r="LGT7" s="86"/>
      <c r="LGU7" s="86"/>
      <c r="LGV7" s="86"/>
      <c r="LGW7" s="86"/>
      <c r="LGX7" s="86"/>
      <c r="LGY7" s="86"/>
      <c r="LGZ7" s="86"/>
      <c r="LHA7" s="86"/>
      <c r="LHB7" s="86"/>
      <c r="LHC7" s="86"/>
      <c r="LHD7" s="86"/>
      <c r="LHE7" s="86"/>
      <c r="LHF7" s="86"/>
      <c r="LHG7" s="86"/>
      <c r="LHH7" s="86"/>
      <c r="LHI7" s="86"/>
      <c r="LHJ7" s="86"/>
      <c r="LHK7" s="86"/>
      <c r="LHL7" s="86"/>
      <c r="LHM7" s="86"/>
      <c r="LHN7" s="86"/>
      <c r="LHO7" s="86"/>
      <c r="LHP7" s="86"/>
      <c r="LHQ7" s="86"/>
      <c r="LHR7" s="86"/>
      <c r="LHS7" s="86"/>
      <c r="LHT7" s="86"/>
      <c r="LHU7" s="86"/>
      <c r="LHV7" s="86"/>
      <c r="LHW7" s="86"/>
      <c r="LHX7" s="86"/>
      <c r="LHY7" s="86"/>
      <c r="LHZ7" s="86"/>
      <c r="LIA7" s="86"/>
      <c r="LIB7" s="86"/>
      <c r="LIC7" s="86"/>
      <c r="LID7" s="86"/>
      <c r="LIE7" s="86"/>
      <c r="LIF7" s="86"/>
      <c r="LIG7" s="86"/>
      <c r="LIH7" s="86"/>
      <c r="LII7" s="86"/>
      <c r="LIJ7" s="86"/>
      <c r="LIK7" s="86"/>
      <c r="LIL7" s="86"/>
      <c r="LIM7" s="86"/>
      <c r="LIN7" s="86"/>
      <c r="LIO7" s="86"/>
      <c r="LIP7" s="86"/>
      <c r="LIQ7" s="86"/>
      <c r="LIR7" s="86"/>
      <c r="LIS7" s="86"/>
      <c r="LIT7" s="86"/>
      <c r="LIU7" s="86"/>
      <c r="LIV7" s="86"/>
      <c r="LIW7" s="86"/>
      <c r="LIX7" s="86"/>
      <c r="LIY7" s="86"/>
      <c r="LIZ7" s="86"/>
      <c r="LJA7" s="86"/>
      <c r="LJB7" s="86"/>
      <c r="LJC7" s="86"/>
      <c r="LJD7" s="86"/>
      <c r="LJE7" s="86"/>
      <c r="LJF7" s="86"/>
      <c r="LJG7" s="86"/>
      <c r="LJH7" s="86"/>
      <c r="LJI7" s="86"/>
      <c r="LJJ7" s="86"/>
      <c r="LJK7" s="86"/>
      <c r="LJL7" s="86"/>
      <c r="LJM7" s="86"/>
      <c r="LJN7" s="86"/>
      <c r="LJO7" s="86"/>
      <c r="LJP7" s="86"/>
      <c r="LJQ7" s="86"/>
      <c r="LJR7" s="86"/>
      <c r="LJS7" s="86"/>
      <c r="LJT7" s="86"/>
      <c r="LJU7" s="86"/>
      <c r="LJV7" s="86"/>
      <c r="LJW7" s="86"/>
      <c r="LJX7" s="86"/>
      <c r="LJY7" s="86"/>
      <c r="LJZ7" s="86"/>
      <c r="LKA7" s="86"/>
      <c r="LKB7" s="86"/>
      <c r="LKC7" s="86"/>
      <c r="LKD7" s="86"/>
      <c r="LKE7" s="86"/>
      <c r="LKF7" s="86"/>
      <c r="LKG7" s="86"/>
      <c r="LKH7" s="86"/>
      <c r="LKI7" s="86"/>
      <c r="LKJ7" s="86"/>
      <c r="LKK7" s="86"/>
      <c r="LKL7" s="86"/>
      <c r="LKM7" s="86"/>
      <c r="LKN7" s="86"/>
      <c r="LKO7" s="86"/>
      <c r="LKP7" s="86"/>
      <c r="LKQ7" s="86"/>
      <c r="LKR7" s="86"/>
      <c r="LKS7" s="86"/>
      <c r="LKT7" s="86"/>
      <c r="LKU7" s="86"/>
      <c r="LKV7" s="86"/>
      <c r="LKW7" s="86"/>
      <c r="LKX7" s="86"/>
      <c r="LKY7" s="86"/>
      <c r="LKZ7" s="86"/>
      <c r="LLA7" s="86"/>
      <c r="LLB7" s="86"/>
      <c r="LLC7" s="86"/>
      <c r="LLD7" s="86"/>
      <c r="LLE7" s="86"/>
      <c r="LLF7" s="86"/>
      <c r="LLG7" s="86"/>
      <c r="LLH7" s="86"/>
      <c r="LLI7" s="86"/>
      <c r="LLJ7" s="86"/>
      <c r="LLK7" s="86"/>
      <c r="LLL7" s="86"/>
      <c r="LLM7" s="86"/>
      <c r="LLN7" s="86"/>
      <c r="LLO7" s="86"/>
      <c r="LLP7" s="86"/>
      <c r="LLQ7" s="86"/>
      <c r="LLR7" s="86"/>
      <c r="LLS7" s="86"/>
      <c r="LLT7" s="86"/>
      <c r="LLU7" s="86"/>
      <c r="LLV7" s="86"/>
      <c r="LLW7" s="86"/>
      <c r="LLX7" s="86"/>
      <c r="LLY7" s="86"/>
      <c r="LLZ7" s="86"/>
      <c r="LMA7" s="86"/>
      <c r="LMB7" s="86"/>
      <c r="LMC7" s="86"/>
      <c r="LMD7" s="86"/>
      <c r="LME7" s="86"/>
      <c r="LMF7" s="86"/>
      <c r="LMG7" s="86"/>
      <c r="LMH7" s="86"/>
      <c r="LMI7" s="86"/>
      <c r="LMJ7" s="86"/>
      <c r="LMK7" s="86"/>
      <c r="LML7" s="86"/>
      <c r="LMM7" s="86"/>
      <c r="LMN7" s="86"/>
      <c r="LMO7" s="86"/>
      <c r="LMP7" s="86"/>
      <c r="LMQ7" s="86"/>
      <c r="LMR7" s="86"/>
      <c r="LMS7" s="86"/>
      <c r="LMT7" s="86"/>
      <c r="LMU7" s="86"/>
      <c r="LMV7" s="86"/>
      <c r="LMW7" s="86"/>
      <c r="LMX7" s="86"/>
      <c r="LMY7" s="86"/>
      <c r="LMZ7" s="86"/>
      <c r="LNA7" s="86"/>
      <c r="LNB7" s="86"/>
      <c r="LNC7" s="86"/>
      <c r="LND7" s="86"/>
      <c r="LNE7" s="86"/>
      <c r="LNF7" s="86"/>
      <c r="LNG7" s="86"/>
      <c r="LNH7" s="86"/>
      <c r="LNI7" s="86"/>
      <c r="LNJ7" s="86"/>
      <c r="LNK7" s="86"/>
      <c r="LNL7" s="86"/>
      <c r="LNM7" s="86"/>
      <c r="LNN7" s="86"/>
      <c r="LNO7" s="86"/>
      <c r="LNP7" s="86"/>
      <c r="LNQ7" s="86"/>
      <c r="LNR7" s="86"/>
      <c r="LNS7" s="86"/>
      <c r="LNT7" s="86"/>
      <c r="LNU7" s="86"/>
      <c r="LNV7" s="86"/>
      <c r="LNW7" s="86"/>
      <c r="LNX7" s="86"/>
      <c r="LNY7" s="86"/>
      <c r="LNZ7" s="86"/>
      <c r="LOA7" s="86"/>
      <c r="LOB7" s="86"/>
      <c r="LOC7" s="86"/>
      <c r="LOD7" s="86"/>
      <c r="LOE7" s="86"/>
      <c r="LOF7" s="86"/>
      <c r="LOG7" s="86"/>
      <c r="LOH7" s="86"/>
      <c r="LOI7" s="86"/>
      <c r="LOJ7" s="86"/>
      <c r="LOK7" s="86"/>
      <c r="LOL7" s="86"/>
      <c r="LOM7" s="86"/>
      <c r="LON7" s="86"/>
      <c r="LOO7" s="86"/>
      <c r="LOP7" s="86"/>
      <c r="LOQ7" s="86"/>
      <c r="LOR7" s="86"/>
      <c r="LOS7" s="86"/>
      <c r="LOT7" s="86"/>
      <c r="LOU7" s="86"/>
      <c r="LOV7" s="86"/>
      <c r="LOW7" s="86"/>
      <c r="LOX7" s="86"/>
      <c r="LOY7" s="86"/>
      <c r="LOZ7" s="86"/>
      <c r="LPA7" s="86"/>
      <c r="LPB7" s="86"/>
      <c r="LPC7" s="86"/>
      <c r="LPD7" s="86"/>
      <c r="LPE7" s="86"/>
      <c r="LPF7" s="86"/>
      <c r="LPG7" s="86"/>
      <c r="LPH7" s="86"/>
      <c r="LPI7" s="86"/>
      <c r="LPJ7" s="86"/>
      <c r="LPK7" s="86"/>
      <c r="LPL7" s="86"/>
      <c r="LPM7" s="86"/>
      <c r="LPN7" s="86"/>
      <c r="LPO7" s="86"/>
      <c r="LPP7" s="86"/>
      <c r="LPQ7" s="86"/>
      <c r="LPR7" s="86"/>
      <c r="LPS7" s="86"/>
      <c r="LPT7" s="86"/>
      <c r="LPU7" s="86"/>
      <c r="LPV7" s="86"/>
      <c r="LPW7" s="86"/>
      <c r="LPX7" s="86"/>
      <c r="LPY7" s="86"/>
      <c r="LPZ7" s="86"/>
      <c r="LQA7" s="86"/>
      <c r="LQB7" s="86"/>
      <c r="LQC7" s="86"/>
      <c r="LQD7" s="86"/>
      <c r="LQE7" s="86"/>
      <c r="LQF7" s="86"/>
      <c r="LQG7" s="86"/>
      <c r="LQH7" s="86"/>
      <c r="LQI7" s="86"/>
      <c r="LQJ7" s="86"/>
      <c r="LQK7" s="86"/>
      <c r="LQL7" s="86"/>
      <c r="LQM7" s="86"/>
      <c r="LQN7" s="86"/>
      <c r="LQO7" s="86"/>
      <c r="LQP7" s="86"/>
      <c r="LQQ7" s="86"/>
      <c r="LQR7" s="86"/>
      <c r="LQS7" s="86"/>
      <c r="LQT7" s="86"/>
      <c r="LQU7" s="86"/>
      <c r="LQV7" s="86"/>
      <c r="LQW7" s="86"/>
      <c r="LQX7" s="86"/>
      <c r="LQY7" s="86"/>
      <c r="LQZ7" s="86"/>
      <c r="LRA7" s="86"/>
      <c r="LRB7" s="86"/>
      <c r="LRC7" s="86"/>
      <c r="LRD7" s="86"/>
      <c r="LRE7" s="86"/>
      <c r="LRF7" s="86"/>
      <c r="LRG7" s="86"/>
      <c r="LRH7" s="86"/>
      <c r="LRI7" s="86"/>
      <c r="LRJ7" s="86"/>
      <c r="LRK7" s="86"/>
      <c r="LRL7" s="86"/>
      <c r="LRM7" s="86"/>
      <c r="LRN7" s="86"/>
      <c r="LRO7" s="86"/>
      <c r="LRP7" s="86"/>
      <c r="LRQ7" s="86"/>
      <c r="LRR7" s="86"/>
      <c r="LRS7" s="86"/>
      <c r="LRT7" s="86"/>
      <c r="LRU7" s="86"/>
      <c r="LRV7" s="86"/>
      <c r="LRW7" s="86"/>
      <c r="LRX7" s="86"/>
      <c r="LRY7" s="86"/>
      <c r="LRZ7" s="86"/>
      <c r="LSA7" s="86"/>
      <c r="LSB7" s="86"/>
      <c r="LSC7" s="86"/>
      <c r="LSD7" s="86"/>
      <c r="LSE7" s="86"/>
      <c r="LSF7" s="86"/>
      <c r="LSG7" s="86"/>
      <c r="LSH7" s="86"/>
      <c r="LSI7" s="86"/>
      <c r="LSJ7" s="86"/>
      <c r="LSK7" s="86"/>
      <c r="LSL7" s="86"/>
      <c r="LSM7" s="86"/>
      <c r="LSN7" s="86"/>
      <c r="LSO7" s="86"/>
      <c r="LSP7" s="86"/>
      <c r="LSQ7" s="86"/>
      <c r="LSR7" s="86"/>
      <c r="LSS7" s="86"/>
      <c r="LST7" s="86"/>
      <c r="LSU7" s="86"/>
      <c r="LSV7" s="86"/>
      <c r="LSW7" s="86"/>
      <c r="LSX7" s="86"/>
      <c r="LSY7" s="86"/>
      <c r="LSZ7" s="86"/>
      <c r="LTA7" s="86"/>
      <c r="LTB7" s="86"/>
      <c r="LTC7" s="86"/>
      <c r="LTD7" s="86"/>
      <c r="LTE7" s="86"/>
      <c r="LTF7" s="86"/>
      <c r="LTG7" s="86"/>
      <c r="LTH7" s="86"/>
      <c r="LTI7" s="86"/>
      <c r="LTJ7" s="86"/>
      <c r="LTK7" s="86"/>
      <c r="LTL7" s="86"/>
      <c r="LTM7" s="86"/>
      <c r="LTN7" s="86"/>
      <c r="LTO7" s="86"/>
      <c r="LTP7" s="86"/>
      <c r="LTQ7" s="86"/>
      <c r="LTR7" s="86"/>
      <c r="LTS7" s="86"/>
      <c r="LTT7" s="86"/>
      <c r="LTU7" s="86"/>
      <c r="LTV7" s="86"/>
      <c r="LTW7" s="86"/>
      <c r="LTX7" s="86"/>
      <c r="LTY7" s="86"/>
      <c r="LTZ7" s="86"/>
      <c r="LUA7" s="86"/>
      <c r="LUB7" s="86"/>
      <c r="LUC7" s="86"/>
      <c r="LUD7" s="86"/>
      <c r="LUE7" s="86"/>
      <c r="LUF7" s="86"/>
      <c r="LUG7" s="86"/>
      <c r="LUH7" s="86"/>
      <c r="LUI7" s="86"/>
      <c r="LUJ7" s="86"/>
      <c r="LUK7" s="86"/>
      <c r="LUL7" s="86"/>
      <c r="LUM7" s="86"/>
      <c r="LUN7" s="86"/>
      <c r="LUO7" s="86"/>
      <c r="LUP7" s="86"/>
      <c r="LUQ7" s="86"/>
      <c r="LUR7" s="86"/>
      <c r="LUS7" s="86"/>
      <c r="LUT7" s="86"/>
      <c r="LUU7" s="86"/>
      <c r="LUV7" s="86"/>
      <c r="LUW7" s="86"/>
      <c r="LUX7" s="86"/>
      <c r="LUY7" s="86"/>
      <c r="LUZ7" s="86"/>
      <c r="LVA7" s="86"/>
      <c r="LVB7" s="86"/>
      <c r="LVC7" s="86"/>
      <c r="LVD7" s="86"/>
      <c r="LVE7" s="86"/>
      <c r="LVF7" s="86"/>
      <c r="LVG7" s="86"/>
      <c r="LVH7" s="86"/>
      <c r="LVI7" s="86"/>
      <c r="LVJ7" s="86"/>
      <c r="LVK7" s="86"/>
      <c r="LVL7" s="86"/>
      <c r="LVM7" s="86"/>
      <c r="LVN7" s="86"/>
      <c r="LVO7" s="86"/>
      <c r="LVP7" s="86"/>
      <c r="LVQ7" s="86"/>
      <c r="LVR7" s="86"/>
      <c r="LVS7" s="86"/>
      <c r="LVT7" s="86"/>
      <c r="LVU7" s="86"/>
      <c r="LVV7" s="86"/>
      <c r="LVW7" s="86"/>
      <c r="LVX7" s="86"/>
      <c r="LVY7" s="86"/>
      <c r="LVZ7" s="86"/>
      <c r="LWA7" s="86"/>
      <c r="LWB7" s="86"/>
      <c r="LWC7" s="86"/>
      <c r="LWD7" s="86"/>
      <c r="LWE7" s="86"/>
      <c r="LWF7" s="86"/>
      <c r="LWG7" s="86"/>
      <c r="LWH7" s="86"/>
      <c r="LWI7" s="86"/>
      <c r="LWJ7" s="86"/>
      <c r="LWK7" s="86"/>
      <c r="LWL7" s="86"/>
      <c r="LWM7" s="86"/>
      <c r="LWN7" s="86"/>
      <c r="LWO7" s="86"/>
      <c r="LWP7" s="86"/>
      <c r="LWQ7" s="86"/>
      <c r="LWR7" s="86"/>
      <c r="LWS7" s="86"/>
      <c r="LWT7" s="86"/>
      <c r="LWU7" s="86"/>
      <c r="LWV7" s="86"/>
      <c r="LWW7" s="86"/>
      <c r="LWX7" s="86"/>
      <c r="LWY7" s="86"/>
      <c r="LWZ7" s="86"/>
      <c r="LXA7" s="86"/>
      <c r="LXB7" s="86"/>
      <c r="LXC7" s="86"/>
      <c r="LXD7" s="86"/>
      <c r="LXE7" s="86"/>
      <c r="LXF7" s="86"/>
      <c r="LXG7" s="86"/>
      <c r="LXH7" s="86"/>
      <c r="LXI7" s="86"/>
      <c r="LXJ7" s="86"/>
      <c r="LXK7" s="86"/>
      <c r="LXL7" s="86"/>
      <c r="LXM7" s="86"/>
      <c r="LXN7" s="86"/>
      <c r="LXO7" s="86"/>
      <c r="LXP7" s="86"/>
      <c r="LXQ7" s="86"/>
      <c r="LXR7" s="86"/>
      <c r="LXS7" s="86"/>
      <c r="LXT7" s="86"/>
      <c r="LXU7" s="86"/>
      <c r="LXV7" s="86"/>
      <c r="LXW7" s="86"/>
      <c r="LXX7" s="86"/>
      <c r="LXY7" s="86"/>
      <c r="LXZ7" s="86"/>
      <c r="LYA7" s="86"/>
      <c r="LYB7" s="86"/>
      <c r="LYC7" s="86"/>
      <c r="LYD7" s="86"/>
      <c r="LYE7" s="86"/>
      <c r="LYF7" s="86"/>
      <c r="LYG7" s="86"/>
      <c r="LYH7" s="86"/>
      <c r="LYI7" s="86"/>
      <c r="LYJ7" s="86"/>
      <c r="LYK7" s="86"/>
      <c r="LYL7" s="86"/>
      <c r="LYM7" s="86"/>
      <c r="LYN7" s="86"/>
      <c r="LYO7" s="86"/>
      <c r="LYP7" s="86"/>
      <c r="LYQ7" s="86"/>
      <c r="LYR7" s="86"/>
      <c r="LYS7" s="86"/>
      <c r="LYT7" s="86"/>
      <c r="LYU7" s="86"/>
      <c r="LYV7" s="86"/>
      <c r="LYW7" s="86"/>
      <c r="LYX7" s="86"/>
      <c r="LYY7" s="86"/>
      <c r="LYZ7" s="86"/>
      <c r="LZA7" s="86"/>
      <c r="LZB7" s="86"/>
      <c r="LZC7" s="86"/>
      <c r="LZD7" s="86"/>
      <c r="LZE7" s="86"/>
      <c r="LZF7" s="86"/>
      <c r="LZG7" s="86"/>
      <c r="LZH7" s="86"/>
      <c r="LZI7" s="86"/>
      <c r="LZJ7" s="86"/>
      <c r="LZK7" s="86"/>
      <c r="LZL7" s="86"/>
      <c r="LZM7" s="86"/>
      <c r="LZN7" s="86"/>
      <c r="LZO7" s="86"/>
      <c r="LZP7" s="86"/>
      <c r="LZQ7" s="86"/>
      <c r="LZR7" s="86"/>
      <c r="LZS7" s="86"/>
      <c r="LZT7" s="86"/>
      <c r="LZU7" s="86"/>
      <c r="LZV7" s="86"/>
      <c r="LZW7" s="86"/>
      <c r="LZX7" s="86"/>
      <c r="LZY7" s="86"/>
      <c r="LZZ7" s="86"/>
      <c r="MAA7" s="86"/>
      <c r="MAB7" s="86"/>
      <c r="MAC7" s="86"/>
      <c r="MAD7" s="86"/>
      <c r="MAE7" s="86"/>
      <c r="MAF7" s="86"/>
      <c r="MAG7" s="86"/>
      <c r="MAH7" s="86"/>
      <c r="MAI7" s="86"/>
      <c r="MAJ7" s="86"/>
      <c r="MAK7" s="86"/>
      <c r="MAL7" s="86"/>
      <c r="MAM7" s="86"/>
      <c r="MAN7" s="86"/>
      <c r="MAO7" s="86"/>
      <c r="MAP7" s="86"/>
      <c r="MAQ7" s="86"/>
      <c r="MAR7" s="86"/>
      <c r="MAS7" s="86"/>
      <c r="MAT7" s="86"/>
      <c r="MAU7" s="86"/>
      <c r="MAV7" s="86"/>
      <c r="MAW7" s="86"/>
      <c r="MAX7" s="86"/>
      <c r="MAY7" s="86"/>
      <c r="MAZ7" s="86"/>
      <c r="MBA7" s="86"/>
      <c r="MBB7" s="86"/>
      <c r="MBC7" s="86"/>
      <c r="MBD7" s="86"/>
      <c r="MBE7" s="86"/>
      <c r="MBF7" s="86"/>
      <c r="MBG7" s="86"/>
      <c r="MBH7" s="86"/>
      <c r="MBI7" s="86"/>
      <c r="MBJ7" s="86"/>
      <c r="MBK7" s="86"/>
      <c r="MBL7" s="86"/>
      <c r="MBM7" s="86"/>
      <c r="MBN7" s="86"/>
      <c r="MBO7" s="86"/>
      <c r="MBP7" s="86"/>
      <c r="MBQ7" s="86"/>
      <c r="MBR7" s="86"/>
      <c r="MBS7" s="86"/>
      <c r="MBT7" s="86"/>
      <c r="MBU7" s="86"/>
      <c r="MBV7" s="86"/>
      <c r="MBW7" s="86"/>
      <c r="MBX7" s="86"/>
      <c r="MBY7" s="86"/>
      <c r="MBZ7" s="86"/>
      <c r="MCA7" s="86"/>
      <c r="MCB7" s="86"/>
      <c r="MCC7" s="86"/>
      <c r="MCD7" s="86"/>
      <c r="MCE7" s="86"/>
      <c r="MCF7" s="86"/>
      <c r="MCG7" s="86"/>
      <c r="MCH7" s="86"/>
      <c r="MCI7" s="86"/>
      <c r="MCJ7" s="86"/>
      <c r="MCK7" s="86"/>
      <c r="MCL7" s="86"/>
      <c r="MCM7" s="86"/>
      <c r="MCN7" s="86"/>
      <c r="MCO7" s="86"/>
      <c r="MCP7" s="86"/>
      <c r="MCQ7" s="86"/>
      <c r="MCR7" s="86"/>
      <c r="MCS7" s="86"/>
      <c r="MCT7" s="86"/>
      <c r="MCU7" s="86"/>
      <c r="MCV7" s="86"/>
      <c r="MCW7" s="86"/>
      <c r="MCX7" s="86"/>
      <c r="MCY7" s="86"/>
      <c r="MCZ7" s="86"/>
      <c r="MDA7" s="86"/>
      <c r="MDB7" s="86"/>
      <c r="MDC7" s="86"/>
      <c r="MDD7" s="86"/>
      <c r="MDE7" s="86"/>
      <c r="MDF7" s="86"/>
      <c r="MDG7" s="86"/>
      <c r="MDH7" s="86"/>
      <c r="MDI7" s="86"/>
      <c r="MDJ7" s="86"/>
      <c r="MDK7" s="86"/>
      <c r="MDL7" s="86"/>
      <c r="MDM7" s="86"/>
      <c r="MDN7" s="86"/>
      <c r="MDO7" s="86"/>
      <c r="MDP7" s="86"/>
      <c r="MDQ7" s="86"/>
      <c r="MDR7" s="86"/>
      <c r="MDS7" s="86"/>
      <c r="MDT7" s="86"/>
      <c r="MDU7" s="86"/>
      <c r="MDV7" s="86"/>
      <c r="MDW7" s="86"/>
      <c r="MDX7" s="86"/>
      <c r="MDY7" s="86"/>
      <c r="MDZ7" s="86"/>
      <c r="MEA7" s="86"/>
      <c r="MEB7" s="86"/>
      <c r="MEC7" s="86"/>
      <c r="MED7" s="86"/>
      <c r="MEE7" s="86"/>
      <c r="MEF7" s="86"/>
      <c r="MEG7" s="86"/>
      <c r="MEH7" s="86"/>
      <c r="MEI7" s="86"/>
      <c r="MEJ7" s="86"/>
      <c r="MEK7" s="86"/>
      <c r="MEL7" s="86"/>
      <c r="MEM7" s="86"/>
      <c r="MEN7" s="86"/>
      <c r="MEO7" s="86"/>
      <c r="MEP7" s="86"/>
      <c r="MEQ7" s="86"/>
      <c r="MER7" s="86"/>
      <c r="MES7" s="86"/>
      <c r="MET7" s="86"/>
      <c r="MEU7" s="86"/>
      <c r="MEV7" s="86"/>
      <c r="MEW7" s="86"/>
      <c r="MEX7" s="86"/>
      <c r="MEY7" s="86"/>
      <c r="MEZ7" s="86"/>
      <c r="MFA7" s="86"/>
      <c r="MFB7" s="86"/>
      <c r="MFC7" s="86"/>
      <c r="MFD7" s="86"/>
      <c r="MFE7" s="86"/>
      <c r="MFF7" s="86"/>
      <c r="MFG7" s="86"/>
      <c r="MFH7" s="86"/>
      <c r="MFI7" s="86"/>
      <c r="MFJ7" s="86"/>
      <c r="MFK7" s="86"/>
      <c r="MFL7" s="86"/>
      <c r="MFM7" s="86"/>
      <c r="MFN7" s="86"/>
      <c r="MFO7" s="86"/>
      <c r="MFP7" s="86"/>
      <c r="MFQ7" s="86"/>
      <c r="MFR7" s="86"/>
      <c r="MFS7" s="86"/>
      <c r="MFT7" s="86"/>
      <c r="MFU7" s="86"/>
      <c r="MFV7" s="86"/>
      <c r="MFW7" s="86"/>
      <c r="MFX7" s="86"/>
      <c r="MFY7" s="86"/>
      <c r="MFZ7" s="86"/>
      <c r="MGA7" s="86"/>
      <c r="MGB7" s="86"/>
      <c r="MGC7" s="86"/>
      <c r="MGD7" s="86"/>
      <c r="MGE7" s="86"/>
      <c r="MGF7" s="86"/>
      <c r="MGG7" s="86"/>
      <c r="MGH7" s="86"/>
      <c r="MGI7" s="86"/>
      <c r="MGJ7" s="86"/>
      <c r="MGK7" s="86"/>
      <c r="MGL7" s="86"/>
      <c r="MGM7" s="86"/>
      <c r="MGN7" s="86"/>
      <c r="MGO7" s="86"/>
      <c r="MGP7" s="86"/>
      <c r="MGQ7" s="86"/>
      <c r="MGR7" s="86"/>
      <c r="MGS7" s="86"/>
      <c r="MGT7" s="86"/>
      <c r="MGU7" s="86"/>
      <c r="MGV7" s="86"/>
      <c r="MGW7" s="86"/>
      <c r="MGX7" s="86"/>
      <c r="MGY7" s="86"/>
      <c r="MGZ7" s="86"/>
      <c r="MHA7" s="86"/>
      <c r="MHB7" s="86"/>
      <c r="MHC7" s="86"/>
      <c r="MHD7" s="86"/>
      <c r="MHE7" s="86"/>
      <c r="MHF7" s="86"/>
      <c r="MHG7" s="86"/>
      <c r="MHH7" s="86"/>
      <c r="MHI7" s="86"/>
      <c r="MHJ7" s="86"/>
      <c r="MHK7" s="86"/>
      <c r="MHL7" s="86"/>
      <c r="MHM7" s="86"/>
      <c r="MHN7" s="86"/>
      <c r="MHO7" s="86"/>
      <c r="MHP7" s="86"/>
      <c r="MHQ7" s="86"/>
      <c r="MHR7" s="86"/>
      <c r="MHS7" s="86"/>
      <c r="MHT7" s="86"/>
      <c r="MHU7" s="86"/>
      <c r="MHV7" s="86"/>
      <c r="MHW7" s="86"/>
      <c r="MHX7" s="86"/>
      <c r="MHY7" s="86"/>
      <c r="MHZ7" s="86"/>
      <c r="MIA7" s="86"/>
      <c r="MIB7" s="86"/>
      <c r="MIC7" s="86"/>
      <c r="MID7" s="86"/>
      <c r="MIE7" s="86"/>
      <c r="MIF7" s="86"/>
      <c r="MIG7" s="86"/>
      <c r="MIH7" s="86"/>
      <c r="MII7" s="86"/>
      <c r="MIJ7" s="86"/>
      <c r="MIK7" s="86"/>
      <c r="MIL7" s="86"/>
      <c r="MIM7" s="86"/>
      <c r="MIN7" s="86"/>
      <c r="MIO7" s="86"/>
      <c r="MIP7" s="86"/>
      <c r="MIQ7" s="86"/>
      <c r="MIR7" s="86"/>
      <c r="MIS7" s="86"/>
      <c r="MIT7" s="86"/>
      <c r="MIU7" s="86"/>
      <c r="MIV7" s="86"/>
      <c r="MIW7" s="86"/>
      <c r="MIX7" s="86"/>
      <c r="MIY7" s="86"/>
      <c r="MIZ7" s="86"/>
      <c r="MJA7" s="86"/>
      <c r="MJB7" s="86"/>
      <c r="MJC7" s="86"/>
      <c r="MJD7" s="86"/>
      <c r="MJE7" s="86"/>
      <c r="MJF7" s="86"/>
      <c r="MJG7" s="86"/>
      <c r="MJH7" s="86"/>
      <c r="MJI7" s="86"/>
      <c r="MJJ7" s="86"/>
      <c r="MJK7" s="86"/>
      <c r="MJL7" s="86"/>
      <c r="MJM7" s="86"/>
      <c r="MJN7" s="86"/>
      <c r="MJO7" s="86"/>
      <c r="MJP7" s="86"/>
      <c r="MJQ7" s="86"/>
      <c r="MJR7" s="86"/>
      <c r="MJS7" s="86"/>
      <c r="MJT7" s="86"/>
      <c r="MJU7" s="86"/>
      <c r="MJV7" s="86"/>
      <c r="MJW7" s="86"/>
      <c r="MJX7" s="86"/>
      <c r="MJY7" s="86"/>
      <c r="MJZ7" s="86"/>
      <c r="MKA7" s="86"/>
      <c r="MKB7" s="86"/>
      <c r="MKC7" s="86"/>
      <c r="MKD7" s="86"/>
      <c r="MKE7" s="86"/>
      <c r="MKF7" s="86"/>
      <c r="MKG7" s="86"/>
      <c r="MKH7" s="86"/>
      <c r="MKI7" s="86"/>
      <c r="MKJ7" s="86"/>
      <c r="MKK7" s="86"/>
      <c r="MKL7" s="86"/>
      <c r="MKM7" s="86"/>
      <c r="MKN7" s="86"/>
      <c r="MKO7" s="86"/>
      <c r="MKP7" s="86"/>
      <c r="MKQ7" s="86"/>
      <c r="MKR7" s="86"/>
      <c r="MKS7" s="86"/>
      <c r="MKT7" s="86"/>
      <c r="MKU7" s="86"/>
      <c r="MKV7" s="86"/>
      <c r="MKW7" s="86"/>
      <c r="MKX7" s="86"/>
      <c r="MKY7" s="86"/>
      <c r="MKZ7" s="86"/>
      <c r="MLA7" s="86"/>
      <c r="MLB7" s="86"/>
      <c r="MLC7" s="86"/>
      <c r="MLD7" s="86"/>
      <c r="MLE7" s="86"/>
      <c r="MLF7" s="86"/>
      <c r="MLG7" s="86"/>
      <c r="MLH7" s="86"/>
      <c r="MLI7" s="86"/>
      <c r="MLJ7" s="86"/>
      <c r="MLK7" s="86"/>
      <c r="MLL7" s="86"/>
      <c r="MLM7" s="86"/>
      <c r="MLN7" s="86"/>
      <c r="MLO7" s="86"/>
      <c r="MLP7" s="86"/>
      <c r="MLQ7" s="86"/>
      <c r="MLR7" s="86"/>
      <c r="MLS7" s="86"/>
      <c r="MLT7" s="86"/>
      <c r="MLU7" s="86"/>
      <c r="MLV7" s="86"/>
      <c r="MLW7" s="86"/>
      <c r="MLX7" s="86"/>
      <c r="MLY7" s="86"/>
      <c r="MLZ7" s="86"/>
      <c r="MMA7" s="86"/>
      <c r="MMB7" s="86"/>
      <c r="MMC7" s="86"/>
      <c r="MMD7" s="86"/>
      <c r="MME7" s="86"/>
      <c r="MMF7" s="86"/>
      <c r="MMG7" s="86"/>
      <c r="MMH7" s="86"/>
      <c r="MMI7" s="86"/>
      <c r="MMJ7" s="86"/>
      <c r="MMK7" s="86"/>
      <c r="MML7" s="86"/>
      <c r="MMM7" s="86"/>
      <c r="MMN7" s="86"/>
      <c r="MMO7" s="86"/>
      <c r="MMP7" s="86"/>
      <c r="MMQ7" s="86"/>
      <c r="MMR7" s="86"/>
      <c r="MMS7" s="86"/>
      <c r="MMT7" s="86"/>
      <c r="MMU7" s="86"/>
      <c r="MMV7" s="86"/>
      <c r="MMW7" s="86"/>
      <c r="MMX7" s="86"/>
      <c r="MMY7" s="86"/>
      <c r="MMZ7" s="86"/>
      <c r="MNA7" s="86"/>
      <c r="MNB7" s="86"/>
      <c r="MNC7" s="86"/>
      <c r="MND7" s="86"/>
      <c r="MNE7" s="86"/>
      <c r="MNF7" s="86"/>
      <c r="MNG7" s="86"/>
      <c r="MNH7" s="86"/>
      <c r="MNI7" s="86"/>
      <c r="MNJ7" s="86"/>
      <c r="MNK7" s="86"/>
      <c r="MNL7" s="86"/>
      <c r="MNM7" s="86"/>
      <c r="MNN7" s="86"/>
      <c r="MNO7" s="86"/>
      <c r="MNP7" s="86"/>
      <c r="MNQ7" s="86"/>
      <c r="MNR7" s="86"/>
      <c r="MNS7" s="86"/>
      <c r="MNT7" s="86"/>
      <c r="MNU7" s="86"/>
      <c r="MNV7" s="86"/>
      <c r="MNW7" s="86"/>
      <c r="MNX7" s="86"/>
      <c r="MNY7" s="86"/>
      <c r="MNZ7" s="86"/>
      <c r="MOA7" s="86"/>
      <c r="MOB7" s="86"/>
      <c r="MOC7" s="86"/>
      <c r="MOD7" s="86"/>
      <c r="MOE7" s="86"/>
      <c r="MOF7" s="86"/>
      <c r="MOG7" s="86"/>
      <c r="MOH7" s="86"/>
      <c r="MOI7" s="86"/>
      <c r="MOJ7" s="86"/>
      <c r="MOK7" s="86"/>
      <c r="MOL7" s="86"/>
      <c r="MOM7" s="86"/>
      <c r="MON7" s="86"/>
      <c r="MOO7" s="86"/>
      <c r="MOP7" s="86"/>
      <c r="MOQ7" s="86"/>
      <c r="MOR7" s="86"/>
      <c r="MOS7" s="86"/>
      <c r="MOT7" s="86"/>
      <c r="MOU7" s="86"/>
      <c r="MOV7" s="86"/>
      <c r="MOW7" s="86"/>
      <c r="MOX7" s="86"/>
      <c r="MOY7" s="86"/>
      <c r="MOZ7" s="86"/>
      <c r="MPA7" s="86"/>
      <c r="MPB7" s="86"/>
      <c r="MPC7" s="86"/>
      <c r="MPD7" s="86"/>
      <c r="MPE7" s="86"/>
      <c r="MPF7" s="86"/>
      <c r="MPG7" s="86"/>
      <c r="MPH7" s="86"/>
      <c r="MPI7" s="86"/>
      <c r="MPJ7" s="86"/>
      <c r="MPK7" s="86"/>
      <c r="MPL7" s="86"/>
      <c r="MPM7" s="86"/>
      <c r="MPN7" s="86"/>
      <c r="MPO7" s="86"/>
      <c r="MPP7" s="86"/>
      <c r="MPQ7" s="86"/>
      <c r="MPR7" s="86"/>
      <c r="MPS7" s="86"/>
      <c r="MPT7" s="86"/>
      <c r="MPU7" s="86"/>
      <c r="MPV7" s="86"/>
      <c r="MPW7" s="86"/>
      <c r="MPX7" s="86"/>
      <c r="MPY7" s="86"/>
      <c r="MPZ7" s="86"/>
      <c r="MQA7" s="86"/>
      <c r="MQB7" s="86"/>
      <c r="MQC7" s="86"/>
      <c r="MQD7" s="86"/>
      <c r="MQE7" s="86"/>
      <c r="MQF7" s="86"/>
      <c r="MQG7" s="86"/>
      <c r="MQH7" s="86"/>
      <c r="MQI7" s="86"/>
      <c r="MQJ7" s="86"/>
      <c r="MQK7" s="86"/>
      <c r="MQL7" s="86"/>
      <c r="MQM7" s="86"/>
      <c r="MQN7" s="86"/>
      <c r="MQO7" s="86"/>
      <c r="MQP7" s="86"/>
      <c r="MQQ7" s="86"/>
      <c r="MQR7" s="86"/>
      <c r="MQS7" s="86"/>
      <c r="MQT7" s="86"/>
      <c r="MQU7" s="86"/>
      <c r="MQV7" s="86"/>
      <c r="MQW7" s="86"/>
      <c r="MQX7" s="86"/>
      <c r="MQY7" s="86"/>
      <c r="MQZ7" s="86"/>
      <c r="MRA7" s="86"/>
      <c r="MRB7" s="86"/>
      <c r="MRC7" s="86"/>
      <c r="MRD7" s="86"/>
      <c r="MRE7" s="86"/>
      <c r="MRF7" s="86"/>
      <c r="MRG7" s="86"/>
      <c r="MRH7" s="86"/>
      <c r="MRI7" s="86"/>
      <c r="MRJ7" s="86"/>
      <c r="MRK7" s="86"/>
      <c r="MRL7" s="86"/>
      <c r="MRM7" s="86"/>
      <c r="MRN7" s="86"/>
      <c r="MRO7" s="86"/>
      <c r="MRP7" s="86"/>
      <c r="MRQ7" s="86"/>
      <c r="MRR7" s="86"/>
      <c r="MRS7" s="86"/>
      <c r="MRT7" s="86"/>
      <c r="MRU7" s="86"/>
      <c r="MRV7" s="86"/>
      <c r="MRW7" s="86"/>
      <c r="MRX7" s="86"/>
      <c r="MRY7" s="86"/>
      <c r="MRZ7" s="86"/>
      <c r="MSA7" s="86"/>
      <c r="MSB7" s="86"/>
      <c r="MSC7" s="86"/>
      <c r="MSD7" s="86"/>
      <c r="MSE7" s="86"/>
      <c r="MSF7" s="86"/>
      <c r="MSG7" s="86"/>
      <c r="MSH7" s="86"/>
      <c r="MSI7" s="86"/>
      <c r="MSJ7" s="86"/>
      <c r="MSK7" s="86"/>
      <c r="MSL7" s="86"/>
      <c r="MSM7" s="86"/>
      <c r="MSN7" s="86"/>
      <c r="MSO7" s="86"/>
      <c r="MSP7" s="86"/>
      <c r="MSQ7" s="86"/>
      <c r="MSR7" s="86"/>
      <c r="MSS7" s="86"/>
      <c r="MST7" s="86"/>
      <c r="MSU7" s="86"/>
      <c r="MSV7" s="86"/>
      <c r="MSW7" s="86"/>
      <c r="MSX7" s="86"/>
      <c r="MSY7" s="86"/>
      <c r="MSZ7" s="86"/>
      <c r="MTA7" s="86"/>
      <c r="MTB7" s="86"/>
      <c r="MTC7" s="86"/>
      <c r="MTD7" s="86"/>
      <c r="MTE7" s="86"/>
      <c r="MTF7" s="86"/>
      <c r="MTG7" s="86"/>
      <c r="MTH7" s="86"/>
      <c r="MTI7" s="86"/>
      <c r="MTJ7" s="86"/>
      <c r="MTK7" s="86"/>
      <c r="MTL7" s="86"/>
      <c r="MTM7" s="86"/>
      <c r="MTN7" s="86"/>
      <c r="MTO7" s="86"/>
      <c r="MTP7" s="86"/>
      <c r="MTQ7" s="86"/>
      <c r="MTR7" s="86"/>
      <c r="MTS7" s="86"/>
      <c r="MTT7" s="86"/>
      <c r="MTU7" s="86"/>
      <c r="MTV7" s="86"/>
      <c r="MTW7" s="86"/>
      <c r="MTX7" s="86"/>
      <c r="MTY7" s="86"/>
      <c r="MTZ7" s="86"/>
      <c r="MUA7" s="86"/>
      <c r="MUB7" s="86"/>
      <c r="MUC7" s="86"/>
      <c r="MUD7" s="86"/>
      <c r="MUE7" s="86"/>
      <c r="MUF7" s="86"/>
      <c r="MUG7" s="86"/>
      <c r="MUH7" s="86"/>
      <c r="MUI7" s="86"/>
      <c r="MUJ7" s="86"/>
      <c r="MUK7" s="86"/>
      <c r="MUL7" s="86"/>
      <c r="MUM7" s="86"/>
      <c r="MUN7" s="86"/>
      <c r="MUO7" s="86"/>
      <c r="MUP7" s="86"/>
      <c r="MUQ7" s="86"/>
      <c r="MUR7" s="86"/>
      <c r="MUS7" s="86"/>
      <c r="MUT7" s="86"/>
      <c r="MUU7" s="86"/>
      <c r="MUV7" s="86"/>
      <c r="MUW7" s="86"/>
      <c r="MUX7" s="86"/>
      <c r="MUY7" s="86"/>
      <c r="MUZ7" s="86"/>
      <c r="MVA7" s="86"/>
      <c r="MVB7" s="86"/>
      <c r="MVC7" s="86"/>
      <c r="MVD7" s="86"/>
      <c r="MVE7" s="86"/>
      <c r="MVF7" s="86"/>
      <c r="MVG7" s="86"/>
      <c r="MVH7" s="86"/>
      <c r="MVI7" s="86"/>
      <c r="MVJ7" s="86"/>
      <c r="MVK7" s="86"/>
      <c r="MVL7" s="86"/>
      <c r="MVM7" s="86"/>
      <c r="MVN7" s="86"/>
      <c r="MVO7" s="86"/>
      <c r="MVP7" s="86"/>
      <c r="MVQ7" s="86"/>
      <c r="MVR7" s="86"/>
      <c r="MVS7" s="86"/>
      <c r="MVT7" s="86"/>
      <c r="MVU7" s="86"/>
      <c r="MVV7" s="86"/>
      <c r="MVW7" s="86"/>
      <c r="MVX7" s="86"/>
      <c r="MVY7" s="86"/>
      <c r="MVZ7" s="86"/>
      <c r="MWA7" s="86"/>
      <c r="MWB7" s="86"/>
      <c r="MWC7" s="86"/>
      <c r="MWD7" s="86"/>
      <c r="MWE7" s="86"/>
      <c r="MWF7" s="86"/>
      <c r="MWG7" s="86"/>
      <c r="MWH7" s="86"/>
      <c r="MWI7" s="86"/>
      <c r="MWJ7" s="86"/>
      <c r="MWK7" s="86"/>
      <c r="MWL7" s="86"/>
      <c r="MWM7" s="86"/>
      <c r="MWN7" s="86"/>
      <c r="MWO7" s="86"/>
      <c r="MWP7" s="86"/>
      <c r="MWQ7" s="86"/>
      <c r="MWR7" s="86"/>
      <c r="MWS7" s="86"/>
      <c r="MWT7" s="86"/>
      <c r="MWU7" s="86"/>
      <c r="MWV7" s="86"/>
      <c r="MWW7" s="86"/>
      <c r="MWX7" s="86"/>
      <c r="MWY7" s="86"/>
      <c r="MWZ7" s="86"/>
      <c r="MXA7" s="86"/>
      <c r="MXB7" s="86"/>
      <c r="MXC7" s="86"/>
      <c r="MXD7" s="86"/>
      <c r="MXE7" s="86"/>
      <c r="MXF7" s="86"/>
      <c r="MXG7" s="86"/>
      <c r="MXH7" s="86"/>
      <c r="MXI7" s="86"/>
      <c r="MXJ7" s="86"/>
      <c r="MXK7" s="86"/>
      <c r="MXL7" s="86"/>
      <c r="MXM7" s="86"/>
      <c r="MXN7" s="86"/>
      <c r="MXO7" s="86"/>
      <c r="MXP7" s="86"/>
      <c r="MXQ7" s="86"/>
      <c r="MXR7" s="86"/>
      <c r="MXS7" s="86"/>
      <c r="MXT7" s="86"/>
      <c r="MXU7" s="86"/>
      <c r="MXV7" s="86"/>
      <c r="MXW7" s="86"/>
      <c r="MXX7" s="86"/>
      <c r="MXY7" s="86"/>
      <c r="MXZ7" s="86"/>
      <c r="MYA7" s="86"/>
      <c r="MYB7" s="86"/>
      <c r="MYC7" s="86"/>
      <c r="MYD7" s="86"/>
      <c r="MYE7" s="86"/>
      <c r="MYF7" s="86"/>
      <c r="MYG7" s="86"/>
      <c r="MYH7" s="86"/>
      <c r="MYI7" s="86"/>
      <c r="MYJ7" s="86"/>
      <c r="MYK7" s="86"/>
      <c r="MYL7" s="86"/>
      <c r="MYM7" s="86"/>
      <c r="MYN7" s="86"/>
      <c r="MYO7" s="86"/>
      <c r="MYP7" s="86"/>
      <c r="MYQ7" s="86"/>
      <c r="MYR7" s="86"/>
      <c r="MYS7" s="86"/>
      <c r="MYT7" s="86"/>
      <c r="MYU7" s="86"/>
      <c r="MYV7" s="86"/>
      <c r="MYW7" s="86"/>
      <c r="MYX7" s="86"/>
      <c r="MYY7" s="86"/>
      <c r="MYZ7" s="86"/>
      <c r="MZA7" s="86"/>
      <c r="MZB7" s="86"/>
      <c r="MZC7" s="86"/>
      <c r="MZD7" s="86"/>
      <c r="MZE7" s="86"/>
      <c r="MZF7" s="86"/>
      <c r="MZG7" s="86"/>
      <c r="MZH7" s="86"/>
      <c r="MZI7" s="86"/>
      <c r="MZJ7" s="86"/>
      <c r="MZK7" s="86"/>
      <c r="MZL7" s="86"/>
      <c r="MZM7" s="86"/>
      <c r="MZN7" s="86"/>
      <c r="MZO7" s="86"/>
      <c r="MZP7" s="86"/>
      <c r="MZQ7" s="86"/>
      <c r="MZR7" s="86"/>
      <c r="MZS7" s="86"/>
      <c r="MZT7" s="86"/>
      <c r="MZU7" s="86"/>
      <c r="MZV7" s="86"/>
      <c r="MZW7" s="86"/>
      <c r="MZX7" s="86"/>
      <c r="MZY7" s="86"/>
      <c r="MZZ7" s="86"/>
      <c r="NAA7" s="86"/>
      <c r="NAB7" s="86"/>
      <c r="NAC7" s="86"/>
      <c r="NAD7" s="86"/>
      <c r="NAE7" s="86"/>
      <c r="NAF7" s="86"/>
      <c r="NAG7" s="86"/>
      <c r="NAH7" s="86"/>
      <c r="NAI7" s="86"/>
      <c r="NAJ7" s="86"/>
      <c r="NAK7" s="86"/>
      <c r="NAL7" s="86"/>
      <c r="NAM7" s="86"/>
      <c r="NAN7" s="86"/>
      <c r="NAO7" s="86"/>
      <c r="NAP7" s="86"/>
      <c r="NAQ7" s="86"/>
      <c r="NAR7" s="86"/>
      <c r="NAS7" s="86"/>
      <c r="NAT7" s="86"/>
      <c r="NAU7" s="86"/>
      <c r="NAV7" s="86"/>
      <c r="NAW7" s="86"/>
      <c r="NAX7" s="86"/>
      <c r="NAY7" s="86"/>
      <c r="NAZ7" s="86"/>
      <c r="NBA7" s="86"/>
      <c r="NBB7" s="86"/>
      <c r="NBC7" s="86"/>
      <c r="NBD7" s="86"/>
      <c r="NBE7" s="86"/>
      <c r="NBF7" s="86"/>
      <c r="NBG7" s="86"/>
      <c r="NBH7" s="86"/>
      <c r="NBI7" s="86"/>
      <c r="NBJ7" s="86"/>
      <c r="NBK7" s="86"/>
      <c r="NBL7" s="86"/>
      <c r="NBM7" s="86"/>
      <c r="NBN7" s="86"/>
      <c r="NBO7" s="86"/>
      <c r="NBP7" s="86"/>
      <c r="NBQ7" s="86"/>
      <c r="NBR7" s="86"/>
      <c r="NBS7" s="86"/>
      <c r="NBT7" s="86"/>
      <c r="NBU7" s="86"/>
      <c r="NBV7" s="86"/>
      <c r="NBW7" s="86"/>
      <c r="NBX7" s="86"/>
      <c r="NBY7" s="86"/>
      <c r="NBZ7" s="86"/>
      <c r="NCA7" s="86"/>
      <c r="NCB7" s="86"/>
      <c r="NCC7" s="86"/>
      <c r="NCD7" s="86"/>
      <c r="NCE7" s="86"/>
      <c r="NCF7" s="86"/>
      <c r="NCG7" s="86"/>
      <c r="NCH7" s="86"/>
      <c r="NCI7" s="86"/>
      <c r="NCJ7" s="86"/>
      <c r="NCK7" s="86"/>
      <c r="NCL7" s="86"/>
      <c r="NCM7" s="86"/>
      <c r="NCN7" s="86"/>
      <c r="NCO7" s="86"/>
      <c r="NCP7" s="86"/>
      <c r="NCQ7" s="86"/>
      <c r="NCR7" s="86"/>
      <c r="NCS7" s="86"/>
      <c r="NCT7" s="86"/>
      <c r="NCU7" s="86"/>
      <c r="NCV7" s="86"/>
      <c r="NCW7" s="86"/>
      <c r="NCX7" s="86"/>
      <c r="NCY7" s="86"/>
      <c r="NCZ7" s="86"/>
      <c r="NDA7" s="86"/>
      <c r="NDB7" s="86"/>
      <c r="NDC7" s="86"/>
      <c r="NDD7" s="86"/>
      <c r="NDE7" s="86"/>
      <c r="NDF7" s="86"/>
      <c r="NDG7" s="86"/>
      <c r="NDH7" s="86"/>
      <c r="NDI7" s="86"/>
      <c r="NDJ7" s="86"/>
      <c r="NDK7" s="86"/>
      <c r="NDL7" s="86"/>
      <c r="NDM7" s="86"/>
      <c r="NDN7" s="86"/>
      <c r="NDO7" s="86"/>
      <c r="NDP7" s="86"/>
      <c r="NDQ7" s="86"/>
      <c r="NDR7" s="86"/>
      <c r="NDS7" s="86"/>
      <c r="NDT7" s="86"/>
      <c r="NDU7" s="86"/>
      <c r="NDV7" s="86"/>
      <c r="NDW7" s="86"/>
      <c r="NDX7" s="86"/>
      <c r="NDY7" s="86"/>
      <c r="NDZ7" s="86"/>
      <c r="NEA7" s="86"/>
      <c r="NEB7" s="86"/>
      <c r="NEC7" s="86"/>
      <c r="NED7" s="86"/>
      <c r="NEE7" s="86"/>
      <c r="NEF7" s="86"/>
      <c r="NEG7" s="86"/>
      <c r="NEH7" s="86"/>
      <c r="NEI7" s="86"/>
      <c r="NEJ7" s="86"/>
      <c r="NEK7" s="86"/>
      <c r="NEL7" s="86"/>
      <c r="NEM7" s="86"/>
      <c r="NEN7" s="86"/>
      <c r="NEO7" s="86"/>
      <c r="NEP7" s="86"/>
      <c r="NEQ7" s="86"/>
      <c r="NER7" s="86"/>
      <c r="NES7" s="86"/>
      <c r="NET7" s="86"/>
      <c r="NEU7" s="86"/>
      <c r="NEV7" s="86"/>
      <c r="NEW7" s="86"/>
      <c r="NEX7" s="86"/>
      <c r="NEY7" s="86"/>
      <c r="NEZ7" s="86"/>
      <c r="NFA7" s="86"/>
      <c r="NFB7" s="86"/>
      <c r="NFC7" s="86"/>
      <c r="NFD7" s="86"/>
      <c r="NFE7" s="86"/>
      <c r="NFF7" s="86"/>
      <c r="NFG7" s="86"/>
      <c r="NFH7" s="86"/>
      <c r="NFI7" s="86"/>
      <c r="NFJ7" s="86"/>
      <c r="NFK7" s="86"/>
      <c r="NFL7" s="86"/>
      <c r="NFM7" s="86"/>
      <c r="NFN7" s="86"/>
      <c r="NFO7" s="86"/>
      <c r="NFP7" s="86"/>
      <c r="NFQ7" s="86"/>
      <c r="NFR7" s="86"/>
      <c r="NFS7" s="86"/>
      <c r="NFT7" s="86"/>
      <c r="NFU7" s="86"/>
      <c r="NFV7" s="86"/>
      <c r="NFW7" s="86"/>
      <c r="NFX7" s="86"/>
      <c r="NFY7" s="86"/>
      <c r="NFZ7" s="86"/>
      <c r="NGA7" s="86"/>
      <c r="NGB7" s="86"/>
      <c r="NGC7" s="86"/>
      <c r="NGD7" s="86"/>
      <c r="NGE7" s="86"/>
      <c r="NGF7" s="86"/>
      <c r="NGG7" s="86"/>
      <c r="NGH7" s="86"/>
      <c r="NGI7" s="86"/>
      <c r="NGJ7" s="86"/>
      <c r="NGK7" s="86"/>
      <c r="NGL7" s="86"/>
      <c r="NGM7" s="86"/>
      <c r="NGN7" s="86"/>
      <c r="NGO7" s="86"/>
      <c r="NGP7" s="86"/>
      <c r="NGQ7" s="86"/>
      <c r="NGR7" s="86"/>
      <c r="NGS7" s="86"/>
      <c r="NGT7" s="86"/>
      <c r="NGU7" s="86"/>
      <c r="NGV7" s="86"/>
      <c r="NGW7" s="86"/>
      <c r="NGX7" s="86"/>
      <c r="NGY7" s="86"/>
      <c r="NGZ7" s="86"/>
      <c r="NHA7" s="86"/>
      <c r="NHB7" s="86"/>
      <c r="NHC7" s="86"/>
      <c r="NHD7" s="86"/>
      <c r="NHE7" s="86"/>
      <c r="NHF7" s="86"/>
      <c r="NHG7" s="86"/>
      <c r="NHH7" s="86"/>
      <c r="NHI7" s="86"/>
      <c r="NHJ7" s="86"/>
      <c r="NHK7" s="86"/>
      <c r="NHL7" s="86"/>
      <c r="NHM7" s="86"/>
      <c r="NHN7" s="86"/>
      <c r="NHO7" s="86"/>
      <c r="NHP7" s="86"/>
      <c r="NHQ7" s="86"/>
      <c r="NHR7" s="86"/>
      <c r="NHS7" s="86"/>
      <c r="NHT7" s="86"/>
      <c r="NHU7" s="86"/>
      <c r="NHV7" s="86"/>
      <c r="NHW7" s="86"/>
      <c r="NHX7" s="86"/>
      <c r="NHY7" s="86"/>
      <c r="NHZ7" s="86"/>
      <c r="NIA7" s="86"/>
      <c r="NIB7" s="86"/>
      <c r="NIC7" s="86"/>
      <c r="NID7" s="86"/>
      <c r="NIE7" s="86"/>
      <c r="NIF7" s="86"/>
      <c r="NIG7" s="86"/>
      <c r="NIH7" s="86"/>
      <c r="NII7" s="86"/>
      <c r="NIJ7" s="86"/>
      <c r="NIK7" s="86"/>
      <c r="NIL7" s="86"/>
      <c r="NIM7" s="86"/>
      <c r="NIN7" s="86"/>
      <c r="NIO7" s="86"/>
      <c r="NIP7" s="86"/>
      <c r="NIQ7" s="86"/>
      <c r="NIR7" s="86"/>
      <c r="NIS7" s="86"/>
      <c r="NIT7" s="86"/>
      <c r="NIU7" s="86"/>
      <c r="NIV7" s="86"/>
      <c r="NIW7" s="86"/>
      <c r="NIX7" s="86"/>
      <c r="NIY7" s="86"/>
      <c r="NIZ7" s="86"/>
      <c r="NJA7" s="86"/>
      <c r="NJB7" s="86"/>
      <c r="NJC7" s="86"/>
      <c r="NJD7" s="86"/>
      <c r="NJE7" s="86"/>
      <c r="NJF7" s="86"/>
      <c r="NJG7" s="86"/>
      <c r="NJH7" s="86"/>
      <c r="NJI7" s="86"/>
      <c r="NJJ7" s="86"/>
      <c r="NJK7" s="86"/>
      <c r="NJL7" s="86"/>
      <c r="NJM7" s="86"/>
      <c r="NJN7" s="86"/>
      <c r="NJO7" s="86"/>
      <c r="NJP7" s="86"/>
      <c r="NJQ7" s="86"/>
      <c r="NJR7" s="86"/>
      <c r="NJS7" s="86"/>
      <c r="NJT7" s="86"/>
      <c r="NJU7" s="86"/>
      <c r="NJV7" s="86"/>
      <c r="NJW7" s="86"/>
      <c r="NJX7" s="86"/>
      <c r="NJY7" s="86"/>
      <c r="NJZ7" s="86"/>
      <c r="NKA7" s="86"/>
      <c r="NKB7" s="86"/>
      <c r="NKC7" s="86"/>
      <c r="NKD7" s="86"/>
      <c r="NKE7" s="86"/>
      <c r="NKF7" s="86"/>
      <c r="NKG7" s="86"/>
      <c r="NKH7" s="86"/>
      <c r="NKI7" s="86"/>
      <c r="NKJ7" s="86"/>
      <c r="NKK7" s="86"/>
      <c r="NKL7" s="86"/>
      <c r="NKM7" s="86"/>
      <c r="NKN7" s="86"/>
      <c r="NKO7" s="86"/>
      <c r="NKP7" s="86"/>
      <c r="NKQ7" s="86"/>
      <c r="NKR7" s="86"/>
      <c r="NKS7" s="86"/>
      <c r="NKT7" s="86"/>
      <c r="NKU7" s="86"/>
      <c r="NKV7" s="86"/>
      <c r="NKW7" s="86"/>
      <c r="NKX7" s="86"/>
      <c r="NKY7" s="86"/>
      <c r="NKZ7" s="86"/>
      <c r="NLA7" s="86"/>
      <c r="NLB7" s="86"/>
      <c r="NLC7" s="86"/>
      <c r="NLD7" s="86"/>
      <c r="NLE7" s="86"/>
      <c r="NLF7" s="86"/>
      <c r="NLG7" s="86"/>
      <c r="NLH7" s="86"/>
      <c r="NLI7" s="86"/>
      <c r="NLJ7" s="86"/>
      <c r="NLK7" s="86"/>
      <c r="NLL7" s="86"/>
      <c r="NLM7" s="86"/>
      <c r="NLN7" s="86"/>
      <c r="NLO7" s="86"/>
      <c r="NLP7" s="86"/>
      <c r="NLQ7" s="86"/>
      <c r="NLR7" s="86"/>
      <c r="NLS7" s="86"/>
      <c r="NLT7" s="86"/>
      <c r="NLU7" s="86"/>
      <c r="NLV7" s="86"/>
      <c r="NLW7" s="86"/>
      <c r="NLX7" s="86"/>
      <c r="NLY7" s="86"/>
      <c r="NLZ7" s="86"/>
      <c r="NMA7" s="86"/>
      <c r="NMB7" s="86"/>
      <c r="NMC7" s="86"/>
      <c r="NMD7" s="86"/>
      <c r="NME7" s="86"/>
      <c r="NMF7" s="86"/>
      <c r="NMG7" s="86"/>
      <c r="NMH7" s="86"/>
      <c r="NMI7" s="86"/>
      <c r="NMJ7" s="86"/>
      <c r="NMK7" s="86"/>
      <c r="NML7" s="86"/>
      <c r="NMM7" s="86"/>
      <c r="NMN7" s="86"/>
      <c r="NMO7" s="86"/>
      <c r="NMP7" s="86"/>
      <c r="NMQ7" s="86"/>
      <c r="NMR7" s="86"/>
      <c r="NMS7" s="86"/>
      <c r="NMT7" s="86"/>
      <c r="NMU7" s="86"/>
      <c r="NMV7" s="86"/>
      <c r="NMW7" s="86"/>
      <c r="NMX7" s="86"/>
      <c r="NMY7" s="86"/>
      <c r="NMZ7" s="86"/>
      <c r="NNA7" s="86"/>
      <c r="NNB7" s="86"/>
      <c r="NNC7" s="86"/>
      <c r="NND7" s="86"/>
      <c r="NNE7" s="86"/>
      <c r="NNF7" s="86"/>
      <c r="NNG7" s="86"/>
      <c r="NNH7" s="86"/>
      <c r="NNI7" s="86"/>
      <c r="NNJ7" s="86"/>
      <c r="NNK7" s="86"/>
      <c r="NNL7" s="86"/>
      <c r="NNM7" s="86"/>
      <c r="NNN7" s="86"/>
      <c r="NNO7" s="86"/>
      <c r="NNP7" s="86"/>
      <c r="NNQ7" s="86"/>
      <c r="NNR7" s="86"/>
      <c r="NNS7" s="86"/>
      <c r="NNT7" s="86"/>
      <c r="NNU7" s="86"/>
      <c r="NNV7" s="86"/>
      <c r="NNW7" s="86"/>
      <c r="NNX7" s="86"/>
      <c r="NNY7" s="86"/>
      <c r="NNZ7" s="86"/>
      <c r="NOA7" s="86"/>
      <c r="NOB7" s="86"/>
      <c r="NOC7" s="86"/>
      <c r="NOD7" s="86"/>
      <c r="NOE7" s="86"/>
      <c r="NOF7" s="86"/>
      <c r="NOG7" s="86"/>
      <c r="NOH7" s="86"/>
      <c r="NOI7" s="86"/>
      <c r="NOJ7" s="86"/>
      <c r="NOK7" s="86"/>
      <c r="NOL7" s="86"/>
      <c r="NOM7" s="86"/>
      <c r="NON7" s="86"/>
      <c r="NOO7" s="86"/>
      <c r="NOP7" s="86"/>
      <c r="NOQ7" s="86"/>
      <c r="NOR7" s="86"/>
      <c r="NOS7" s="86"/>
      <c r="NOT7" s="86"/>
      <c r="NOU7" s="86"/>
      <c r="NOV7" s="86"/>
      <c r="NOW7" s="86"/>
      <c r="NOX7" s="86"/>
      <c r="NOY7" s="86"/>
      <c r="NOZ7" s="86"/>
      <c r="NPA7" s="86"/>
      <c r="NPB7" s="86"/>
      <c r="NPC7" s="86"/>
      <c r="NPD7" s="86"/>
      <c r="NPE7" s="86"/>
      <c r="NPF7" s="86"/>
      <c r="NPG7" s="86"/>
      <c r="NPH7" s="86"/>
      <c r="NPI7" s="86"/>
      <c r="NPJ7" s="86"/>
      <c r="NPK7" s="86"/>
      <c r="NPL7" s="86"/>
      <c r="NPM7" s="86"/>
      <c r="NPN7" s="86"/>
      <c r="NPO7" s="86"/>
      <c r="NPP7" s="86"/>
      <c r="NPQ7" s="86"/>
      <c r="NPR7" s="86"/>
      <c r="NPS7" s="86"/>
      <c r="NPT7" s="86"/>
      <c r="NPU7" s="86"/>
      <c r="NPV7" s="86"/>
      <c r="NPW7" s="86"/>
      <c r="NPX7" s="86"/>
      <c r="NPY7" s="86"/>
      <c r="NPZ7" s="86"/>
      <c r="NQA7" s="86"/>
      <c r="NQB7" s="86"/>
      <c r="NQC7" s="86"/>
      <c r="NQD7" s="86"/>
      <c r="NQE7" s="86"/>
      <c r="NQF7" s="86"/>
      <c r="NQG7" s="86"/>
      <c r="NQH7" s="86"/>
      <c r="NQI7" s="86"/>
      <c r="NQJ7" s="86"/>
      <c r="NQK7" s="86"/>
      <c r="NQL7" s="86"/>
      <c r="NQM7" s="86"/>
      <c r="NQN7" s="86"/>
      <c r="NQO7" s="86"/>
      <c r="NQP7" s="86"/>
      <c r="NQQ7" s="86"/>
      <c r="NQR7" s="86"/>
      <c r="NQS7" s="86"/>
      <c r="NQT7" s="86"/>
      <c r="NQU7" s="86"/>
      <c r="NQV7" s="86"/>
      <c r="NQW7" s="86"/>
      <c r="NQX7" s="86"/>
      <c r="NQY7" s="86"/>
      <c r="NQZ7" s="86"/>
      <c r="NRA7" s="86"/>
      <c r="NRB7" s="86"/>
      <c r="NRC7" s="86"/>
      <c r="NRD7" s="86"/>
      <c r="NRE7" s="86"/>
      <c r="NRF7" s="86"/>
      <c r="NRG7" s="86"/>
      <c r="NRH7" s="86"/>
      <c r="NRI7" s="86"/>
      <c r="NRJ7" s="86"/>
      <c r="NRK7" s="86"/>
      <c r="NRL7" s="86"/>
      <c r="NRM7" s="86"/>
      <c r="NRN7" s="86"/>
      <c r="NRO7" s="86"/>
      <c r="NRP7" s="86"/>
      <c r="NRQ7" s="86"/>
      <c r="NRR7" s="86"/>
      <c r="NRS7" s="86"/>
      <c r="NRT7" s="86"/>
      <c r="NRU7" s="86"/>
      <c r="NRV7" s="86"/>
      <c r="NRW7" s="86"/>
      <c r="NRX7" s="86"/>
      <c r="NRY7" s="86"/>
      <c r="NRZ7" s="86"/>
      <c r="NSA7" s="86"/>
      <c r="NSB7" s="86"/>
      <c r="NSC7" s="86"/>
      <c r="NSD7" s="86"/>
      <c r="NSE7" s="86"/>
      <c r="NSF7" s="86"/>
      <c r="NSG7" s="86"/>
      <c r="NSH7" s="86"/>
      <c r="NSI7" s="86"/>
      <c r="NSJ7" s="86"/>
      <c r="NSK7" s="86"/>
      <c r="NSL7" s="86"/>
      <c r="NSM7" s="86"/>
      <c r="NSN7" s="86"/>
      <c r="NSO7" s="86"/>
      <c r="NSP7" s="86"/>
      <c r="NSQ7" s="86"/>
      <c r="NSR7" s="86"/>
      <c r="NSS7" s="86"/>
      <c r="NST7" s="86"/>
      <c r="NSU7" s="86"/>
      <c r="NSV7" s="86"/>
      <c r="NSW7" s="86"/>
      <c r="NSX7" s="86"/>
      <c r="NSY7" s="86"/>
      <c r="NSZ7" s="86"/>
      <c r="NTA7" s="86"/>
      <c r="NTB7" s="86"/>
      <c r="NTC7" s="86"/>
      <c r="NTD7" s="86"/>
      <c r="NTE7" s="86"/>
      <c r="NTF7" s="86"/>
      <c r="NTG7" s="86"/>
      <c r="NTH7" s="86"/>
      <c r="NTI7" s="86"/>
      <c r="NTJ7" s="86"/>
      <c r="NTK7" s="86"/>
      <c r="NTL7" s="86"/>
      <c r="NTM7" s="86"/>
      <c r="NTN7" s="86"/>
      <c r="NTO7" s="86"/>
      <c r="NTP7" s="86"/>
      <c r="NTQ7" s="86"/>
      <c r="NTR7" s="86"/>
      <c r="NTS7" s="86"/>
      <c r="NTT7" s="86"/>
      <c r="NTU7" s="86"/>
      <c r="NTV7" s="86"/>
      <c r="NTW7" s="86"/>
      <c r="NTX7" s="86"/>
      <c r="NTY7" s="86"/>
      <c r="NTZ7" s="86"/>
      <c r="NUA7" s="86"/>
      <c r="NUB7" s="86"/>
      <c r="NUC7" s="86"/>
      <c r="NUD7" s="86"/>
      <c r="NUE7" s="86"/>
      <c r="NUF7" s="86"/>
      <c r="NUG7" s="86"/>
      <c r="NUH7" s="86"/>
      <c r="NUI7" s="86"/>
      <c r="NUJ7" s="86"/>
      <c r="NUK7" s="86"/>
      <c r="NUL7" s="86"/>
      <c r="NUM7" s="86"/>
      <c r="NUN7" s="86"/>
      <c r="NUO7" s="86"/>
      <c r="NUP7" s="86"/>
      <c r="NUQ7" s="86"/>
      <c r="NUR7" s="86"/>
      <c r="NUS7" s="86"/>
      <c r="NUT7" s="86"/>
      <c r="NUU7" s="86"/>
      <c r="NUV7" s="86"/>
      <c r="NUW7" s="86"/>
      <c r="NUX7" s="86"/>
      <c r="NUY7" s="86"/>
      <c r="NUZ7" s="86"/>
      <c r="NVA7" s="86"/>
      <c r="NVB7" s="86"/>
      <c r="NVC7" s="86"/>
      <c r="NVD7" s="86"/>
      <c r="NVE7" s="86"/>
      <c r="NVF7" s="86"/>
      <c r="NVG7" s="86"/>
      <c r="NVH7" s="86"/>
      <c r="NVI7" s="86"/>
      <c r="NVJ7" s="86"/>
      <c r="NVK7" s="86"/>
      <c r="NVL7" s="86"/>
      <c r="NVM7" s="86"/>
      <c r="NVN7" s="86"/>
      <c r="NVO7" s="86"/>
      <c r="NVP7" s="86"/>
      <c r="NVQ7" s="86"/>
      <c r="NVR7" s="86"/>
      <c r="NVS7" s="86"/>
      <c r="NVT7" s="86"/>
      <c r="NVU7" s="86"/>
      <c r="NVV7" s="86"/>
      <c r="NVW7" s="86"/>
      <c r="NVX7" s="86"/>
      <c r="NVY7" s="86"/>
      <c r="NVZ7" s="86"/>
      <c r="NWA7" s="86"/>
      <c r="NWB7" s="86"/>
      <c r="NWC7" s="86"/>
      <c r="NWD7" s="86"/>
      <c r="NWE7" s="86"/>
      <c r="NWF7" s="86"/>
      <c r="NWG7" s="86"/>
      <c r="NWH7" s="86"/>
      <c r="NWI7" s="86"/>
      <c r="NWJ7" s="86"/>
      <c r="NWK7" s="86"/>
      <c r="NWL7" s="86"/>
      <c r="NWM7" s="86"/>
      <c r="NWN7" s="86"/>
      <c r="NWO7" s="86"/>
      <c r="NWP7" s="86"/>
      <c r="NWQ7" s="86"/>
      <c r="NWR7" s="86"/>
      <c r="NWS7" s="86"/>
      <c r="NWT7" s="86"/>
      <c r="NWU7" s="86"/>
      <c r="NWV7" s="86"/>
      <c r="NWW7" s="86"/>
      <c r="NWX7" s="86"/>
      <c r="NWY7" s="86"/>
      <c r="NWZ7" s="86"/>
      <c r="NXA7" s="86"/>
      <c r="NXB7" s="86"/>
      <c r="NXC7" s="86"/>
      <c r="NXD7" s="86"/>
      <c r="NXE7" s="86"/>
      <c r="NXF7" s="86"/>
      <c r="NXG7" s="86"/>
      <c r="NXH7" s="86"/>
      <c r="NXI7" s="86"/>
      <c r="NXJ7" s="86"/>
      <c r="NXK7" s="86"/>
      <c r="NXL7" s="86"/>
      <c r="NXM7" s="86"/>
      <c r="NXN7" s="86"/>
      <c r="NXO7" s="86"/>
      <c r="NXP7" s="86"/>
      <c r="NXQ7" s="86"/>
      <c r="NXR7" s="86"/>
      <c r="NXS7" s="86"/>
      <c r="NXT7" s="86"/>
      <c r="NXU7" s="86"/>
      <c r="NXV7" s="86"/>
      <c r="NXW7" s="86"/>
      <c r="NXX7" s="86"/>
      <c r="NXY7" s="86"/>
      <c r="NXZ7" s="86"/>
      <c r="NYA7" s="86"/>
      <c r="NYB7" s="86"/>
      <c r="NYC7" s="86"/>
      <c r="NYD7" s="86"/>
      <c r="NYE7" s="86"/>
      <c r="NYF7" s="86"/>
      <c r="NYG7" s="86"/>
      <c r="NYH7" s="86"/>
      <c r="NYI7" s="86"/>
      <c r="NYJ7" s="86"/>
      <c r="NYK7" s="86"/>
      <c r="NYL7" s="86"/>
      <c r="NYM7" s="86"/>
      <c r="NYN7" s="86"/>
      <c r="NYO7" s="86"/>
      <c r="NYP7" s="86"/>
      <c r="NYQ7" s="86"/>
      <c r="NYR7" s="86"/>
      <c r="NYS7" s="86"/>
      <c r="NYT7" s="86"/>
      <c r="NYU7" s="86"/>
      <c r="NYV7" s="86"/>
      <c r="NYW7" s="86"/>
      <c r="NYX7" s="86"/>
      <c r="NYY7" s="86"/>
      <c r="NYZ7" s="86"/>
      <c r="NZA7" s="86"/>
      <c r="NZB7" s="86"/>
      <c r="NZC7" s="86"/>
      <c r="NZD7" s="86"/>
      <c r="NZE7" s="86"/>
      <c r="NZF7" s="86"/>
      <c r="NZG7" s="86"/>
      <c r="NZH7" s="86"/>
      <c r="NZI7" s="86"/>
      <c r="NZJ7" s="86"/>
      <c r="NZK7" s="86"/>
      <c r="NZL7" s="86"/>
      <c r="NZM7" s="86"/>
      <c r="NZN7" s="86"/>
      <c r="NZO7" s="86"/>
      <c r="NZP7" s="86"/>
      <c r="NZQ7" s="86"/>
      <c r="NZR7" s="86"/>
      <c r="NZS7" s="86"/>
      <c r="NZT7" s="86"/>
      <c r="NZU7" s="86"/>
      <c r="NZV7" s="86"/>
      <c r="NZW7" s="86"/>
      <c r="NZX7" s="86"/>
      <c r="NZY7" s="86"/>
      <c r="NZZ7" s="86"/>
      <c r="OAA7" s="86"/>
      <c r="OAB7" s="86"/>
      <c r="OAC7" s="86"/>
      <c r="OAD7" s="86"/>
      <c r="OAE7" s="86"/>
      <c r="OAF7" s="86"/>
      <c r="OAG7" s="86"/>
      <c r="OAH7" s="86"/>
      <c r="OAI7" s="86"/>
      <c r="OAJ7" s="86"/>
      <c r="OAK7" s="86"/>
      <c r="OAL7" s="86"/>
      <c r="OAM7" s="86"/>
      <c r="OAN7" s="86"/>
      <c r="OAO7" s="86"/>
      <c r="OAP7" s="86"/>
      <c r="OAQ7" s="86"/>
      <c r="OAR7" s="86"/>
      <c r="OAS7" s="86"/>
      <c r="OAT7" s="86"/>
      <c r="OAU7" s="86"/>
      <c r="OAV7" s="86"/>
      <c r="OAW7" s="86"/>
      <c r="OAX7" s="86"/>
      <c r="OAY7" s="86"/>
      <c r="OAZ7" s="86"/>
      <c r="OBA7" s="86"/>
      <c r="OBB7" s="86"/>
      <c r="OBC7" s="86"/>
      <c r="OBD7" s="86"/>
      <c r="OBE7" s="86"/>
      <c r="OBF7" s="86"/>
      <c r="OBG7" s="86"/>
      <c r="OBH7" s="86"/>
      <c r="OBI7" s="86"/>
      <c r="OBJ7" s="86"/>
      <c r="OBK7" s="86"/>
      <c r="OBL7" s="86"/>
      <c r="OBM7" s="86"/>
      <c r="OBN7" s="86"/>
      <c r="OBO7" s="86"/>
      <c r="OBP7" s="86"/>
      <c r="OBQ7" s="86"/>
      <c r="OBR7" s="86"/>
      <c r="OBS7" s="86"/>
      <c r="OBT7" s="86"/>
      <c r="OBU7" s="86"/>
      <c r="OBV7" s="86"/>
      <c r="OBW7" s="86"/>
      <c r="OBX7" s="86"/>
      <c r="OBY7" s="86"/>
      <c r="OBZ7" s="86"/>
      <c r="OCA7" s="86"/>
      <c r="OCB7" s="86"/>
      <c r="OCC7" s="86"/>
      <c r="OCD7" s="86"/>
      <c r="OCE7" s="86"/>
      <c r="OCF7" s="86"/>
      <c r="OCG7" s="86"/>
      <c r="OCH7" s="86"/>
      <c r="OCI7" s="86"/>
      <c r="OCJ7" s="86"/>
      <c r="OCK7" s="86"/>
      <c r="OCL7" s="86"/>
      <c r="OCM7" s="86"/>
      <c r="OCN7" s="86"/>
      <c r="OCO7" s="86"/>
      <c r="OCP7" s="86"/>
      <c r="OCQ7" s="86"/>
      <c r="OCR7" s="86"/>
      <c r="OCS7" s="86"/>
      <c r="OCT7" s="86"/>
      <c r="OCU7" s="86"/>
      <c r="OCV7" s="86"/>
      <c r="OCW7" s="86"/>
      <c r="OCX7" s="86"/>
      <c r="OCY7" s="86"/>
      <c r="OCZ7" s="86"/>
      <c r="ODA7" s="86"/>
      <c r="ODB7" s="86"/>
      <c r="ODC7" s="86"/>
      <c r="ODD7" s="86"/>
      <c r="ODE7" s="86"/>
      <c r="ODF7" s="86"/>
      <c r="ODG7" s="86"/>
      <c r="ODH7" s="86"/>
      <c r="ODI7" s="86"/>
      <c r="ODJ7" s="86"/>
      <c r="ODK7" s="86"/>
      <c r="ODL7" s="86"/>
      <c r="ODM7" s="86"/>
      <c r="ODN7" s="86"/>
      <c r="ODO7" s="86"/>
      <c r="ODP7" s="86"/>
      <c r="ODQ7" s="86"/>
      <c r="ODR7" s="86"/>
      <c r="ODS7" s="86"/>
      <c r="ODT7" s="86"/>
      <c r="ODU7" s="86"/>
      <c r="ODV7" s="86"/>
      <c r="ODW7" s="86"/>
      <c r="ODX7" s="86"/>
      <c r="ODY7" s="86"/>
      <c r="ODZ7" s="86"/>
      <c r="OEA7" s="86"/>
      <c r="OEB7" s="86"/>
      <c r="OEC7" s="86"/>
      <c r="OED7" s="86"/>
      <c r="OEE7" s="86"/>
      <c r="OEF7" s="86"/>
      <c r="OEG7" s="86"/>
      <c r="OEH7" s="86"/>
      <c r="OEI7" s="86"/>
      <c r="OEJ7" s="86"/>
      <c r="OEK7" s="86"/>
      <c r="OEL7" s="86"/>
      <c r="OEM7" s="86"/>
      <c r="OEN7" s="86"/>
      <c r="OEO7" s="86"/>
      <c r="OEP7" s="86"/>
      <c r="OEQ7" s="86"/>
      <c r="OER7" s="86"/>
      <c r="OES7" s="86"/>
      <c r="OET7" s="86"/>
      <c r="OEU7" s="86"/>
      <c r="OEV7" s="86"/>
      <c r="OEW7" s="86"/>
      <c r="OEX7" s="86"/>
      <c r="OEY7" s="86"/>
      <c r="OEZ7" s="86"/>
      <c r="OFA7" s="86"/>
      <c r="OFB7" s="86"/>
      <c r="OFC7" s="86"/>
      <c r="OFD7" s="86"/>
      <c r="OFE7" s="86"/>
      <c r="OFF7" s="86"/>
      <c r="OFG7" s="86"/>
      <c r="OFH7" s="86"/>
      <c r="OFI7" s="86"/>
      <c r="OFJ7" s="86"/>
      <c r="OFK7" s="86"/>
      <c r="OFL7" s="86"/>
      <c r="OFM7" s="86"/>
      <c r="OFN7" s="86"/>
      <c r="OFO7" s="86"/>
      <c r="OFP7" s="86"/>
      <c r="OFQ7" s="86"/>
      <c r="OFR7" s="86"/>
      <c r="OFS7" s="86"/>
      <c r="OFT7" s="86"/>
      <c r="OFU7" s="86"/>
      <c r="OFV7" s="86"/>
      <c r="OFW7" s="86"/>
      <c r="OFX7" s="86"/>
      <c r="OFY7" s="86"/>
      <c r="OFZ7" s="86"/>
      <c r="OGA7" s="86"/>
      <c r="OGB7" s="86"/>
      <c r="OGC7" s="86"/>
      <c r="OGD7" s="86"/>
      <c r="OGE7" s="86"/>
      <c r="OGF7" s="86"/>
      <c r="OGG7" s="86"/>
      <c r="OGH7" s="86"/>
      <c r="OGI7" s="86"/>
      <c r="OGJ7" s="86"/>
      <c r="OGK7" s="86"/>
      <c r="OGL7" s="86"/>
      <c r="OGM7" s="86"/>
      <c r="OGN7" s="86"/>
      <c r="OGO7" s="86"/>
      <c r="OGP7" s="86"/>
      <c r="OGQ7" s="86"/>
      <c r="OGR7" s="86"/>
      <c r="OGS7" s="86"/>
      <c r="OGT7" s="86"/>
      <c r="OGU7" s="86"/>
      <c r="OGV7" s="86"/>
      <c r="OGW7" s="86"/>
      <c r="OGX7" s="86"/>
      <c r="OGY7" s="86"/>
      <c r="OGZ7" s="86"/>
      <c r="OHA7" s="86"/>
      <c r="OHB7" s="86"/>
      <c r="OHC7" s="86"/>
      <c r="OHD7" s="86"/>
      <c r="OHE7" s="86"/>
      <c r="OHF7" s="86"/>
      <c r="OHG7" s="86"/>
      <c r="OHH7" s="86"/>
      <c r="OHI7" s="86"/>
      <c r="OHJ7" s="86"/>
      <c r="OHK7" s="86"/>
      <c r="OHL7" s="86"/>
      <c r="OHM7" s="86"/>
      <c r="OHN7" s="86"/>
      <c r="OHO7" s="86"/>
      <c r="OHP7" s="86"/>
      <c r="OHQ7" s="86"/>
      <c r="OHR7" s="86"/>
      <c r="OHS7" s="86"/>
      <c r="OHT7" s="86"/>
      <c r="OHU7" s="86"/>
      <c r="OHV7" s="86"/>
      <c r="OHW7" s="86"/>
      <c r="OHX7" s="86"/>
      <c r="OHY7" s="86"/>
      <c r="OHZ7" s="86"/>
      <c r="OIA7" s="86"/>
      <c r="OIB7" s="86"/>
      <c r="OIC7" s="86"/>
      <c r="OID7" s="86"/>
      <c r="OIE7" s="86"/>
      <c r="OIF7" s="86"/>
      <c r="OIG7" s="86"/>
      <c r="OIH7" s="86"/>
      <c r="OII7" s="86"/>
      <c r="OIJ7" s="86"/>
      <c r="OIK7" s="86"/>
      <c r="OIL7" s="86"/>
      <c r="OIM7" s="86"/>
      <c r="OIN7" s="86"/>
      <c r="OIO7" s="86"/>
      <c r="OIP7" s="86"/>
      <c r="OIQ7" s="86"/>
      <c r="OIR7" s="86"/>
      <c r="OIS7" s="86"/>
      <c r="OIT7" s="86"/>
      <c r="OIU7" s="86"/>
      <c r="OIV7" s="86"/>
      <c r="OIW7" s="86"/>
      <c r="OIX7" s="86"/>
      <c r="OIY7" s="86"/>
      <c r="OIZ7" s="86"/>
      <c r="OJA7" s="86"/>
      <c r="OJB7" s="86"/>
      <c r="OJC7" s="86"/>
      <c r="OJD7" s="86"/>
      <c r="OJE7" s="86"/>
      <c r="OJF7" s="86"/>
      <c r="OJG7" s="86"/>
      <c r="OJH7" s="86"/>
      <c r="OJI7" s="86"/>
      <c r="OJJ7" s="86"/>
      <c r="OJK7" s="86"/>
      <c r="OJL7" s="86"/>
      <c r="OJM7" s="86"/>
      <c r="OJN7" s="86"/>
      <c r="OJO7" s="86"/>
      <c r="OJP7" s="86"/>
      <c r="OJQ7" s="86"/>
      <c r="OJR7" s="86"/>
      <c r="OJS7" s="86"/>
      <c r="OJT7" s="86"/>
      <c r="OJU7" s="86"/>
      <c r="OJV7" s="86"/>
      <c r="OJW7" s="86"/>
      <c r="OJX7" s="86"/>
      <c r="OJY7" s="86"/>
      <c r="OJZ7" s="86"/>
      <c r="OKA7" s="86"/>
      <c r="OKB7" s="86"/>
      <c r="OKC7" s="86"/>
      <c r="OKD7" s="86"/>
      <c r="OKE7" s="86"/>
      <c r="OKF7" s="86"/>
      <c r="OKG7" s="86"/>
      <c r="OKH7" s="86"/>
      <c r="OKI7" s="86"/>
      <c r="OKJ7" s="86"/>
      <c r="OKK7" s="86"/>
      <c r="OKL7" s="86"/>
      <c r="OKM7" s="86"/>
      <c r="OKN7" s="86"/>
      <c r="OKO7" s="86"/>
      <c r="OKP7" s="86"/>
      <c r="OKQ7" s="86"/>
      <c r="OKR7" s="86"/>
      <c r="OKS7" s="86"/>
      <c r="OKT7" s="86"/>
      <c r="OKU7" s="86"/>
      <c r="OKV7" s="86"/>
      <c r="OKW7" s="86"/>
      <c r="OKX7" s="86"/>
      <c r="OKY7" s="86"/>
      <c r="OKZ7" s="86"/>
      <c r="OLA7" s="86"/>
      <c r="OLB7" s="86"/>
      <c r="OLC7" s="86"/>
      <c r="OLD7" s="86"/>
      <c r="OLE7" s="86"/>
      <c r="OLF7" s="86"/>
      <c r="OLG7" s="86"/>
      <c r="OLH7" s="86"/>
      <c r="OLI7" s="86"/>
      <c r="OLJ7" s="86"/>
      <c r="OLK7" s="86"/>
      <c r="OLL7" s="86"/>
      <c r="OLM7" s="86"/>
      <c r="OLN7" s="86"/>
      <c r="OLO7" s="86"/>
      <c r="OLP7" s="86"/>
      <c r="OLQ7" s="86"/>
      <c r="OLR7" s="86"/>
      <c r="OLS7" s="86"/>
      <c r="OLT7" s="86"/>
      <c r="OLU7" s="86"/>
      <c r="OLV7" s="86"/>
      <c r="OLW7" s="86"/>
      <c r="OLX7" s="86"/>
      <c r="OLY7" s="86"/>
      <c r="OLZ7" s="86"/>
      <c r="OMA7" s="86"/>
      <c r="OMB7" s="86"/>
      <c r="OMC7" s="86"/>
      <c r="OMD7" s="86"/>
      <c r="OME7" s="86"/>
      <c r="OMF7" s="86"/>
      <c r="OMG7" s="86"/>
      <c r="OMH7" s="86"/>
      <c r="OMI7" s="86"/>
      <c r="OMJ7" s="86"/>
      <c r="OMK7" s="86"/>
      <c r="OML7" s="86"/>
      <c r="OMM7" s="86"/>
      <c r="OMN7" s="86"/>
      <c r="OMO7" s="86"/>
      <c r="OMP7" s="86"/>
      <c r="OMQ7" s="86"/>
      <c r="OMR7" s="86"/>
      <c r="OMS7" s="86"/>
      <c r="OMT7" s="86"/>
      <c r="OMU7" s="86"/>
      <c r="OMV7" s="86"/>
      <c r="OMW7" s="86"/>
      <c r="OMX7" s="86"/>
      <c r="OMY7" s="86"/>
      <c r="OMZ7" s="86"/>
      <c r="ONA7" s="86"/>
      <c r="ONB7" s="86"/>
      <c r="ONC7" s="86"/>
      <c r="OND7" s="86"/>
      <c r="ONE7" s="86"/>
      <c r="ONF7" s="86"/>
      <c r="ONG7" s="86"/>
      <c r="ONH7" s="86"/>
      <c r="ONI7" s="86"/>
      <c r="ONJ7" s="86"/>
      <c r="ONK7" s="86"/>
      <c r="ONL7" s="86"/>
      <c r="ONM7" s="86"/>
      <c r="ONN7" s="86"/>
      <c r="ONO7" s="86"/>
      <c r="ONP7" s="86"/>
      <c r="ONQ7" s="86"/>
      <c r="ONR7" s="86"/>
      <c r="ONS7" s="86"/>
      <c r="ONT7" s="86"/>
      <c r="ONU7" s="86"/>
      <c r="ONV7" s="86"/>
      <c r="ONW7" s="86"/>
      <c r="ONX7" s="86"/>
      <c r="ONY7" s="86"/>
      <c r="ONZ7" s="86"/>
      <c r="OOA7" s="86"/>
      <c r="OOB7" s="86"/>
      <c r="OOC7" s="86"/>
      <c r="OOD7" s="86"/>
      <c r="OOE7" s="86"/>
      <c r="OOF7" s="86"/>
      <c r="OOG7" s="86"/>
      <c r="OOH7" s="86"/>
      <c r="OOI7" s="86"/>
      <c r="OOJ7" s="86"/>
      <c r="OOK7" s="86"/>
      <c r="OOL7" s="86"/>
      <c r="OOM7" s="86"/>
      <c r="OON7" s="86"/>
      <c r="OOO7" s="86"/>
      <c r="OOP7" s="86"/>
      <c r="OOQ7" s="86"/>
      <c r="OOR7" s="86"/>
      <c r="OOS7" s="86"/>
      <c r="OOT7" s="86"/>
      <c r="OOU7" s="86"/>
      <c r="OOV7" s="86"/>
      <c r="OOW7" s="86"/>
      <c r="OOX7" s="86"/>
      <c r="OOY7" s="86"/>
      <c r="OOZ7" s="86"/>
      <c r="OPA7" s="86"/>
      <c r="OPB7" s="86"/>
      <c r="OPC7" s="86"/>
      <c r="OPD7" s="86"/>
      <c r="OPE7" s="86"/>
      <c r="OPF7" s="86"/>
      <c r="OPG7" s="86"/>
      <c r="OPH7" s="86"/>
      <c r="OPI7" s="86"/>
      <c r="OPJ7" s="86"/>
      <c r="OPK7" s="86"/>
      <c r="OPL7" s="86"/>
      <c r="OPM7" s="86"/>
      <c r="OPN7" s="86"/>
      <c r="OPO7" s="86"/>
      <c r="OPP7" s="86"/>
      <c r="OPQ7" s="86"/>
      <c r="OPR7" s="86"/>
      <c r="OPS7" s="86"/>
      <c r="OPT7" s="86"/>
      <c r="OPU7" s="86"/>
      <c r="OPV7" s="86"/>
      <c r="OPW7" s="86"/>
      <c r="OPX7" s="86"/>
      <c r="OPY7" s="86"/>
      <c r="OPZ7" s="86"/>
      <c r="OQA7" s="86"/>
      <c r="OQB7" s="86"/>
      <c r="OQC7" s="86"/>
      <c r="OQD7" s="86"/>
      <c r="OQE7" s="86"/>
      <c r="OQF7" s="86"/>
      <c r="OQG7" s="86"/>
      <c r="OQH7" s="86"/>
      <c r="OQI7" s="86"/>
      <c r="OQJ7" s="86"/>
      <c r="OQK7" s="86"/>
      <c r="OQL7" s="86"/>
      <c r="OQM7" s="86"/>
      <c r="OQN7" s="86"/>
      <c r="OQO7" s="86"/>
      <c r="OQP7" s="86"/>
      <c r="OQQ7" s="86"/>
      <c r="OQR7" s="86"/>
      <c r="OQS7" s="86"/>
      <c r="OQT7" s="86"/>
      <c r="OQU7" s="86"/>
      <c r="OQV7" s="86"/>
      <c r="OQW7" s="86"/>
      <c r="OQX7" s="86"/>
      <c r="OQY7" s="86"/>
      <c r="OQZ7" s="86"/>
      <c r="ORA7" s="86"/>
      <c r="ORB7" s="86"/>
      <c r="ORC7" s="86"/>
      <c r="ORD7" s="86"/>
      <c r="ORE7" s="86"/>
      <c r="ORF7" s="86"/>
      <c r="ORG7" s="86"/>
      <c r="ORH7" s="86"/>
      <c r="ORI7" s="86"/>
      <c r="ORJ7" s="86"/>
      <c r="ORK7" s="86"/>
      <c r="ORL7" s="86"/>
      <c r="ORM7" s="86"/>
      <c r="ORN7" s="86"/>
      <c r="ORO7" s="86"/>
      <c r="ORP7" s="86"/>
      <c r="ORQ7" s="86"/>
      <c r="ORR7" s="86"/>
      <c r="ORS7" s="86"/>
      <c r="ORT7" s="86"/>
      <c r="ORU7" s="86"/>
      <c r="ORV7" s="86"/>
      <c r="ORW7" s="86"/>
      <c r="ORX7" s="86"/>
      <c r="ORY7" s="86"/>
      <c r="ORZ7" s="86"/>
      <c r="OSA7" s="86"/>
      <c r="OSB7" s="86"/>
      <c r="OSC7" s="86"/>
      <c r="OSD7" s="86"/>
      <c r="OSE7" s="86"/>
      <c r="OSF7" s="86"/>
      <c r="OSG7" s="86"/>
      <c r="OSH7" s="86"/>
      <c r="OSI7" s="86"/>
      <c r="OSJ7" s="86"/>
      <c r="OSK7" s="86"/>
      <c r="OSL7" s="86"/>
      <c r="OSM7" s="86"/>
      <c r="OSN7" s="86"/>
      <c r="OSO7" s="86"/>
      <c r="OSP7" s="86"/>
      <c r="OSQ7" s="86"/>
      <c r="OSR7" s="86"/>
      <c r="OSS7" s="86"/>
      <c r="OST7" s="86"/>
      <c r="OSU7" s="86"/>
      <c r="OSV7" s="86"/>
      <c r="OSW7" s="86"/>
      <c r="OSX7" s="86"/>
      <c r="OSY7" s="86"/>
      <c r="OSZ7" s="86"/>
      <c r="OTA7" s="86"/>
      <c r="OTB7" s="86"/>
      <c r="OTC7" s="86"/>
      <c r="OTD7" s="86"/>
      <c r="OTE7" s="86"/>
      <c r="OTF7" s="86"/>
      <c r="OTG7" s="86"/>
      <c r="OTH7" s="86"/>
      <c r="OTI7" s="86"/>
      <c r="OTJ7" s="86"/>
      <c r="OTK7" s="86"/>
      <c r="OTL7" s="86"/>
      <c r="OTM7" s="86"/>
      <c r="OTN7" s="86"/>
      <c r="OTO7" s="86"/>
      <c r="OTP7" s="86"/>
      <c r="OTQ7" s="86"/>
      <c r="OTR7" s="86"/>
      <c r="OTS7" s="86"/>
      <c r="OTT7" s="86"/>
      <c r="OTU7" s="86"/>
      <c r="OTV7" s="86"/>
      <c r="OTW7" s="86"/>
      <c r="OTX7" s="86"/>
      <c r="OTY7" s="86"/>
      <c r="OTZ7" s="86"/>
      <c r="OUA7" s="86"/>
      <c r="OUB7" s="86"/>
      <c r="OUC7" s="86"/>
      <c r="OUD7" s="86"/>
      <c r="OUE7" s="86"/>
      <c r="OUF7" s="86"/>
      <c r="OUG7" s="86"/>
      <c r="OUH7" s="86"/>
      <c r="OUI7" s="86"/>
      <c r="OUJ7" s="86"/>
      <c r="OUK7" s="86"/>
      <c r="OUL7" s="86"/>
      <c r="OUM7" s="86"/>
      <c r="OUN7" s="86"/>
      <c r="OUO7" s="86"/>
      <c r="OUP7" s="86"/>
      <c r="OUQ7" s="86"/>
      <c r="OUR7" s="86"/>
      <c r="OUS7" s="86"/>
      <c r="OUT7" s="86"/>
      <c r="OUU7" s="86"/>
      <c r="OUV7" s="86"/>
      <c r="OUW7" s="86"/>
      <c r="OUX7" s="86"/>
      <c r="OUY7" s="86"/>
      <c r="OUZ7" s="86"/>
      <c r="OVA7" s="86"/>
      <c r="OVB7" s="86"/>
      <c r="OVC7" s="86"/>
      <c r="OVD7" s="86"/>
      <c r="OVE7" s="86"/>
      <c r="OVF7" s="86"/>
      <c r="OVG7" s="86"/>
      <c r="OVH7" s="86"/>
      <c r="OVI7" s="86"/>
      <c r="OVJ7" s="86"/>
      <c r="OVK7" s="86"/>
      <c r="OVL7" s="86"/>
      <c r="OVM7" s="86"/>
      <c r="OVN7" s="86"/>
      <c r="OVO7" s="86"/>
      <c r="OVP7" s="86"/>
      <c r="OVQ7" s="86"/>
      <c r="OVR7" s="86"/>
      <c r="OVS7" s="86"/>
      <c r="OVT7" s="86"/>
      <c r="OVU7" s="86"/>
      <c r="OVV7" s="86"/>
      <c r="OVW7" s="86"/>
      <c r="OVX7" s="86"/>
      <c r="OVY7" s="86"/>
      <c r="OVZ7" s="86"/>
      <c r="OWA7" s="86"/>
      <c r="OWB7" s="86"/>
      <c r="OWC7" s="86"/>
      <c r="OWD7" s="86"/>
      <c r="OWE7" s="86"/>
      <c r="OWF7" s="86"/>
      <c r="OWG7" s="86"/>
      <c r="OWH7" s="86"/>
      <c r="OWI7" s="86"/>
      <c r="OWJ7" s="86"/>
      <c r="OWK7" s="86"/>
      <c r="OWL7" s="86"/>
      <c r="OWM7" s="86"/>
      <c r="OWN7" s="86"/>
      <c r="OWO7" s="86"/>
      <c r="OWP7" s="86"/>
      <c r="OWQ7" s="86"/>
      <c r="OWR7" s="86"/>
      <c r="OWS7" s="86"/>
      <c r="OWT7" s="86"/>
      <c r="OWU7" s="86"/>
      <c r="OWV7" s="86"/>
      <c r="OWW7" s="86"/>
      <c r="OWX7" s="86"/>
      <c r="OWY7" s="86"/>
      <c r="OWZ7" s="86"/>
      <c r="OXA7" s="86"/>
      <c r="OXB7" s="86"/>
      <c r="OXC7" s="86"/>
      <c r="OXD7" s="86"/>
      <c r="OXE7" s="86"/>
      <c r="OXF7" s="86"/>
      <c r="OXG7" s="86"/>
      <c r="OXH7" s="86"/>
      <c r="OXI7" s="86"/>
      <c r="OXJ7" s="86"/>
      <c r="OXK7" s="86"/>
      <c r="OXL7" s="86"/>
      <c r="OXM7" s="86"/>
      <c r="OXN7" s="86"/>
      <c r="OXO7" s="86"/>
      <c r="OXP7" s="86"/>
      <c r="OXQ7" s="86"/>
      <c r="OXR7" s="86"/>
      <c r="OXS7" s="86"/>
      <c r="OXT7" s="86"/>
      <c r="OXU7" s="86"/>
      <c r="OXV7" s="86"/>
      <c r="OXW7" s="86"/>
      <c r="OXX7" s="86"/>
      <c r="OXY7" s="86"/>
      <c r="OXZ7" s="86"/>
      <c r="OYA7" s="86"/>
      <c r="OYB7" s="86"/>
      <c r="OYC7" s="86"/>
      <c r="OYD7" s="86"/>
      <c r="OYE7" s="86"/>
      <c r="OYF7" s="86"/>
      <c r="OYG7" s="86"/>
      <c r="OYH7" s="86"/>
      <c r="OYI7" s="86"/>
      <c r="OYJ7" s="86"/>
      <c r="OYK7" s="86"/>
      <c r="OYL7" s="86"/>
      <c r="OYM7" s="86"/>
      <c r="OYN7" s="86"/>
      <c r="OYO7" s="86"/>
      <c r="OYP7" s="86"/>
      <c r="OYQ7" s="86"/>
      <c r="OYR7" s="86"/>
      <c r="OYS7" s="86"/>
      <c r="OYT7" s="86"/>
      <c r="OYU7" s="86"/>
      <c r="OYV7" s="86"/>
      <c r="OYW7" s="86"/>
      <c r="OYX7" s="86"/>
      <c r="OYY7" s="86"/>
      <c r="OYZ7" s="86"/>
      <c r="OZA7" s="86"/>
      <c r="OZB7" s="86"/>
      <c r="OZC7" s="86"/>
      <c r="OZD7" s="86"/>
      <c r="OZE7" s="86"/>
      <c r="OZF7" s="86"/>
      <c r="OZG7" s="86"/>
      <c r="OZH7" s="86"/>
      <c r="OZI7" s="86"/>
      <c r="OZJ7" s="86"/>
      <c r="OZK7" s="86"/>
      <c r="OZL7" s="86"/>
      <c r="OZM7" s="86"/>
      <c r="OZN7" s="86"/>
      <c r="OZO7" s="86"/>
      <c r="OZP7" s="86"/>
      <c r="OZQ7" s="86"/>
      <c r="OZR7" s="86"/>
      <c r="OZS7" s="86"/>
      <c r="OZT7" s="86"/>
      <c r="OZU7" s="86"/>
      <c r="OZV7" s="86"/>
      <c r="OZW7" s="86"/>
      <c r="OZX7" s="86"/>
      <c r="OZY7" s="86"/>
      <c r="OZZ7" s="86"/>
      <c r="PAA7" s="86"/>
      <c r="PAB7" s="86"/>
      <c r="PAC7" s="86"/>
      <c r="PAD7" s="86"/>
      <c r="PAE7" s="86"/>
      <c r="PAF7" s="86"/>
      <c r="PAG7" s="86"/>
      <c r="PAH7" s="86"/>
      <c r="PAI7" s="86"/>
      <c r="PAJ7" s="86"/>
      <c r="PAK7" s="86"/>
      <c r="PAL7" s="86"/>
      <c r="PAM7" s="86"/>
      <c r="PAN7" s="86"/>
      <c r="PAO7" s="86"/>
      <c r="PAP7" s="86"/>
      <c r="PAQ7" s="86"/>
      <c r="PAR7" s="86"/>
      <c r="PAS7" s="86"/>
      <c r="PAT7" s="86"/>
      <c r="PAU7" s="86"/>
      <c r="PAV7" s="86"/>
      <c r="PAW7" s="86"/>
      <c r="PAX7" s="86"/>
      <c r="PAY7" s="86"/>
      <c r="PAZ7" s="86"/>
      <c r="PBA7" s="86"/>
      <c r="PBB7" s="86"/>
      <c r="PBC7" s="86"/>
      <c r="PBD7" s="86"/>
      <c r="PBE7" s="86"/>
      <c r="PBF7" s="86"/>
      <c r="PBG7" s="86"/>
      <c r="PBH7" s="86"/>
      <c r="PBI7" s="86"/>
      <c r="PBJ7" s="86"/>
      <c r="PBK7" s="86"/>
      <c r="PBL7" s="86"/>
      <c r="PBM7" s="86"/>
      <c r="PBN7" s="86"/>
      <c r="PBO7" s="86"/>
      <c r="PBP7" s="86"/>
      <c r="PBQ7" s="86"/>
      <c r="PBR7" s="86"/>
      <c r="PBS7" s="86"/>
      <c r="PBT7" s="86"/>
      <c r="PBU7" s="86"/>
      <c r="PBV7" s="86"/>
      <c r="PBW7" s="86"/>
      <c r="PBX7" s="86"/>
      <c r="PBY7" s="86"/>
      <c r="PBZ7" s="86"/>
      <c r="PCA7" s="86"/>
      <c r="PCB7" s="86"/>
      <c r="PCC7" s="86"/>
      <c r="PCD7" s="86"/>
      <c r="PCE7" s="86"/>
      <c r="PCF7" s="86"/>
      <c r="PCG7" s="86"/>
      <c r="PCH7" s="86"/>
      <c r="PCI7" s="86"/>
      <c r="PCJ7" s="86"/>
      <c r="PCK7" s="86"/>
      <c r="PCL7" s="86"/>
      <c r="PCM7" s="86"/>
      <c r="PCN7" s="86"/>
      <c r="PCO7" s="86"/>
      <c r="PCP7" s="86"/>
      <c r="PCQ7" s="86"/>
      <c r="PCR7" s="86"/>
      <c r="PCS7" s="86"/>
      <c r="PCT7" s="86"/>
      <c r="PCU7" s="86"/>
      <c r="PCV7" s="86"/>
      <c r="PCW7" s="86"/>
      <c r="PCX7" s="86"/>
      <c r="PCY7" s="86"/>
      <c r="PCZ7" s="86"/>
      <c r="PDA7" s="86"/>
      <c r="PDB7" s="86"/>
      <c r="PDC7" s="86"/>
      <c r="PDD7" s="86"/>
      <c r="PDE7" s="86"/>
      <c r="PDF7" s="86"/>
      <c r="PDG7" s="86"/>
      <c r="PDH7" s="86"/>
      <c r="PDI7" s="86"/>
      <c r="PDJ7" s="86"/>
      <c r="PDK7" s="86"/>
      <c r="PDL7" s="86"/>
      <c r="PDM7" s="86"/>
      <c r="PDN7" s="86"/>
      <c r="PDO7" s="86"/>
      <c r="PDP7" s="86"/>
      <c r="PDQ7" s="86"/>
      <c r="PDR7" s="86"/>
      <c r="PDS7" s="86"/>
      <c r="PDT7" s="86"/>
      <c r="PDU7" s="86"/>
      <c r="PDV7" s="86"/>
      <c r="PDW7" s="86"/>
      <c r="PDX7" s="86"/>
      <c r="PDY7" s="86"/>
      <c r="PDZ7" s="86"/>
      <c r="PEA7" s="86"/>
      <c r="PEB7" s="86"/>
      <c r="PEC7" s="86"/>
      <c r="PED7" s="86"/>
      <c r="PEE7" s="86"/>
      <c r="PEF7" s="86"/>
      <c r="PEG7" s="86"/>
      <c r="PEH7" s="86"/>
      <c r="PEI7" s="86"/>
      <c r="PEJ7" s="86"/>
      <c r="PEK7" s="86"/>
      <c r="PEL7" s="86"/>
      <c r="PEM7" s="86"/>
      <c r="PEN7" s="86"/>
      <c r="PEO7" s="86"/>
      <c r="PEP7" s="86"/>
      <c r="PEQ7" s="86"/>
      <c r="PER7" s="86"/>
      <c r="PES7" s="86"/>
      <c r="PET7" s="86"/>
      <c r="PEU7" s="86"/>
      <c r="PEV7" s="86"/>
      <c r="PEW7" s="86"/>
      <c r="PEX7" s="86"/>
      <c r="PEY7" s="86"/>
      <c r="PEZ7" s="86"/>
      <c r="PFA7" s="86"/>
      <c r="PFB7" s="86"/>
      <c r="PFC7" s="86"/>
      <c r="PFD7" s="86"/>
      <c r="PFE7" s="86"/>
      <c r="PFF7" s="86"/>
      <c r="PFG7" s="86"/>
      <c r="PFH7" s="86"/>
      <c r="PFI7" s="86"/>
      <c r="PFJ7" s="86"/>
      <c r="PFK7" s="86"/>
      <c r="PFL7" s="86"/>
      <c r="PFM7" s="86"/>
      <c r="PFN7" s="86"/>
      <c r="PFO7" s="86"/>
      <c r="PFP7" s="86"/>
      <c r="PFQ7" s="86"/>
      <c r="PFR7" s="86"/>
      <c r="PFS7" s="86"/>
      <c r="PFT7" s="86"/>
      <c r="PFU7" s="86"/>
      <c r="PFV7" s="86"/>
      <c r="PFW7" s="86"/>
      <c r="PFX7" s="86"/>
      <c r="PFY7" s="86"/>
      <c r="PFZ7" s="86"/>
      <c r="PGA7" s="86"/>
      <c r="PGB7" s="86"/>
      <c r="PGC7" s="86"/>
      <c r="PGD7" s="86"/>
      <c r="PGE7" s="86"/>
      <c r="PGF7" s="86"/>
      <c r="PGG7" s="86"/>
      <c r="PGH7" s="86"/>
      <c r="PGI7" s="86"/>
      <c r="PGJ7" s="86"/>
      <c r="PGK7" s="86"/>
      <c r="PGL7" s="86"/>
      <c r="PGM7" s="86"/>
      <c r="PGN7" s="86"/>
      <c r="PGO7" s="86"/>
      <c r="PGP7" s="86"/>
      <c r="PGQ7" s="86"/>
      <c r="PGR7" s="86"/>
      <c r="PGS7" s="86"/>
      <c r="PGT7" s="86"/>
      <c r="PGU7" s="86"/>
      <c r="PGV7" s="86"/>
      <c r="PGW7" s="86"/>
      <c r="PGX7" s="86"/>
      <c r="PGY7" s="86"/>
      <c r="PGZ7" s="86"/>
      <c r="PHA7" s="86"/>
      <c r="PHB7" s="86"/>
      <c r="PHC7" s="86"/>
      <c r="PHD7" s="86"/>
      <c r="PHE7" s="86"/>
      <c r="PHF7" s="86"/>
      <c r="PHG7" s="86"/>
      <c r="PHH7" s="86"/>
      <c r="PHI7" s="86"/>
      <c r="PHJ7" s="86"/>
      <c r="PHK7" s="86"/>
      <c r="PHL7" s="86"/>
      <c r="PHM7" s="86"/>
      <c r="PHN7" s="86"/>
      <c r="PHO7" s="86"/>
      <c r="PHP7" s="86"/>
      <c r="PHQ7" s="86"/>
      <c r="PHR7" s="86"/>
      <c r="PHS7" s="86"/>
      <c r="PHT7" s="86"/>
      <c r="PHU7" s="86"/>
      <c r="PHV7" s="86"/>
      <c r="PHW7" s="86"/>
      <c r="PHX7" s="86"/>
      <c r="PHY7" s="86"/>
      <c r="PHZ7" s="86"/>
      <c r="PIA7" s="86"/>
      <c r="PIB7" s="86"/>
      <c r="PIC7" s="86"/>
      <c r="PID7" s="86"/>
      <c r="PIE7" s="86"/>
      <c r="PIF7" s="86"/>
      <c r="PIG7" s="86"/>
      <c r="PIH7" s="86"/>
      <c r="PII7" s="86"/>
      <c r="PIJ7" s="86"/>
      <c r="PIK7" s="86"/>
      <c r="PIL7" s="86"/>
      <c r="PIM7" s="86"/>
      <c r="PIN7" s="86"/>
      <c r="PIO7" s="86"/>
      <c r="PIP7" s="86"/>
      <c r="PIQ7" s="86"/>
      <c r="PIR7" s="86"/>
      <c r="PIS7" s="86"/>
      <c r="PIT7" s="86"/>
      <c r="PIU7" s="86"/>
      <c r="PIV7" s="86"/>
      <c r="PIW7" s="86"/>
      <c r="PIX7" s="86"/>
      <c r="PIY7" s="86"/>
      <c r="PIZ7" s="86"/>
      <c r="PJA7" s="86"/>
      <c r="PJB7" s="86"/>
      <c r="PJC7" s="86"/>
      <c r="PJD7" s="86"/>
      <c r="PJE7" s="86"/>
      <c r="PJF7" s="86"/>
      <c r="PJG7" s="86"/>
      <c r="PJH7" s="86"/>
      <c r="PJI7" s="86"/>
      <c r="PJJ7" s="86"/>
      <c r="PJK7" s="86"/>
      <c r="PJL7" s="86"/>
      <c r="PJM7" s="86"/>
      <c r="PJN7" s="86"/>
      <c r="PJO7" s="86"/>
      <c r="PJP7" s="86"/>
      <c r="PJQ7" s="86"/>
      <c r="PJR7" s="86"/>
      <c r="PJS7" s="86"/>
      <c r="PJT7" s="86"/>
      <c r="PJU7" s="86"/>
      <c r="PJV7" s="86"/>
      <c r="PJW7" s="86"/>
      <c r="PJX7" s="86"/>
      <c r="PJY7" s="86"/>
      <c r="PJZ7" s="86"/>
      <c r="PKA7" s="86"/>
      <c r="PKB7" s="86"/>
      <c r="PKC7" s="86"/>
      <c r="PKD7" s="86"/>
      <c r="PKE7" s="86"/>
      <c r="PKF7" s="86"/>
      <c r="PKG7" s="86"/>
      <c r="PKH7" s="86"/>
      <c r="PKI7" s="86"/>
      <c r="PKJ7" s="86"/>
      <c r="PKK7" s="86"/>
      <c r="PKL7" s="86"/>
      <c r="PKM7" s="86"/>
      <c r="PKN7" s="86"/>
      <c r="PKO7" s="86"/>
      <c r="PKP7" s="86"/>
      <c r="PKQ7" s="86"/>
      <c r="PKR7" s="86"/>
      <c r="PKS7" s="86"/>
      <c r="PKT7" s="86"/>
      <c r="PKU7" s="86"/>
      <c r="PKV7" s="86"/>
      <c r="PKW7" s="86"/>
      <c r="PKX7" s="86"/>
      <c r="PKY7" s="86"/>
      <c r="PKZ7" s="86"/>
      <c r="PLA7" s="86"/>
      <c r="PLB7" s="86"/>
      <c r="PLC7" s="86"/>
      <c r="PLD7" s="86"/>
      <c r="PLE7" s="86"/>
      <c r="PLF7" s="86"/>
      <c r="PLG7" s="86"/>
      <c r="PLH7" s="86"/>
      <c r="PLI7" s="86"/>
      <c r="PLJ7" s="86"/>
      <c r="PLK7" s="86"/>
      <c r="PLL7" s="86"/>
      <c r="PLM7" s="86"/>
      <c r="PLN7" s="86"/>
      <c r="PLO7" s="86"/>
      <c r="PLP7" s="86"/>
      <c r="PLQ7" s="86"/>
      <c r="PLR7" s="86"/>
      <c r="PLS7" s="86"/>
      <c r="PLT7" s="86"/>
      <c r="PLU7" s="86"/>
      <c r="PLV7" s="86"/>
      <c r="PLW7" s="86"/>
      <c r="PLX7" s="86"/>
      <c r="PLY7" s="86"/>
      <c r="PLZ7" s="86"/>
      <c r="PMA7" s="86"/>
      <c r="PMB7" s="86"/>
      <c r="PMC7" s="86"/>
      <c r="PMD7" s="86"/>
      <c r="PME7" s="86"/>
      <c r="PMF7" s="86"/>
      <c r="PMG7" s="86"/>
      <c r="PMH7" s="86"/>
      <c r="PMI7" s="86"/>
      <c r="PMJ7" s="86"/>
      <c r="PMK7" s="86"/>
      <c r="PML7" s="86"/>
      <c r="PMM7" s="86"/>
      <c r="PMN7" s="86"/>
      <c r="PMO7" s="86"/>
      <c r="PMP7" s="86"/>
      <c r="PMQ7" s="86"/>
      <c r="PMR7" s="86"/>
      <c r="PMS7" s="86"/>
      <c r="PMT7" s="86"/>
      <c r="PMU7" s="86"/>
      <c r="PMV7" s="86"/>
      <c r="PMW7" s="86"/>
      <c r="PMX7" s="86"/>
      <c r="PMY7" s="86"/>
      <c r="PMZ7" s="86"/>
      <c r="PNA7" s="86"/>
      <c r="PNB7" s="86"/>
      <c r="PNC7" s="86"/>
      <c r="PND7" s="86"/>
      <c r="PNE7" s="86"/>
      <c r="PNF7" s="86"/>
      <c r="PNG7" s="86"/>
      <c r="PNH7" s="86"/>
      <c r="PNI7" s="86"/>
      <c r="PNJ7" s="86"/>
      <c r="PNK7" s="86"/>
      <c r="PNL7" s="86"/>
      <c r="PNM7" s="86"/>
      <c r="PNN7" s="86"/>
      <c r="PNO7" s="86"/>
      <c r="PNP7" s="86"/>
      <c r="PNQ7" s="86"/>
      <c r="PNR7" s="86"/>
      <c r="PNS7" s="86"/>
      <c r="PNT7" s="86"/>
      <c r="PNU7" s="86"/>
      <c r="PNV7" s="86"/>
      <c r="PNW7" s="86"/>
      <c r="PNX7" s="86"/>
      <c r="PNY7" s="86"/>
      <c r="PNZ7" s="86"/>
      <c r="POA7" s="86"/>
      <c r="POB7" s="86"/>
      <c r="POC7" s="86"/>
      <c r="POD7" s="86"/>
      <c r="POE7" s="86"/>
      <c r="POF7" s="86"/>
      <c r="POG7" s="86"/>
      <c r="POH7" s="86"/>
      <c r="POI7" s="86"/>
      <c r="POJ7" s="86"/>
      <c r="POK7" s="86"/>
      <c r="POL7" s="86"/>
      <c r="POM7" s="86"/>
      <c r="PON7" s="86"/>
      <c r="POO7" s="86"/>
      <c r="POP7" s="86"/>
      <c r="POQ7" s="86"/>
      <c r="POR7" s="86"/>
      <c r="POS7" s="86"/>
      <c r="POT7" s="86"/>
      <c r="POU7" s="86"/>
      <c r="POV7" s="86"/>
      <c r="POW7" s="86"/>
      <c r="POX7" s="86"/>
      <c r="POY7" s="86"/>
      <c r="POZ7" s="86"/>
      <c r="PPA7" s="86"/>
      <c r="PPB7" s="86"/>
      <c r="PPC7" s="86"/>
      <c r="PPD7" s="86"/>
      <c r="PPE7" s="86"/>
      <c r="PPF7" s="86"/>
      <c r="PPG7" s="86"/>
      <c r="PPH7" s="86"/>
      <c r="PPI7" s="86"/>
      <c r="PPJ7" s="86"/>
      <c r="PPK7" s="86"/>
      <c r="PPL7" s="86"/>
      <c r="PPM7" s="86"/>
      <c r="PPN7" s="86"/>
      <c r="PPO7" s="86"/>
      <c r="PPP7" s="86"/>
      <c r="PPQ7" s="86"/>
      <c r="PPR7" s="86"/>
      <c r="PPS7" s="86"/>
      <c r="PPT7" s="86"/>
      <c r="PPU7" s="86"/>
      <c r="PPV7" s="86"/>
      <c r="PPW7" s="86"/>
      <c r="PPX7" s="86"/>
      <c r="PPY7" s="86"/>
      <c r="PPZ7" s="86"/>
      <c r="PQA7" s="86"/>
      <c r="PQB7" s="86"/>
      <c r="PQC7" s="86"/>
      <c r="PQD7" s="86"/>
      <c r="PQE7" s="86"/>
      <c r="PQF7" s="86"/>
      <c r="PQG7" s="86"/>
      <c r="PQH7" s="86"/>
      <c r="PQI7" s="86"/>
      <c r="PQJ7" s="86"/>
      <c r="PQK7" s="86"/>
      <c r="PQL7" s="86"/>
      <c r="PQM7" s="86"/>
      <c r="PQN7" s="86"/>
      <c r="PQO7" s="86"/>
      <c r="PQP7" s="86"/>
      <c r="PQQ7" s="86"/>
      <c r="PQR7" s="86"/>
      <c r="PQS7" s="86"/>
      <c r="PQT7" s="86"/>
      <c r="PQU7" s="86"/>
      <c r="PQV7" s="86"/>
      <c r="PQW7" s="86"/>
      <c r="PQX7" s="86"/>
      <c r="PQY7" s="86"/>
      <c r="PQZ7" s="86"/>
      <c r="PRA7" s="86"/>
      <c r="PRB7" s="86"/>
      <c r="PRC7" s="86"/>
      <c r="PRD7" s="86"/>
      <c r="PRE7" s="86"/>
      <c r="PRF7" s="86"/>
      <c r="PRG7" s="86"/>
      <c r="PRH7" s="86"/>
      <c r="PRI7" s="86"/>
      <c r="PRJ7" s="86"/>
      <c r="PRK7" s="86"/>
      <c r="PRL7" s="86"/>
      <c r="PRM7" s="86"/>
      <c r="PRN7" s="86"/>
      <c r="PRO7" s="86"/>
      <c r="PRP7" s="86"/>
      <c r="PRQ7" s="86"/>
      <c r="PRR7" s="86"/>
      <c r="PRS7" s="86"/>
      <c r="PRT7" s="86"/>
      <c r="PRU7" s="86"/>
      <c r="PRV7" s="86"/>
      <c r="PRW7" s="86"/>
      <c r="PRX7" s="86"/>
      <c r="PRY7" s="86"/>
      <c r="PRZ7" s="86"/>
      <c r="PSA7" s="86"/>
      <c r="PSB7" s="86"/>
      <c r="PSC7" s="86"/>
      <c r="PSD7" s="86"/>
      <c r="PSE7" s="86"/>
      <c r="PSF7" s="86"/>
      <c r="PSG7" s="86"/>
      <c r="PSH7" s="86"/>
      <c r="PSI7" s="86"/>
      <c r="PSJ7" s="86"/>
      <c r="PSK7" s="86"/>
      <c r="PSL7" s="86"/>
      <c r="PSM7" s="86"/>
      <c r="PSN7" s="86"/>
      <c r="PSO7" s="86"/>
      <c r="PSP7" s="86"/>
      <c r="PSQ7" s="86"/>
      <c r="PSR7" s="86"/>
      <c r="PSS7" s="86"/>
      <c r="PST7" s="86"/>
      <c r="PSU7" s="86"/>
      <c r="PSV7" s="86"/>
      <c r="PSW7" s="86"/>
      <c r="PSX7" s="86"/>
      <c r="PSY7" s="86"/>
      <c r="PSZ7" s="86"/>
      <c r="PTA7" s="86"/>
      <c r="PTB7" s="86"/>
      <c r="PTC7" s="86"/>
      <c r="PTD7" s="86"/>
      <c r="PTE7" s="86"/>
      <c r="PTF7" s="86"/>
      <c r="PTG7" s="86"/>
      <c r="PTH7" s="86"/>
      <c r="PTI7" s="86"/>
      <c r="PTJ7" s="86"/>
      <c r="PTK7" s="86"/>
      <c r="PTL7" s="86"/>
      <c r="PTM7" s="86"/>
      <c r="PTN7" s="86"/>
      <c r="PTO7" s="86"/>
      <c r="PTP7" s="86"/>
      <c r="PTQ7" s="86"/>
      <c r="PTR7" s="86"/>
      <c r="PTS7" s="86"/>
      <c r="PTT7" s="86"/>
      <c r="PTU7" s="86"/>
      <c r="PTV7" s="86"/>
      <c r="PTW7" s="86"/>
      <c r="PTX7" s="86"/>
      <c r="PTY7" s="86"/>
      <c r="PTZ7" s="86"/>
      <c r="PUA7" s="86"/>
      <c r="PUB7" s="86"/>
      <c r="PUC7" s="86"/>
      <c r="PUD7" s="86"/>
      <c r="PUE7" s="86"/>
      <c r="PUF7" s="86"/>
      <c r="PUG7" s="86"/>
      <c r="PUH7" s="86"/>
      <c r="PUI7" s="86"/>
      <c r="PUJ7" s="86"/>
      <c r="PUK7" s="86"/>
      <c r="PUL7" s="86"/>
      <c r="PUM7" s="86"/>
      <c r="PUN7" s="86"/>
      <c r="PUO7" s="86"/>
      <c r="PUP7" s="86"/>
      <c r="PUQ7" s="86"/>
      <c r="PUR7" s="86"/>
      <c r="PUS7" s="86"/>
      <c r="PUT7" s="86"/>
      <c r="PUU7" s="86"/>
      <c r="PUV7" s="86"/>
      <c r="PUW7" s="86"/>
      <c r="PUX7" s="86"/>
      <c r="PUY7" s="86"/>
      <c r="PUZ7" s="86"/>
      <c r="PVA7" s="86"/>
      <c r="PVB7" s="86"/>
      <c r="PVC7" s="86"/>
      <c r="PVD7" s="86"/>
      <c r="PVE7" s="86"/>
      <c r="PVF7" s="86"/>
      <c r="PVG7" s="86"/>
      <c r="PVH7" s="86"/>
      <c r="PVI7" s="86"/>
      <c r="PVJ7" s="86"/>
      <c r="PVK7" s="86"/>
      <c r="PVL7" s="86"/>
      <c r="PVM7" s="86"/>
      <c r="PVN7" s="86"/>
      <c r="PVO7" s="86"/>
      <c r="PVP7" s="86"/>
      <c r="PVQ7" s="86"/>
      <c r="PVR7" s="86"/>
      <c r="PVS7" s="86"/>
      <c r="PVT7" s="86"/>
      <c r="PVU7" s="86"/>
      <c r="PVV7" s="86"/>
      <c r="PVW7" s="86"/>
      <c r="PVX7" s="86"/>
      <c r="PVY7" s="86"/>
      <c r="PVZ7" s="86"/>
      <c r="PWA7" s="86"/>
      <c r="PWB7" s="86"/>
      <c r="PWC7" s="86"/>
      <c r="PWD7" s="86"/>
      <c r="PWE7" s="86"/>
      <c r="PWF7" s="86"/>
      <c r="PWG7" s="86"/>
      <c r="PWH7" s="86"/>
      <c r="PWI7" s="86"/>
      <c r="PWJ7" s="86"/>
      <c r="PWK7" s="86"/>
      <c r="PWL7" s="86"/>
      <c r="PWM7" s="86"/>
      <c r="PWN7" s="86"/>
      <c r="PWO7" s="86"/>
      <c r="PWP7" s="86"/>
      <c r="PWQ7" s="86"/>
      <c r="PWR7" s="86"/>
      <c r="PWS7" s="86"/>
      <c r="PWT7" s="86"/>
      <c r="PWU7" s="86"/>
      <c r="PWV7" s="86"/>
      <c r="PWW7" s="86"/>
      <c r="PWX7" s="86"/>
      <c r="PWY7" s="86"/>
      <c r="PWZ7" s="86"/>
      <c r="PXA7" s="86"/>
      <c r="PXB7" s="86"/>
      <c r="PXC7" s="86"/>
      <c r="PXD7" s="86"/>
      <c r="PXE7" s="86"/>
      <c r="PXF7" s="86"/>
      <c r="PXG7" s="86"/>
      <c r="PXH7" s="86"/>
      <c r="PXI7" s="86"/>
      <c r="PXJ7" s="86"/>
      <c r="PXK7" s="86"/>
      <c r="PXL7" s="86"/>
      <c r="PXM7" s="86"/>
      <c r="PXN7" s="86"/>
      <c r="PXO7" s="86"/>
      <c r="PXP7" s="86"/>
      <c r="PXQ7" s="86"/>
      <c r="PXR7" s="86"/>
      <c r="PXS7" s="86"/>
      <c r="PXT7" s="86"/>
      <c r="PXU7" s="86"/>
      <c r="PXV7" s="86"/>
      <c r="PXW7" s="86"/>
      <c r="PXX7" s="86"/>
      <c r="PXY7" s="86"/>
      <c r="PXZ7" s="86"/>
      <c r="PYA7" s="86"/>
      <c r="PYB7" s="86"/>
      <c r="PYC7" s="86"/>
      <c r="PYD7" s="86"/>
      <c r="PYE7" s="86"/>
      <c r="PYF7" s="86"/>
      <c r="PYG7" s="86"/>
      <c r="PYH7" s="86"/>
      <c r="PYI7" s="86"/>
      <c r="PYJ7" s="86"/>
      <c r="PYK7" s="86"/>
      <c r="PYL7" s="86"/>
      <c r="PYM7" s="86"/>
      <c r="PYN7" s="86"/>
      <c r="PYO7" s="86"/>
      <c r="PYP7" s="86"/>
      <c r="PYQ7" s="86"/>
      <c r="PYR7" s="86"/>
      <c r="PYS7" s="86"/>
      <c r="PYT7" s="86"/>
      <c r="PYU7" s="86"/>
      <c r="PYV7" s="86"/>
      <c r="PYW7" s="86"/>
      <c r="PYX7" s="86"/>
      <c r="PYY7" s="86"/>
      <c r="PYZ7" s="86"/>
      <c r="PZA7" s="86"/>
      <c r="PZB7" s="86"/>
      <c r="PZC7" s="86"/>
      <c r="PZD7" s="86"/>
      <c r="PZE7" s="86"/>
      <c r="PZF7" s="86"/>
      <c r="PZG7" s="86"/>
      <c r="PZH7" s="86"/>
      <c r="PZI7" s="86"/>
      <c r="PZJ7" s="86"/>
      <c r="PZK7" s="86"/>
      <c r="PZL7" s="86"/>
      <c r="PZM7" s="86"/>
      <c r="PZN7" s="86"/>
      <c r="PZO7" s="86"/>
      <c r="PZP7" s="86"/>
      <c r="PZQ7" s="86"/>
      <c r="PZR7" s="86"/>
      <c r="PZS7" s="86"/>
      <c r="PZT7" s="86"/>
      <c r="PZU7" s="86"/>
      <c r="PZV7" s="86"/>
      <c r="PZW7" s="86"/>
      <c r="PZX7" s="86"/>
      <c r="PZY7" s="86"/>
      <c r="PZZ7" s="86"/>
      <c r="QAA7" s="86"/>
      <c r="QAB7" s="86"/>
      <c r="QAC7" s="86"/>
      <c r="QAD7" s="86"/>
      <c r="QAE7" s="86"/>
      <c r="QAF7" s="86"/>
      <c r="QAG7" s="86"/>
      <c r="QAH7" s="86"/>
      <c r="QAI7" s="86"/>
      <c r="QAJ7" s="86"/>
      <c r="QAK7" s="86"/>
      <c r="QAL7" s="86"/>
      <c r="QAM7" s="86"/>
      <c r="QAN7" s="86"/>
      <c r="QAO7" s="86"/>
      <c r="QAP7" s="86"/>
      <c r="QAQ7" s="86"/>
      <c r="QAR7" s="86"/>
      <c r="QAS7" s="86"/>
      <c r="QAT7" s="86"/>
      <c r="QAU7" s="86"/>
      <c r="QAV7" s="86"/>
      <c r="QAW7" s="86"/>
      <c r="QAX7" s="86"/>
      <c r="QAY7" s="86"/>
      <c r="QAZ7" s="86"/>
      <c r="QBA7" s="86"/>
      <c r="QBB7" s="86"/>
      <c r="QBC7" s="86"/>
      <c r="QBD7" s="86"/>
      <c r="QBE7" s="86"/>
      <c r="QBF7" s="86"/>
      <c r="QBG7" s="86"/>
      <c r="QBH7" s="86"/>
      <c r="QBI7" s="86"/>
      <c r="QBJ7" s="86"/>
      <c r="QBK7" s="86"/>
      <c r="QBL7" s="86"/>
      <c r="QBM7" s="86"/>
      <c r="QBN7" s="86"/>
      <c r="QBO7" s="86"/>
      <c r="QBP7" s="86"/>
      <c r="QBQ7" s="86"/>
      <c r="QBR7" s="86"/>
      <c r="QBS7" s="86"/>
      <c r="QBT7" s="86"/>
      <c r="QBU7" s="86"/>
      <c r="QBV7" s="86"/>
      <c r="QBW7" s="86"/>
      <c r="QBX7" s="86"/>
      <c r="QBY7" s="86"/>
      <c r="QBZ7" s="86"/>
      <c r="QCA7" s="86"/>
      <c r="QCB7" s="86"/>
      <c r="QCC7" s="86"/>
      <c r="QCD7" s="86"/>
      <c r="QCE7" s="86"/>
      <c r="QCF7" s="86"/>
      <c r="QCG7" s="86"/>
      <c r="QCH7" s="86"/>
      <c r="QCI7" s="86"/>
      <c r="QCJ7" s="86"/>
      <c r="QCK7" s="86"/>
      <c r="QCL7" s="86"/>
      <c r="QCM7" s="86"/>
      <c r="QCN7" s="86"/>
      <c r="QCO7" s="86"/>
      <c r="QCP7" s="86"/>
      <c r="QCQ7" s="86"/>
      <c r="QCR7" s="86"/>
      <c r="QCS7" s="86"/>
      <c r="QCT7" s="86"/>
      <c r="QCU7" s="86"/>
      <c r="QCV7" s="86"/>
      <c r="QCW7" s="86"/>
      <c r="QCX7" s="86"/>
      <c r="QCY7" s="86"/>
      <c r="QCZ7" s="86"/>
      <c r="QDA7" s="86"/>
      <c r="QDB7" s="86"/>
      <c r="QDC7" s="86"/>
      <c r="QDD7" s="86"/>
      <c r="QDE7" s="86"/>
      <c r="QDF7" s="86"/>
      <c r="QDG7" s="86"/>
      <c r="QDH7" s="86"/>
      <c r="QDI7" s="86"/>
      <c r="QDJ7" s="86"/>
      <c r="QDK7" s="86"/>
      <c r="QDL7" s="86"/>
      <c r="QDM7" s="86"/>
      <c r="QDN7" s="86"/>
      <c r="QDO7" s="86"/>
      <c r="QDP7" s="86"/>
      <c r="QDQ7" s="86"/>
      <c r="QDR7" s="86"/>
      <c r="QDS7" s="86"/>
      <c r="QDT7" s="86"/>
      <c r="QDU7" s="86"/>
      <c r="QDV7" s="86"/>
      <c r="QDW7" s="86"/>
      <c r="QDX7" s="86"/>
      <c r="QDY7" s="86"/>
      <c r="QDZ7" s="86"/>
      <c r="QEA7" s="86"/>
      <c r="QEB7" s="86"/>
      <c r="QEC7" s="86"/>
      <c r="QED7" s="86"/>
      <c r="QEE7" s="86"/>
      <c r="QEF7" s="86"/>
      <c r="QEG7" s="86"/>
      <c r="QEH7" s="86"/>
      <c r="QEI7" s="86"/>
      <c r="QEJ7" s="86"/>
      <c r="QEK7" s="86"/>
      <c r="QEL7" s="86"/>
      <c r="QEM7" s="86"/>
      <c r="QEN7" s="86"/>
      <c r="QEO7" s="86"/>
      <c r="QEP7" s="86"/>
      <c r="QEQ7" s="86"/>
      <c r="QER7" s="86"/>
      <c r="QES7" s="86"/>
      <c r="QET7" s="86"/>
      <c r="QEU7" s="86"/>
      <c r="QEV7" s="86"/>
      <c r="QEW7" s="86"/>
      <c r="QEX7" s="86"/>
      <c r="QEY7" s="86"/>
      <c r="QEZ7" s="86"/>
      <c r="QFA7" s="86"/>
      <c r="QFB7" s="86"/>
      <c r="QFC7" s="86"/>
      <c r="QFD7" s="86"/>
      <c r="QFE7" s="86"/>
      <c r="QFF7" s="86"/>
      <c r="QFG7" s="86"/>
      <c r="QFH7" s="86"/>
      <c r="QFI7" s="86"/>
      <c r="QFJ7" s="86"/>
      <c r="QFK7" s="86"/>
      <c r="QFL7" s="86"/>
      <c r="QFM7" s="86"/>
      <c r="QFN7" s="86"/>
      <c r="QFO7" s="86"/>
      <c r="QFP7" s="86"/>
      <c r="QFQ7" s="86"/>
      <c r="QFR7" s="86"/>
      <c r="QFS7" s="86"/>
      <c r="QFT7" s="86"/>
      <c r="QFU7" s="86"/>
      <c r="QFV7" s="86"/>
      <c r="QFW7" s="86"/>
      <c r="QFX7" s="86"/>
      <c r="QFY7" s="86"/>
      <c r="QFZ7" s="86"/>
      <c r="QGA7" s="86"/>
      <c r="QGB7" s="86"/>
      <c r="QGC7" s="86"/>
      <c r="QGD7" s="86"/>
      <c r="QGE7" s="86"/>
      <c r="QGF7" s="86"/>
      <c r="QGG7" s="86"/>
      <c r="QGH7" s="86"/>
      <c r="QGI7" s="86"/>
      <c r="QGJ7" s="86"/>
      <c r="QGK7" s="86"/>
      <c r="QGL7" s="86"/>
      <c r="QGM7" s="86"/>
      <c r="QGN7" s="86"/>
      <c r="QGO7" s="86"/>
      <c r="QGP7" s="86"/>
      <c r="QGQ7" s="86"/>
      <c r="QGR7" s="86"/>
      <c r="QGS7" s="86"/>
      <c r="QGT7" s="86"/>
      <c r="QGU7" s="86"/>
      <c r="QGV7" s="86"/>
      <c r="QGW7" s="86"/>
      <c r="QGX7" s="86"/>
      <c r="QGY7" s="86"/>
      <c r="QGZ7" s="86"/>
      <c r="QHA7" s="86"/>
      <c r="QHB7" s="86"/>
      <c r="QHC7" s="86"/>
      <c r="QHD7" s="86"/>
      <c r="QHE7" s="86"/>
      <c r="QHF7" s="86"/>
      <c r="QHG7" s="86"/>
      <c r="QHH7" s="86"/>
      <c r="QHI7" s="86"/>
      <c r="QHJ7" s="86"/>
      <c r="QHK7" s="86"/>
      <c r="QHL7" s="86"/>
      <c r="QHM7" s="86"/>
      <c r="QHN7" s="86"/>
      <c r="QHO7" s="86"/>
      <c r="QHP7" s="86"/>
      <c r="QHQ7" s="86"/>
      <c r="QHR7" s="86"/>
      <c r="QHS7" s="86"/>
      <c r="QHT7" s="86"/>
      <c r="QHU7" s="86"/>
      <c r="QHV7" s="86"/>
      <c r="QHW7" s="86"/>
      <c r="QHX7" s="86"/>
      <c r="QHY7" s="86"/>
      <c r="QHZ7" s="86"/>
      <c r="QIA7" s="86"/>
      <c r="QIB7" s="86"/>
      <c r="QIC7" s="86"/>
      <c r="QID7" s="86"/>
      <c r="QIE7" s="86"/>
      <c r="QIF7" s="86"/>
      <c r="QIG7" s="86"/>
      <c r="QIH7" s="86"/>
      <c r="QII7" s="86"/>
      <c r="QIJ7" s="86"/>
      <c r="QIK7" s="86"/>
      <c r="QIL7" s="86"/>
      <c r="QIM7" s="86"/>
      <c r="QIN7" s="86"/>
      <c r="QIO7" s="86"/>
      <c r="QIP7" s="86"/>
      <c r="QIQ7" s="86"/>
      <c r="QIR7" s="86"/>
      <c r="QIS7" s="86"/>
      <c r="QIT7" s="86"/>
      <c r="QIU7" s="86"/>
      <c r="QIV7" s="86"/>
      <c r="QIW7" s="86"/>
      <c r="QIX7" s="86"/>
      <c r="QIY7" s="86"/>
      <c r="QIZ7" s="86"/>
      <c r="QJA7" s="86"/>
      <c r="QJB7" s="86"/>
      <c r="QJC7" s="86"/>
      <c r="QJD7" s="86"/>
      <c r="QJE7" s="86"/>
      <c r="QJF7" s="86"/>
      <c r="QJG7" s="86"/>
      <c r="QJH7" s="86"/>
      <c r="QJI7" s="86"/>
      <c r="QJJ7" s="86"/>
      <c r="QJK7" s="86"/>
      <c r="QJL7" s="86"/>
      <c r="QJM7" s="86"/>
      <c r="QJN7" s="86"/>
      <c r="QJO7" s="86"/>
      <c r="QJP7" s="86"/>
      <c r="QJQ7" s="86"/>
      <c r="QJR7" s="86"/>
      <c r="QJS7" s="86"/>
      <c r="QJT7" s="86"/>
      <c r="QJU7" s="86"/>
      <c r="QJV7" s="86"/>
      <c r="QJW7" s="86"/>
      <c r="QJX7" s="86"/>
      <c r="QJY7" s="86"/>
      <c r="QJZ7" s="86"/>
      <c r="QKA7" s="86"/>
      <c r="QKB7" s="86"/>
      <c r="QKC7" s="86"/>
      <c r="QKD7" s="86"/>
      <c r="QKE7" s="86"/>
      <c r="QKF7" s="86"/>
      <c r="QKG7" s="86"/>
      <c r="QKH7" s="86"/>
      <c r="QKI7" s="86"/>
      <c r="QKJ7" s="86"/>
      <c r="QKK7" s="86"/>
      <c r="QKL7" s="86"/>
      <c r="QKM7" s="86"/>
      <c r="QKN7" s="86"/>
      <c r="QKO7" s="86"/>
      <c r="QKP7" s="86"/>
      <c r="QKQ7" s="86"/>
      <c r="QKR7" s="86"/>
      <c r="QKS7" s="86"/>
      <c r="QKT7" s="86"/>
      <c r="QKU7" s="86"/>
      <c r="QKV7" s="86"/>
      <c r="QKW7" s="86"/>
      <c r="QKX7" s="86"/>
      <c r="QKY7" s="86"/>
      <c r="QKZ7" s="86"/>
      <c r="QLA7" s="86"/>
      <c r="QLB7" s="86"/>
      <c r="QLC7" s="86"/>
      <c r="QLD7" s="86"/>
      <c r="QLE7" s="86"/>
      <c r="QLF7" s="86"/>
      <c r="QLG7" s="86"/>
      <c r="QLH7" s="86"/>
      <c r="QLI7" s="86"/>
      <c r="QLJ7" s="86"/>
      <c r="QLK7" s="86"/>
      <c r="QLL7" s="86"/>
      <c r="QLM7" s="86"/>
      <c r="QLN7" s="86"/>
      <c r="QLO7" s="86"/>
      <c r="QLP7" s="86"/>
      <c r="QLQ7" s="86"/>
      <c r="QLR7" s="86"/>
      <c r="QLS7" s="86"/>
      <c r="QLT7" s="86"/>
      <c r="QLU7" s="86"/>
      <c r="QLV7" s="86"/>
      <c r="QLW7" s="86"/>
      <c r="QLX7" s="86"/>
      <c r="QLY7" s="86"/>
      <c r="QLZ7" s="86"/>
      <c r="QMA7" s="86"/>
      <c r="QMB7" s="86"/>
      <c r="QMC7" s="86"/>
      <c r="QMD7" s="86"/>
      <c r="QME7" s="86"/>
      <c r="QMF7" s="86"/>
      <c r="QMG7" s="86"/>
      <c r="QMH7" s="86"/>
      <c r="QMI7" s="86"/>
      <c r="QMJ7" s="86"/>
      <c r="QMK7" s="86"/>
      <c r="QML7" s="86"/>
      <c r="QMM7" s="86"/>
      <c r="QMN7" s="86"/>
      <c r="QMO7" s="86"/>
      <c r="QMP7" s="86"/>
      <c r="QMQ7" s="86"/>
      <c r="QMR7" s="86"/>
      <c r="QMS7" s="86"/>
      <c r="QMT7" s="86"/>
      <c r="QMU7" s="86"/>
      <c r="QMV7" s="86"/>
      <c r="QMW7" s="86"/>
      <c r="QMX7" s="86"/>
      <c r="QMY7" s="86"/>
      <c r="QMZ7" s="86"/>
      <c r="QNA7" s="86"/>
      <c r="QNB7" s="86"/>
      <c r="QNC7" s="86"/>
      <c r="QND7" s="86"/>
      <c r="QNE7" s="86"/>
      <c r="QNF7" s="86"/>
      <c r="QNG7" s="86"/>
      <c r="QNH7" s="86"/>
      <c r="QNI7" s="86"/>
      <c r="QNJ7" s="86"/>
      <c r="QNK7" s="86"/>
      <c r="QNL7" s="86"/>
      <c r="QNM7" s="86"/>
      <c r="QNN7" s="86"/>
      <c r="QNO7" s="86"/>
      <c r="QNP7" s="86"/>
      <c r="QNQ7" s="86"/>
      <c r="QNR7" s="86"/>
      <c r="QNS7" s="86"/>
      <c r="QNT7" s="86"/>
      <c r="QNU7" s="86"/>
      <c r="QNV7" s="86"/>
      <c r="QNW7" s="86"/>
      <c r="QNX7" s="86"/>
      <c r="QNY7" s="86"/>
      <c r="QNZ7" s="86"/>
      <c r="QOA7" s="86"/>
      <c r="QOB7" s="86"/>
      <c r="QOC7" s="86"/>
      <c r="QOD7" s="86"/>
      <c r="QOE7" s="86"/>
      <c r="QOF7" s="86"/>
      <c r="QOG7" s="86"/>
      <c r="QOH7" s="86"/>
      <c r="QOI7" s="86"/>
      <c r="QOJ7" s="86"/>
      <c r="QOK7" s="86"/>
      <c r="QOL7" s="86"/>
      <c r="QOM7" s="86"/>
      <c r="QON7" s="86"/>
      <c r="QOO7" s="86"/>
      <c r="QOP7" s="86"/>
      <c r="QOQ7" s="86"/>
      <c r="QOR7" s="86"/>
      <c r="QOS7" s="86"/>
      <c r="QOT7" s="86"/>
      <c r="QOU7" s="86"/>
      <c r="QOV7" s="86"/>
      <c r="QOW7" s="86"/>
      <c r="QOX7" s="86"/>
      <c r="QOY7" s="86"/>
      <c r="QOZ7" s="86"/>
      <c r="QPA7" s="86"/>
      <c r="QPB7" s="86"/>
      <c r="QPC7" s="86"/>
      <c r="QPD7" s="86"/>
      <c r="QPE7" s="86"/>
      <c r="QPF7" s="86"/>
      <c r="QPG7" s="86"/>
      <c r="QPH7" s="86"/>
      <c r="QPI7" s="86"/>
      <c r="QPJ7" s="86"/>
      <c r="QPK7" s="86"/>
      <c r="QPL7" s="86"/>
      <c r="QPM7" s="86"/>
      <c r="QPN7" s="86"/>
      <c r="QPO7" s="86"/>
      <c r="QPP7" s="86"/>
      <c r="QPQ7" s="86"/>
      <c r="QPR7" s="86"/>
      <c r="QPS7" s="86"/>
      <c r="QPT7" s="86"/>
      <c r="QPU7" s="86"/>
      <c r="QPV7" s="86"/>
      <c r="QPW7" s="86"/>
      <c r="QPX7" s="86"/>
      <c r="QPY7" s="86"/>
      <c r="QPZ7" s="86"/>
      <c r="QQA7" s="86"/>
      <c r="QQB7" s="86"/>
      <c r="QQC7" s="86"/>
      <c r="QQD7" s="86"/>
      <c r="QQE7" s="86"/>
      <c r="QQF7" s="86"/>
      <c r="QQG7" s="86"/>
      <c r="QQH7" s="86"/>
      <c r="QQI7" s="86"/>
      <c r="QQJ7" s="86"/>
      <c r="QQK7" s="86"/>
      <c r="QQL7" s="86"/>
      <c r="QQM7" s="86"/>
      <c r="QQN7" s="86"/>
      <c r="QQO7" s="86"/>
      <c r="QQP7" s="86"/>
      <c r="QQQ7" s="86"/>
      <c r="QQR7" s="86"/>
      <c r="QQS7" s="86"/>
      <c r="QQT7" s="86"/>
      <c r="QQU7" s="86"/>
      <c r="QQV7" s="86"/>
      <c r="QQW7" s="86"/>
      <c r="QQX7" s="86"/>
      <c r="QQY7" s="86"/>
      <c r="QQZ7" s="86"/>
      <c r="QRA7" s="86"/>
      <c r="QRB7" s="86"/>
      <c r="QRC7" s="86"/>
      <c r="QRD7" s="86"/>
      <c r="QRE7" s="86"/>
      <c r="QRF7" s="86"/>
      <c r="QRG7" s="86"/>
      <c r="QRH7" s="86"/>
      <c r="QRI7" s="86"/>
      <c r="QRJ7" s="86"/>
      <c r="QRK7" s="86"/>
      <c r="QRL7" s="86"/>
      <c r="QRM7" s="86"/>
      <c r="QRN7" s="86"/>
      <c r="QRO7" s="86"/>
      <c r="QRP7" s="86"/>
      <c r="QRQ7" s="86"/>
      <c r="QRR7" s="86"/>
      <c r="QRS7" s="86"/>
      <c r="QRT7" s="86"/>
      <c r="QRU7" s="86"/>
      <c r="QRV7" s="86"/>
      <c r="QRW7" s="86"/>
      <c r="QRX7" s="86"/>
      <c r="QRY7" s="86"/>
      <c r="QRZ7" s="86"/>
      <c r="QSA7" s="86"/>
      <c r="QSB7" s="86"/>
      <c r="QSC7" s="86"/>
      <c r="QSD7" s="86"/>
      <c r="QSE7" s="86"/>
      <c r="QSF7" s="86"/>
      <c r="QSG7" s="86"/>
      <c r="QSH7" s="86"/>
      <c r="QSI7" s="86"/>
      <c r="QSJ7" s="86"/>
      <c r="QSK7" s="86"/>
      <c r="QSL7" s="86"/>
      <c r="QSM7" s="86"/>
      <c r="QSN7" s="86"/>
      <c r="QSO7" s="86"/>
      <c r="QSP7" s="86"/>
      <c r="QSQ7" s="86"/>
      <c r="QSR7" s="86"/>
      <c r="QSS7" s="86"/>
      <c r="QST7" s="86"/>
      <c r="QSU7" s="86"/>
      <c r="QSV7" s="86"/>
      <c r="QSW7" s="86"/>
      <c r="QSX7" s="86"/>
      <c r="QSY7" s="86"/>
      <c r="QSZ7" s="86"/>
      <c r="QTA7" s="86"/>
      <c r="QTB7" s="86"/>
      <c r="QTC7" s="86"/>
      <c r="QTD7" s="86"/>
      <c r="QTE7" s="86"/>
      <c r="QTF7" s="86"/>
      <c r="QTG7" s="86"/>
      <c r="QTH7" s="86"/>
      <c r="QTI7" s="86"/>
      <c r="QTJ7" s="86"/>
      <c r="QTK7" s="86"/>
      <c r="QTL7" s="86"/>
      <c r="QTM7" s="86"/>
      <c r="QTN7" s="86"/>
      <c r="QTO7" s="86"/>
      <c r="QTP7" s="86"/>
      <c r="QTQ7" s="86"/>
      <c r="QTR7" s="86"/>
      <c r="QTS7" s="86"/>
      <c r="QTT7" s="86"/>
      <c r="QTU7" s="86"/>
      <c r="QTV7" s="86"/>
      <c r="QTW7" s="86"/>
      <c r="QTX7" s="86"/>
      <c r="QTY7" s="86"/>
      <c r="QTZ7" s="86"/>
      <c r="QUA7" s="86"/>
      <c r="QUB7" s="86"/>
      <c r="QUC7" s="86"/>
      <c r="QUD7" s="86"/>
      <c r="QUE7" s="86"/>
      <c r="QUF7" s="86"/>
      <c r="QUG7" s="86"/>
      <c r="QUH7" s="86"/>
      <c r="QUI7" s="86"/>
      <c r="QUJ7" s="86"/>
      <c r="QUK7" s="86"/>
      <c r="QUL7" s="86"/>
      <c r="QUM7" s="86"/>
      <c r="QUN7" s="86"/>
      <c r="QUO7" s="86"/>
      <c r="QUP7" s="86"/>
      <c r="QUQ7" s="86"/>
      <c r="QUR7" s="86"/>
      <c r="QUS7" s="86"/>
      <c r="QUT7" s="86"/>
      <c r="QUU7" s="86"/>
      <c r="QUV7" s="86"/>
      <c r="QUW7" s="86"/>
      <c r="QUX7" s="86"/>
      <c r="QUY7" s="86"/>
      <c r="QUZ7" s="86"/>
      <c r="QVA7" s="86"/>
      <c r="QVB7" s="86"/>
      <c r="QVC7" s="86"/>
      <c r="QVD7" s="86"/>
      <c r="QVE7" s="86"/>
      <c r="QVF7" s="86"/>
      <c r="QVG7" s="86"/>
      <c r="QVH7" s="86"/>
      <c r="QVI7" s="86"/>
      <c r="QVJ7" s="86"/>
      <c r="QVK7" s="86"/>
      <c r="QVL7" s="86"/>
      <c r="QVM7" s="86"/>
      <c r="QVN7" s="86"/>
      <c r="QVO7" s="86"/>
      <c r="QVP7" s="86"/>
      <c r="QVQ7" s="86"/>
      <c r="QVR7" s="86"/>
      <c r="QVS7" s="86"/>
      <c r="QVT7" s="86"/>
      <c r="QVU7" s="86"/>
      <c r="QVV7" s="86"/>
      <c r="QVW7" s="86"/>
      <c r="QVX7" s="86"/>
      <c r="QVY7" s="86"/>
      <c r="QVZ7" s="86"/>
      <c r="QWA7" s="86"/>
      <c r="QWB7" s="86"/>
      <c r="QWC7" s="86"/>
      <c r="QWD7" s="86"/>
      <c r="QWE7" s="86"/>
      <c r="QWF7" s="86"/>
      <c r="QWG7" s="86"/>
      <c r="QWH7" s="86"/>
      <c r="QWI7" s="86"/>
      <c r="QWJ7" s="86"/>
      <c r="QWK7" s="86"/>
      <c r="QWL7" s="86"/>
      <c r="QWM7" s="86"/>
      <c r="QWN7" s="86"/>
      <c r="QWO7" s="86"/>
      <c r="QWP7" s="86"/>
      <c r="QWQ7" s="86"/>
      <c r="QWR7" s="86"/>
      <c r="QWS7" s="86"/>
      <c r="QWT7" s="86"/>
      <c r="QWU7" s="86"/>
      <c r="QWV7" s="86"/>
      <c r="QWW7" s="86"/>
      <c r="QWX7" s="86"/>
      <c r="QWY7" s="86"/>
      <c r="QWZ7" s="86"/>
      <c r="QXA7" s="86"/>
      <c r="QXB7" s="86"/>
      <c r="QXC7" s="86"/>
      <c r="QXD7" s="86"/>
      <c r="QXE7" s="86"/>
      <c r="QXF7" s="86"/>
      <c r="QXG7" s="86"/>
      <c r="QXH7" s="86"/>
      <c r="QXI7" s="86"/>
      <c r="QXJ7" s="86"/>
      <c r="QXK7" s="86"/>
      <c r="QXL7" s="86"/>
      <c r="QXM7" s="86"/>
      <c r="QXN7" s="86"/>
      <c r="QXO7" s="86"/>
      <c r="QXP7" s="86"/>
      <c r="QXQ7" s="86"/>
      <c r="QXR7" s="86"/>
      <c r="QXS7" s="86"/>
      <c r="QXT7" s="86"/>
      <c r="QXU7" s="86"/>
      <c r="QXV7" s="86"/>
      <c r="QXW7" s="86"/>
      <c r="QXX7" s="86"/>
      <c r="QXY7" s="86"/>
      <c r="QXZ7" s="86"/>
      <c r="QYA7" s="86"/>
      <c r="QYB7" s="86"/>
      <c r="QYC7" s="86"/>
      <c r="QYD7" s="86"/>
      <c r="QYE7" s="86"/>
      <c r="QYF7" s="86"/>
      <c r="QYG7" s="86"/>
      <c r="QYH7" s="86"/>
      <c r="QYI7" s="86"/>
      <c r="QYJ7" s="86"/>
      <c r="QYK7" s="86"/>
      <c r="QYL7" s="86"/>
      <c r="QYM7" s="86"/>
      <c r="QYN7" s="86"/>
      <c r="QYO7" s="86"/>
      <c r="QYP7" s="86"/>
      <c r="QYQ7" s="86"/>
      <c r="QYR7" s="86"/>
      <c r="QYS7" s="86"/>
      <c r="QYT7" s="86"/>
      <c r="QYU7" s="86"/>
      <c r="QYV7" s="86"/>
      <c r="QYW7" s="86"/>
      <c r="QYX7" s="86"/>
      <c r="QYY7" s="86"/>
      <c r="QYZ7" s="86"/>
      <c r="QZA7" s="86"/>
      <c r="QZB7" s="86"/>
      <c r="QZC7" s="86"/>
      <c r="QZD7" s="86"/>
      <c r="QZE7" s="86"/>
      <c r="QZF7" s="86"/>
      <c r="QZG7" s="86"/>
      <c r="QZH7" s="86"/>
      <c r="QZI7" s="86"/>
      <c r="QZJ7" s="86"/>
      <c r="QZK7" s="86"/>
      <c r="QZL7" s="86"/>
      <c r="QZM7" s="86"/>
      <c r="QZN7" s="86"/>
      <c r="QZO7" s="86"/>
      <c r="QZP7" s="86"/>
      <c r="QZQ7" s="86"/>
      <c r="QZR7" s="86"/>
      <c r="QZS7" s="86"/>
      <c r="QZT7" s="86"/>
      <c r="QZU7" s="86"/>
      <c r="QZV7" s="86"/>
      <c r="QZW7" s="86"/>
      <c r="QZX7" s="86"/>
      <c r="QZY7" s="86"/>
      <c r="QZZ7" s="86"/>
      <c r="RAA7" s="86"/>
      <c r="RAB7" s="86"/>
      <c r="RAC7" s="86"/>
      <c r="RAD7" s="86"/>
      <c r="RAE7" s="86"/>
      <c r="RAF7" s="86"/>
      <c r="RAG7" s="86"/>
      <c r="RAH7" s="86"/>
      <c r="RAI7" s="86"/>
      <c r="RAJ7" s="86"/>
      <c r="RAK7" s="86"/>
      <c r="RAL7" s="86"/>
      <c r="RAM7" s="86"/>
      <c r="RAN7" s="86"/>
      <c r="RAO7" s="86"/>
      <c r="RAP7" s="86"/>
      <c r="RAQ7" s="86"/>
      <c r="RAR7" s="86"/>
      <c r="RAS7" s="86"/>
      <c r="RAT7" s="86"/>
      <c r="RAU7" s="86"/>
      <c r="RAV7" s="86"/>
      <c r="RAW7" s="86"/>
      <c r="RAX7" s="86"/>
      <c r="RAY7" s="86"/>
      <c r="RAZ7" s="86"/>
      <c r="RBA7" s="86"/>
      <c r="RBB7" s="86"/>
      <c r="RBC7" s="86"/>
      <c r="RBD7" s="86"/>
      <c r="RBE7" s="86"/>
      <c r="RBF7" s="86"/>
      <c r="RBG7" s="86"/>
      <c r="RBH7" s="86"/>
      <c r="RBI7" s="86"/>
      <c r="RBJ7" s="86"/>
      <c r="RBK7" s="86"/>
      <c r="RBL7" s="86"/>
      <c r="RBM7" s="86"/>
      <c r="RBN7" s="86"/>
      <c r="RBO7" s="86"/>
      <c r="RBP7" s="86"/>
      <c r="RBQ7" s="86"/>
      <c r="RBR7" s="86"/>
      <c r="RBS7" s="86"/>
      <c r="RBT7" s="86"/>
      <c r="RBU7" s="86"/>
      <c r="RBV7" s="86"/>
      <c r="RBW7" s="86"/>
      <c r="RBX7" s="86"/>
      <c r="RBY7" s="86"/>
      <c r="RBZ7" s="86"/>
      <c r="RCA7" s="86"/>
      <c r="RCB7" s="86"/>
      <c r="RCC7" s="86"/>
      <c r="RCD7" s="86"/>
      <c r="RCE7" s="86"/>
      <c r="RCF7" s="86"/>
      <c r="RCG7" s="86"/>
      <c r="RCH7" s="86"/>
      <c r="RCI7" s="86"/>
      <c r="RCJ7" s="86"/>
      <c r="RCK7" s="86"/>
      <c r="RCL7" s="86"/>
      <c r="RCM7" s="86"/>
      <c r="RCN7" s="86"/>
      <c r="RCO7" s="86"/>
      <c r="RCP7" s="86"/>
      <c r="RCQ7" s="86"/>
      <c r="RCR7" s="86"/>
      <c r="RCS7" s="86"/>
      <c r="RCT7" s="86"/>
      <c r="RCU7" s="86"/>
      <c r="RCV7" s="86"/>
      <c r="RCW7" s="86"/>
      <c r="RCX7" s="86"/>
      <c r="RCY7" s="86"/>
      <c r="RCZ7" s="86"/>
      <c r="RDA7" s="86"/>
      <c r="RDB7" s="86"/>
      <c r="RDC7" s="86"/>
      <c r="RDD7" s="86"/>
      <c r="RDE7" s="86"/>
      <c r="RDF7" s="86"/>
      <c r="RDG7" s="86"/>
      <c r="RDH7" s="86"/>
      <c r="RDI7" s="86"/>
      <c r="RDJ7" s="86"/>
      <c r="RDK7" s="86"/>
      <c r="RDL7" s="86"/>
      <c r="RDM7" s="86"/>
      <c r="RDN7" s="86"/>
      <c r="RDO7" s="86"/>
      <c r="RDP7" s="86"/>
      <c r="RDQ7" s="86"/>
      <c r="RDR7" s="86"/>
      <c r="RDS7" s="86"/>
      <c r="RDT7" s="86"/>
      <c r="RDU7" s="86"/>
      <c r="RDV7" s="86"/>
      <c r="RDW7" s="86"/>
      <c r="RDX7" s="86"/>
      <c r="RDY7" s="86"/>
      <c r="RDZ7" s="86"/>
      <c r="REA7" s="86"/>
      <c r="REB7" s="86"/>
      <c r="REC7" s="86"/>
      <c r="RED7" s="86"/>
      <c r="REE7" s="86"/>
      <c r="REF7" s="86"/>
      <c r="REG7" s="86"/>
      <c r="REH7" s="86"/>
      <c r="REI7" s="86"/>
      <c r="REJ7" s="86"/>
      <c r="REK7" s="86"/>
      <c r="REL7" s="86"/>
      <c r="REM7" s="86"/>
      <c r="REN7" s="86"/>
      <c r="REO7" s="86"/>
      <c r="REP7" s="86"/>
      <c r="REQ7" s="86"/>
      <c r="RER7" s="86"/>
      <c r="RES7" s="86"/>
      <c r="RET7" s="86"/>
      <c r="REU7" s="86"/>
      <c r="REV7" s="86"/>
      <c r="REW7" s="86"/>
      <c r="REX7" s="86"/>
      <c r="REY7" s="86"/>
      <c r="REZ7" s="86"/>
      <c r="RFA7" s="86"/>
      <c r="RFB7" s="86"/>
      <c r="RFC7" s="86"/>
      <c r="RFD7" s="86"/>
      <c r="RFE7" s="86"/>
      <c r="RFF7" s="86"/>
      <c r="RFG7" s="86"/>
      <c r="RFH7" s="86"/>
      <c r="RFI7" s="86"/>
      <c r="RFJ7" s="86"/>
      <c r="RFK7" s="86"/>
      <c r="RFL7" s="86"/>
      <c r="RFM7" s="86"/>
      <c r="RFN7" s="86"/>
      <c r="RFO7" s="86"/>
      <c r="RFP7" s="86"/>
      <c r="RFQ7" s="86"/>
      <c r="RFR7" s="86"/>
      <c r="RFS7" s="86"/>
      <c r="RFT7" s="86"/>
      <c r="RFU7" s="86"/>
      <c r="RFV7" s="86"/>
      <c r="RFW7" s="86"/>
      <c r="RFX7" s="86"/>
      <c r="RFY7" s="86"/>
      <c r="RFZ7" s="86"/>
      <c r="RGA7" s="86"/>
      <c r="RGB7" s="86"/>
      <c r="RGC7" s="86"/>
      <c r="RGD7" s="86"/>
      <c r="RGE7" s="86"/>
      <c r="RGF7" s="86"/>
      <c r="RGG7" s="86"/>
      <c r="RGH7" s="86"/>
      <c r="RGI7" s="86"/>
      <c r="RGJ7" s="86"/>
      <c r="RGK7" s="86"/>
      <c r="RGL7" s="86"/>
      <c r="RGM7" s="86"/>
      <c r="RGN7" s="86"/>
      <c r="RGO7" s="86"/>
      <c r="RGP7" s="86"/>
      <c r="RGQ7" s="86"/>
      <c r="RGR7" s="86"/>
      <c r="RGS7" s="86"/>
      <c r="RGT7" s="86"/>
      <c r="RGU7" s="86"/>
      <c r="RGV7" s="86"/>
      <c r="RGW7" s="86"/>
      <c r="RGX7" s="86"/>
      <c r="RGY7" s="86"/>
      <c r="RGZ7" s="86"/>
      <c r="RHA7" s="86"/>
      <c r="RHB7" s="86"/>
      <c r="RHC7" s="86"/>
      <c r="RHD7" s="86"/>
      <c r="RHE7" s="86"/>
      <c r="RHF7" s="86"/>
      <c r="RHG7" s="86"/>
      <c r="RHH7" s="86"/>
      <c r="RHI7" s="86"/>
      <c r="RHJ7" s="86"/>
      <c r="RHK7" s="86"/>
      <c r="RHL7" s="86"/>
      <c r="RHM7" s="86"/>
      <c r="RHN7" s="86"/>
      <c r="RHO7" s="86"/>
      <c r="RHP7" s="86"/>
      <c r="RHQ7" s="86"/>
      <c r="RHR7" s="86"/>
      <c r="RHS7" s="86"/>
      <c r="RHT7" s="86"/>
      <c r="RHU7" s="86"/>
      <c r="RHV7" s="86"/>
      <c r="RHW7" s="86"/>
      <c r="RHX7" s="86"/>
      <c r="RHY7" s="86"/>
      <c r="RHZ7" s="86"/>
      <c r="RIA7" s="86"/>
      <c r="RIB7" s="86"/>
      <c r="RIC7" s="86"/>
      <c r="RID7" s="86"/>
      <c r="RIE7" s="86"/>
      <c r="RIF7" s="86"/>
      <c r="RIG7" s="86"/>
      <c r="RIH7" s="86"/>
      <c r="RII7" s="86"/>
      <c r="RIJ7" s="86"/>
      <c r="RIK7" s="86"/>
      <c r="RIL7" s="86"/>
      <c r="RIM7" s="86"/>
      <c r="RIN7" s="86"/>
      <c r="RIO7" s="86"/>
      <c r="RIP7" s="86"/>
      <c r="RIQ7" s="86"/>
      <c r="RIR7" s="86"/>
      <c r="RIS7" s="86"/>
      <c r="RIT7" s="86"/>
      <c r="RIU7" s="86"/>
      <c r="RIV7" s="86"/>
      <c r="RIW7" s="86"/>
      <c r="RIX7" s="86"/>
      <c r="RIY7" s="86"/>
      <c r="RIZ7" s="86"/>
      <c r="RJA7" s="86"/>
      <c r="RJB7" s="86"/>
      <c r="RJC7" s="86"/>
      <c r="RJD7" s="86"/>
      <c r="RJE7" s="86"/>
      <c r="RJF7" s="86"/>
      <c r="RJG7" s="86"/>
      <c r="RJH7" s="86"/>
      <c r="RJI7" s="86"/>
      <c r="RJJ7" s="86"/>
      <c r="RJK7" s="86"/>
      <c r="RJL7" s="86"/>
      <c r="RJM7" s="86"/>
      <c r="RJN7" s="86"/>
      <c r="RJO7" s="86"/>
      <c r="RJP7" s="86"/>
      <c r="RJQ7" s="86"/>
      <c r="RJR7" s="86"/>
      <c r="RJS7" s="86"/>
      <c r="RJT7" s="86"/>
      <c r="RJU7" s="86"/>
      <c r="RJV7" s="86"/>
      <c r="RJW7" s="86"/>
      <c r="RJX7" s="86"/>
      <c r="RJY7" s="86"/>
      <c r="RJZ7" s="86"/>
      <c r="RKA7" s="86"/>
      <c r="RKB7" s="86"/>
      <c r="RKC7" s="86"/>
      <c r="RKD7" s="86"/>
      <c r="RKE7" s="86"/>
      <c r="RKF7" s="86"/>
      <c r="RKG7" s="86"/>
      <c r="RKH7" s="86"/>
      <c r="RKI7" s="86"/>
      <c r="RKJ7" s="86"/>
      <c r="RKK7" s="86"/>
      <c r="RKL7" s="86"/>
      <c r="RKM7" s="86"/>
      <c r="RKN7" s="86"/>
      <c r="RKO7" s="86"/>
      <c r="RKP7" s="86"/>
      <c r="RKQ7" s="86"/>
      <c r="RKR7" s="86"/>
      <c r="RKS7" s="86"/>
      <c r="RKT7" s="86"/>
      <c r="RKU7" s="86"/>
      <c r="RKV7" s="86"/>
      <c r="RKW7" s="86"/>
      <c r="RKX7" s="86"/>
      <c r="RKY7" s="86"/>
      <c r="RKZ7" s="86"/>
      <c r="RLA7" s="86"/>
      <c r="RLB7" s="86"/>
      <c r="RLC7" s="86"/>
      <c r="RLD7" s="86"/>
      <c r="RLE7" s="86"/>
      <c r="RLF7" s="86"/>
      <c r="RLG7" s="86"/>
      <c r="RLH7" s="86"/>
      <c r="RLI7" s="86"/>
      <c r="RLJ7" s="86"/>
      <c r="RLK7" s="86"/>
      <c r="RLL7" s="86"/>
      <c r="RLM7" s="86"/>
      <c r="RLN7" s="86"/>
      <c r="RLO7" s="86"/>
      <c r="RLP7" s="86"/>
      <c r="RLQ7" s="86"/>
      <c r="RLR7" s="86"/>
      <c r="RLS7" s="86"/>
      <c r="RLT7" s="86"/>
      <c r="RLU7" s="86"/>
      <c r="RLV7" s="86"/>
      <c r="RLW7" s="86"/>
      <c r="RLX7" s="86"/>
      <c r="RLY7" s="86"/>
      <c r="RLZ7" s="86"/>
      <c r="RMA7" s="86"/>
      <c r="RMB7" s="86"/>
      <c r="RMC7" s="86"/>
      <c r="RMD7" s="86"/>
      <c r="RME7" s="86"/>
      <c r="RMF7" s="86"/>
      <c r="RMG7" s="86"/>
      <c r="RMH7" s="86"/>
      <c r="RMI7" s="86"/>
      <c r="RMJ7" s="86"/>
      <c r="RMK7" s="86"/>
      <c r="RML7" s="86"/>
      <c r="RMM7" s="86"/>
      <c r="RMN7" s="86"/>
      <c r="RMO7" s="86"/>
      <c r="RMP7" s="86"/>
      <c r="RMQ7" s="86"/>
      <c r="RMR7" s="86"/>
      <c r="RMS7" s="86"/>
      <c r="RMT7" s="86"/>
      <c r="RMU7" s="86"/>
      <c r="RMV7" s="86"/>
      <c r="RMW7" s="86"/>
      <c r="RMX7" s="86"/>
      <c r="RMY7" s="86"/>
      <c r="RMZ7" s="86"/>
      <c r="RNA7" s="86"/>
      <c r="RNB7" s="86"/>
      <c r="RNC7" s="86"/>
      <c r="RND7" s="86"/>
      <c r="RNE7" s="86"/>
      <c r="RNF7" s="86"/>
      <c r="RNG7" s="86"/>
      <c r="RNH7" s="86"/>
      <c r="RNI7" s="86"/>
      <c r="RNJ7" s="86"/>
      <c r="RNK7" s="86"/>
      <c r="RNL7" s="86"/>
      <c r="RNM7" s="86"/>
      <c r="RNN7" s="86"/>
      <c r="RNO7" s="86"/>
      <c r="RNP7" s="86"/>
      <c r="RNQ7" s="86"/>
      <c r="RNR7" s="86"/>
      <c r="RNS7" s="86"/>
      <c r="RNT7" s="86"/>
      <c r="RNU7" s="86"/>
      <c r="RNV7" s="86"/>
      <c r="RNW7" s="86"/>
      <c r="RNX7" s="86"/>
      <c r="RNY7" s="86"/>
      <c r="RNZ7" s="86"/>
      <c r="ROA7" s="86"/>
      <c r="ROB7" s="86"/>
      <c r="ROC7" s="86"/>
      <c r="ROD7" s="86"/>
      <c r="ROE7" s="86"/>
      <c r="ROF7" s="86"/>
      <c r="ROG7" s="86"/>
      <c r="ROH7" s="86"/>
      <c r="ROI7" s="86"/>
      <c r="ROJ7" s="86"/>
      <c r="ROK7" s="86"/>
      <c r="ROL7" s="86"/>
      <c r="ROM7" s="86"/>
      <c r="RON7" s="86"/>
      <c r="ROO7" s="86"/>
      <c r="ROP7" s="86"/>
      <c r="ROQ7" s="86"/>
      <c r="ROR7" s="86"/>
      <c r="ROS7" s="86"/>
      <c r="ROT7" s="86"/>
      <c r="ROU7" s="86"/>
      <c r="ROV7" s="86"/>
      <c r="ROW7" s="86"/>
      <c r="ROX7" s="86"/>
      <c r="ROY7" s="86"/>
      <c r="ROZ7" s="86"/>
      <c r="RPA7" s="86"/>
      <c r="RPB7" s="86"/>
      <c r="RPC7" s="86"/>
      <c r="RPD7" s="86"/>
      <c r="RPE7" s="86"/>
      <c r="RPF7" s="86"/>
      <c r="RPG7" s="86"/>
      <c r="RPH7" s="86"/>
      <c r="RPI7" s="86"/>
      <c r="RPJ7" s="86"/>
      <c r="RPK7" s="86"/>
      <c r="RPL7" s="86"/>
      <c r="RPM7" s="86"/>
      <c r="RPN7" s="86"/>
      <c r="RPO7" s="86"/>
      <c r="RPP7" s="86"/>
      <c r="RPQ7" s="86"/>
      <c r="RPR7" s="86"/>
      <c r="RPS7" s="86"/>
      <c r="RPT7" s="86"/>
      <c r="RPU7" s="86"/>
      <c r="RPV7" s="86"/>
      <c r="RPW7" s="86"/>
      <c r="RPX7" s="86"/>
      <c r="RPY7" s="86"/>
      <c r="RPZ7" s="86"/>
      <c r="RQA7" s="86"/>
      <c r="RQB7" s="86"/>
      <c r="RQC7" s="86"/>
      <c r="RQD7" s="86"/>
      <c r="RQE7" s="86"/>
      <c r="RQF7" s="86"/>
      <c r="RQG7" s="86"/>
      <c r="RQH7" s="86"/>
      <c r="RQI7" s="86"/>
      <c r="RQJ7" s="86"/>
      <c r="RQK7" s="86"/>
      <c r="RQL7" s="86"/>
      <c r="RQM7" s="86"/>
      <c r="RQN7" s="86"/>
      <c r="RQO7" s="86"/>
      <c r="RQP7" s="86"/>
      <c r="RQQ7" s="86"/>
      <c r="RQR7" s="86"/>
      <c r="RQS7" s="86"/>
      <c r="RQT7" s="86"/>
      <c r="RQU7" s="86"/>
      <c r="RQV7" s="86"/>
      <c r="RQW7" s="86"/>
      <c r="RQX7" s="86"/>
      <c r="RQY7" s="86"/>
      <c r="RQZ7" s="86"/>
      <c r="RRA7" s="86"/>
      <c r="RRB7" s="86"/>
      <c r="RRC7" s="86"/>
      <c r="RRD7" s="86"/>
      <c r="RRE7" s="86"/>
      <c r="RRF7" s="86"/>
      <c r="RRG7" s="86"/>
      <c r="RRH7" s="86"/>
      <c r="RRI7" s="86"/>
      <c r="RRJ7" s="86"/>
      <c r="RRK7" s="86"/>
      <c r="RRL7" s="86"/>
      <c r="RRM7" s="86"/>
      <c r="RRN7" s="86"/>
      <c r="RRO7" s="86"/>
      <c r="RRP7" s="86"/>
      <c r="RRQ7" s="86"/>
      <c r="RRR7" s="86"/>
      <c r="RRS7" s="86"/>
      <c r="RRT7" s="86"/>
      <c r="RRU7" s="86"/>
      <c r="RRV7" s="86"/>
      <c r="RRW7" s="86"/>
      <c r="RRX7" s="86"/>
      <c r="RRY7" s="86"/>
      <c r="RRZ7" s="86"/>
      <c r="RSA7" s="86"/>
      <c r="RSB7" s="86"/>
      <c r="RSC7" s="86"/>
      <c r="RSD7" s="86"/>
      <c r="RSE7" s="86"/>
      <c r="RSF7" s="86"/>
      <c r="RSG7" s="86"/>
      <c r="RSH7" s="86"/>
      <c r="RSI7" s="86"/>
      <c r="RSJ7" s="86"/>
      <c r="RSK7" s="86"/>
      <c r="RSL7" s="86"/>
      <c r="RSM7" s="86"/>
      <c r="RSN7" s="86"/>
      <c r="RSO7" s="86"/>
      <c r="RSP7" s="86"/>
      <c r="RSQ7" s="86"/>
      <c r="RSR7" s="86"/>
      <c r="RSS7" s="86"/>
      <c r="RST7" s="86"/>
      <c r="RSU7" s="86"/>
      <c r="RSV7" s="86"/>
      <c r="RSW7" s="86"/>
      <c r="RSX7" s="86"/>
      <c r="RSY7" s="86"/>
      <c r="RSZ7" s="86"/>
      <c r="RTA7" s="86"/>
      <c r="RTB7" s="86"/>
      <c r="RTC7" s="86"/>
      <c r="RTD7" s="86"/>
      <c r="RTE7" s="86"/>
      <c r="RTF7" s="86"/>
      <c r="RTG7" s="86"/>
      <c r="RTH7" s="86"/>
      <c r="RTI7" s="86"/>
      <c r="RTJ7" s="86"/>
      <c r="RTK7" s="86"/>
      <c r="RTL7" s="86"/>
      <c r="RTM7" s="86"/>
      <c r="RTN7" s="86"/>
      <c r="RTO7" s="86"/>
      <c r="RTP7" s="86"/>
      <c r="RTQ7" s="86"/>
      <c r="RTR7" s="86"/>
      <c r="RTS7" s="86"/>
      <c r="RTT7" s="86"/>
      <c r="RTU7" s="86"/>
      <c r="RTV7" s="86"/>
      <c r="RTW7" s="86"/>
      <c r="RTX7" s="86"/>
      <c r="RTY7" s="86"/>
      <c r="RTZ7" s="86"/>
      <c r="RUA7" s="86"/>
      <c r="RUB7" s="86"/>
      <c r="RUC7" s="86"/>
      <c r="RUD7" s="86"/>
      <c r="RUE7" s="86"/>
      <c r="RUF7" s="86"/>
      <c r="RUG7" s="86"/>
      <c r="RUH7" s="86"/>
      <c r="RUI7" s="86"/>
      <c r="RUJ7" s="86"/>
      <c r="RUK7" s="86"/>
      <c r="RUL7" s="86"/>
      <c r="RUM7" s="86"/>
      <c r="RUN7" s="86"/>
      <c r="RUO7" s="86"/>
      <c r="RUP7" s="86"/>
      <c r="RUQ7" s="86"/>
      <c r="RUR7" s="86"/>
      <c r="RUS7" s="86"/>
      <c r="RUT7" s="86"/>
      <c r="RUU7" s="86"/>
      <c r="RUV7" s="86"/>
      <c r="RUW7" s="86"/>
      <c r="RUX7" s="86"/>
      <c r="RUY7" s="86"/>
      <c r="RUZ7" s="86"/>
      <c r="RVA7" s="86"/>
      <c r="RVB7" s="86"/>
      <c r="RVC7" s="86"/>
      <c r="RVD7" s="86"/>
      <c r="RVE7" s="86"/>
      <c r="RVF7" s="86"/>
      <c r="RVG7" s="86"/>
      <c r="RVH7" s="86"/>
      <c r="RVI7" s="86"/>
      <c r="RVJ7" s="86"/>
      <c r="RVK7" s="86"/>
      <c r="RVL7" s="86"/>
      <c r="RVM7" s="86"/>
      <c r="RVN7" s="86"/>
      <c r="RVO7" s="86"/>
      <c r="RVP7" s="86"/>
      <c r="RVQ7" s="86"/>
      <c r="RVR7" s="86"/>
      <c r="RVS7" s="86"/>
      <c r="RVT7" s="86"/>
      <c r="RVU7" s="86"/>
      <c r="RVV7" s="86"/>
      <c r="RVW7" s="86"/>
      <c r="RVX7" s="86"/>
      <c r="RVY7" s="86"/>
      <c r="RVZ7" s="86"/>
      <c r="RWA7" s="86"/>
      <c r="RWB7" s="86"/>
      <c r="RWC7" s="86"/>
      <c r="RWD7" s="86"/>
      <c r="RWE7" s="86"/>
      <c r="RWF7" s="86"/>
      <c r="RWG7" s="86"/>
      <c r="RWH7" s="86"/>
      <c r="RWI7" s="86"/>
      <c r="RWJ7" s="86"/>
      <c r="RWK7" s="86"/>
      <c r="RWL7" s="86"/>
      <c r="RWM7" s="86"/>
      <c r="RWN7" s="86"/>
      <c r="RWO7" s="86"/>
      <c r="RWP7" s="86"/>
      <c r="RWQ7" s="86"/>
      <c r="RWR7" s="86"/>
      <c r="RWS7" s="86"/>
      <c r="RWT7" s="86"/>
      <c r="RWU7" s="86"/>
      <c r="RWV7" s="86"/>
      <c r="RWW7" s="86"/>
      <c r="RWX7" s="86"/>
      <c r="RWY7" s="86"/>
      <c r="RWZ7" s="86"/>
      <c r="RXA7" s="86"/>
      <c r="RXB7" s="86"/>
      <c r="RXC7" s="86"/>
      <c r="RXD7" s="86"/>
      <c r="RXE7" s="86"/>
      <c r="RXF7" s="86"/>
      <c r="RXG7" s="86"/>
      <c r="RXH7" s="86"/>
      <c r="RXI7" s="86"/>
      <c r="RXJ7" s="86"/>
      <c r="RXK7" s="86"/>
      <c r="RXL7" s="86"/>
      <c r="RXM7" s="86"/>
      <c r="RXN7" s="86"/>
      <c r="RXO7" s="86"/>
      <c r="RXP7" s="86"/>
      <c r="RXQ7" s="86"/>
      <c r="RXR7" s="86"/>
      <c r="RXS7" s="86"/>
      <c r="RXT7" s="86"/>
      <c r="RXU7" s="86"/>
      <c r="RXV7" s="86"/>
      <c r="RXW7" s="86"/>
      <c r="RXX7" s="86"/>
      <c r="RXY7" s="86"/>
      <c r="RXZ7" s="86"/>
      <c r="RYA7" s="86"/>
      <c r="RYB7" s="86"/>
      <c r="RYC7" s="86"/>
      <c r="RYD7" s="86"/>
      <c r="RYE7" s="86"/>
      <c r="RYF7" s="86"/>
      <c r="RYG7" s="86"/>
      <c r="RYH7" s="86"/>
      <c r="RYI7" s="86"/>
      <c r="RYJ7" s="86"/>
      <c r="RYK7" s="86"/>
      <c r="RYL7" s="86"/>
      <c r="RYM7" s="86"/>
      <c r="RYN7" s="86"/>
      <c r="RYO7" s="86"/>
      <c r="RYP7" s="86"/>
      <c r="RYQ7" s="86"/>
      <c r="RYR7" s="86"/>
      <c r="RYS7" s="86"/>
      <c r="RYT7" s="86"/>
      <c r="RYU7" s="86"/>
      <c r="RYV7" s="86"/>
      <c r="RYW7" s="86"/>
      <c r="RYX7" s="86"/>
      <c r="RYY7" s="86"/>
      <c r="RYZ7" s="86"/>
      <c r="RZA7" s="86"/>
      <c r="RZB7" s="86"/>
      <c r="RZC7" s="86"/>
      <c r="RZD7" s="86"/>
      <c r="RZE7" s="86"/>
      <c r="RZF7" s="86"/>
      <c r="RZG7" s="86"/>
      <c r="RZH7" s="86"/>
      <c r="RZI7" s="86"/>
      <c r="RZJ7" s="86"/>
      <c r="RZK7" s="86"/>
      <c r="RZL7" s="86"/>
      <c r="RZM7" s="86"/>
      <c r="RZN7" s="86"/>
      <c r="RZO7" s="86"/>
      <c r="RZP7" s="86"/>
      <c r="RZQ7" s="86"/>
      <c r="RZR7" s="86"/>
      <c r="RZS7" s="86"/>
      <c r="RZT7" s="86"/>
      <c r="RZU7" s="86"/>
      <c r="RZV7" s="86"/>
      <c r="RZW7" s="86"/>
      <c r="RZX7" s="86"/>
      <c r="RZY7" s="86"/>
      <c r="RZZ7" s="86"/>
      <c r="SAA7" s="86"/>
      <c r="SAB7" s="86"/>
      <c r="SAC7" s="86"/>
      <c r="SAD7" s="86"/>
      <c r="SAE7" s="86"/>
      <c r="SAF7" s="86"/>
      <c r="SAG7" s="86"/>
      <c r="SAH7" s="86"/>
      <c r="SAI7" s="86"/>
      <c r="SAJ7" s="86"/>
      <c r="SAK7" s="86"/>
      <c r="SAL7" s="86"/>
      <c r="SAM7" s="86"/>
      <c r="SAN7" s="86"/>
      <c r="SAO7" s="86"/>
      <c r="SAP7" s="86"/>
      <c r="SAQ7" s="86"/>
      <c r="SAR7" s="86"/>
      <c r="SAS7" s="86"/>
      <c r="SAT7" s="86"/>
      <c r="SAU7" s="86"/>
      <c r="SAV7" s="86"/>
      <c r="SAW7" s="86"/>
      <c r="SAX7" s="86"/>
      <c r="SAY7" s="86"/>
      <c r="SAZ7" s="86"/>
      <c r="SBA7" s="86"/>
      <c r="SBB7" s="86"/>
      <c r="SBC7" s="86"/>
      <c r="SBD7" s="86"/>
      <c r="SBE7" s="86"/>
      <c r="SBF7" s="86"/>
      <c r="SBG7" s="86"/>
      <c r="SBH7" s="86"/>
      <c r="SBI7" s="86"/>
      <c r="SBJ7" s="86"/>
      <c r="SBK7" s="86"/>
      <c r="SBL7" s="86"/>
      <c r="SBM7" s="86"/>
      <c r="SBN7" s="86"/>
      <c r="SBO7" s="86"/>
      <c r="SBP7" s="86"/>
      <c r="SBQ7" s="86"/>
      <c r="SBR7" s="86"/>
      <c r="SBS7" s="86"/>
      <c r="SBT7" s="86"/>
      <c r="SBU7" s="86"/>
      <c r="SBV7" s="86"/>
      <c r="SBW7" s="86"/>
      <c r="SBX7" s="86"/>
      <c r="SBY7" s="86"/>
      <c r="SBZ7" s="86"/>
      <c r="SCA7" s="86"/>
      <c r="SCB7" s="86"/>
      <c r="SCC7" s="86"/>
      <c r="SCD7" s="86"/>
      <c r="SCE7" s="86"/>
      <c r="SCF7" s="86"/>
      <c r="SCG7" s="86"/>
      <c r="SCH7" s="86"/>
      <c r="SCI7" s="86"/>
      <c r="SCJ7" s="86"/>
      <c r="SCK7" s="86"/>
      <c r="SCL7" s="86"/>
      <c r="SCM7" s="86"/>
      <c r="SCN7" s="86"/>
      <c r="SCO7" s="86"/>
      <c r="SCP7" s="86"/>
      <c r="SCQ7" s="86"/>
      <c r="SCR7" s="86"/>
      <c r="SCS7" s="86"/>
      <c r="SCT7" s="86"/>
      <c r="SCU7" s="86"/>
      <c r="SCV7" s="86"/>
      <c r="SCW7" s="86"/>
      <c r="SCX7" s="86"/>
      <c r="SCY7" s="86"/>
      <c r="SCZ7" s="86"/>
      <c r="SDA7" s="86"/>
      <c r="SDB7" s="86"/>
      <c r="SDC7" s="86"/>
      <c r="SDD7" s="86"/>
      <c r="SDE7" s="86"/>
      <c r="SDF7" s="86"/>
      <c r="SDG7" s="86"/>
      <c r="SDH7" s="86"/>
      <c r="SDI7" s="86"/>
      <c r="SDJ7" s="86"/>
      <c r="SDK7" s="86"/>
      <c r="SDL7" s="86"/>
      <c r="SDM7" s="86"/>
      <c r="SDN7" s="86"/>
      <c r="SDO7" s="86"/>
      <c r="SDP7" s="86"/>
      <c r="SDQ7" s="86"/>
      <c r="SDR7" s="86"/>
      <c r="SDS7" s="86"/>
      <c r="SDT7" s="86"/>
      <c r="SDU7" s="86"/>
      <c r="SDV7" s="86"/>
      <c r="SDW7" s="86"/>
      <c r="SDX7" s="86"/>
      <c r="SDY7" s="86"/>
      <c r="SDZ7" s="86"/>
      <c r="SEA7" s="86"/>
      <c r="SEB7" s="86"/>
      <c r="SEC7" s="86"/>
      <c r="SED7" s="86"/>
      <c r="SEE7" s="86"/>
      <c r="SEF7" s="86"/>
      <c r="SEG7" s="86"/>
      <c r="SEH7" s="86"/>
      <c r="SEI7" s="86"/>
      <c r="SEJ7" s="86"/>
      <c r="SEK7" s="86"/>
      <c r="SEL7" s="86"/>
      <c r="SEM7" s="86"/>
      <c r="SEN7" s="86"/>
      <c r="SEO7" s="86"/>
      <c r="SEP7" s="86"/>
      <c r="SEQ7" s="86"/>
      <c r="SER7" s="86"/>
      <c r="SES7" s="86"/>
      <c r="SET7" s="86"/>
      <c r="SEU7" s="86"/>
      <c r="SEV7" s="86"/>
      <c r="SEW7" s="86"/>
      <c r="SEX7" s="86"/>
      <c r="SEY7" s="86"/>
      <c r="SEZ7" s="86"/>
      <c r="SFA7" s="86"/>
      <c r="SFB7" s="86"/>
      <c r="SFC7" s="86"/>
      <c r="SFD7" s="86"/>
      <c r="SFE7" s="86"/>
      <c r="SFF7" s="86"/>
      <c r="SFG7" s="86"/>
      <c r="SFH7" s="86"/>
      <c r="SFI7" s="86"/>
      <c r="SFJ7" s="86"/>
      <c r="SFK7" s="86"/>
      <c r="SFL7" s="86"/>
      <c r="SFM7" s="86"/>
      <c r="SFN7" s="86"/>
      <c r="SFO7" s="86"/>
      <c r="SFP7" s="86"/>
      <c r="SFQ7" s="86"/>
      <c r="SFR7" s="86"/>
      <c r="SFS7" s="86"/>
      <c r="SFT7" s="86"/>
      <c r="SFU7" s="86"/>
      <c r="SFV7" s="86"/>
      <c r="SFW7" s="86"/>
      <c r="SFX7" s="86"/>
      <c r="SFY7" s="86"/>
      <c r="SFZ7" s="86"/>
      <c r="SGA7" s="86"/>
      <c r="SGB7" s="86"/>
      <c r="SGC7" s="86"/>
      <c r="SGD7" s="86"/>
      <c r="SGE7" s="86"/>
      <c r="SGF7" s="86"/>
      <c r="SGG7" s="86"/>
      <c r="SGH7" s="86"/>
      <c r="SGI7" s="86"/>
      <c r="SGJ7" s="86"/>
      <c r="SGK7" s="86"/>
      <c r="SGL7" s="86"/>
      <c r="SGM7" s="86"/>
      <c r="SGN7" s="86"/>
      <c r="SGO7" s="86"/>
      <c r="SGP7" s="86"/>
      <c r="SGQ7" s="86"/>
      <c r="SGR7" s="86"/>
      <c r="SGS7" s="86"/>
      <c r="SGT7" s="86"/>
      <c r="SGU7" s="86"/>
      <c r="SGV7" s="86"/>
      <c r="SGW7" s="86"/>
      <c r="SGX7" s="86"/>
      <c r="SGY7" s="86"/>
      <c r="SGZ7" s="86"/>
      <c r="SHA7" s="86"/>
      <c r="SHB7" s="86"/>
      <c r="SHC7" s="86"/>
      <c r="SHD7" s="86"/>
      <c r="SHE7" s="86"/>
      <c r="SHF7" s="86"/>
      <c r="SHG7" s="86"/>
      <c r="SHH7" s="86"/>
      <c r="SHI7" s="86"/>
      <c r="SHJ7" s="86"/>
      <c r="SHK7" s="86"/>
      <c r="SHL7" s="86"/>
      <c r="SHM7" s="86"/>
      <c r="SHN7" s="86"/>
      <c r="SHO7" s="86"/>
      <c r="SHP7" s="86"/>
      <c r="SHQ7" s="86"/>
      <c r="SHR7" s="86"/>
      <c r="SHS7" s="86"/>
      <c r="SHT7" s="86"/>
      <c r="SHU7" s="86"/>
      <c r="SHV7" s="86"/>
      <c r="SHW7" s="86"/>
      <c r="SHX7" s="86"/>
      <c r="SHY7" s="86"/>
      <c r="SHZ7" s="86"/>
      <c r="SIA7" s="86"/>
      <c r="SIB7" s="86"/>
      <c r="SIC7" s="86"/>
      <c r="SID7" s="86"/>
      <c r="SIE7" s="86"/>
      <c r="SIF7" s="86"/>
      <c r="SIG7" s="86"/>
      <c r="SIH7" s="86"/>
      <c r="SII7" s="86"/>
      <c r="SIJ7" s="86"/>
      <c r="SIK7" s="86"/>
      <c r="SIL7" s="86"/>
      <c r="SIM7" s="86"/>
      <c r="SIN7" s="86"/>
      <c r="SIO7" s="86"/>
      <c r="SIP7" s="86"/>
      <c r="SIQ7" s="86"/>
      <c r="SIR7" s="86"/>
      <c r="SIS7" s="86"/>
      <c r="SIT7" s="86"/>
      <c r="SIU7" s="86"/>
      <c r="SIV7" s="86"/>
      <c r="SIW7" s="86"/>
      <c r="SIX7" s="86"/>
      <c r="SIY7" s="86"/>
      <c r="SIZ7" s="86"/>
      <c r="SJA7" s="86"/>
      <c r="SJB7" s="86"/>
      <c r="SJC7" s="86"/>
      <c r="SJD7" s="86"/>
      <c r="SJE7" s="86"/>
      <c r="SJF7" s="86"/>
      <c r="SJG7" s="86"/>
      <c r="SJH7" s="86"/>
      <c r="SJI7" s="86"/>
      <c r="SJJ7" s="86"/>
      <c r="SJK7" s="86"/>
      <c r="SJL7" s="86"/>
      <c r="SJM7" s="86"/>
      <c r="SJN7" s="86"/>
      <c r="SJO7" s="86"/>
      <c r="SJP7" s="86"/>
      <c r="SJQ7" s="86"/>
      <c r="SJR7" s="86"/>
      <c r="SJS7" s="86"/>
      <c r="SJT7" s="86"/>
      <c r="SJU7" s="86"/>
      <c r="SJV7" s="86"/>
      <c r="SJW7" s="86"/>
      <c r="SJX7" s="86"/>
      <c r="SJY7" s="86"/>
      <c r="SJZ7" s="86"/>
      <c r="SKA7" s="86"/>
      <c r="SKB7" s="86"/>
      <c r="SKC7" s="86"/>
      <c r="SKD7" s="86"/>
      <c r="SKE7" s="86"/>
      <c r="SKF7" s="86"/>
      <c r="SKG7" s="86"/>
      <c r="SKH7" s="86"/>
      <c r="SKI7" s="86"/>
      <c r="SKJ7" s="86"/>
      <c r="SKK7" s="86"/>
      <c r="SKL7" s="86"/>
      <c r="SKM7" s="86"/>
      <c r="SKN7" s="86"/>
      <c r="SKO7" s="86"/>
      <c r="SKP7" s="86"/>
      <c r="SKQ7" s="86"/>
      <c r="SKR7" s="86"/>
      <c r="SKS7" s="86"/>
      <c r="SKT7" s="86"/>
      <c r="SKU7" s="86"/>
      <c r="SKV7" s="86"/>
      <c r="SKW7" s="86"/>
      <c r="SKX7" s="86"/>
      <c r="SKY7" s="86"/>
      <c r="SKZ7" s="86"/>
      <c r="SLA7" s="86"/>
      <c r="SLB7" s="86"/>
      <c r="SLC7" s="86"/>
      <c r="SLD7" s="86"/>
      <c r="SLE7" s="86"/>
      <c r="SLF7" s="86"/>
      <c r="SLG7" s="86"/>
      <c r="SLH7" s="86"/>
      <c r="SLI7" s="86"/>
      <c r="SLJ7" s="86"/>
      <c r="SLK7" s="86"/>
      <c r="SLL7" s="86"/>
      <c r="SLM7" s="86"/>
      <c r="SLN7" s="86"/>
      <c r="SLO7" s="86"/>
      <c r="SLP7" s="86"/>
      <c r="SLQ7" s="86"/>
      <c r="SLR7" s="86"/>
      <c r="SLS7" s="86"/>
      <c r="SLT7" s="86"/>
      <c r="SLU7" s="86"/>
      <c r="SLV7" s="86"/>
      <c r="SLW7" s="86"/>
      <c r="SLX7" s="86"/>
      <c r="SLY7" s="86"/>
      <c r="SLZ7" s="86"/>
      <c r="SMA7" s="86"/>
      <c r="SMB7" s="86"/>
      <c r="SMC7" s="86"/>
      <c r="SMD7" s="86"/>
      <c r="SME7" s="86"/>
      <c r="SMF7" s="86"/>
      <c r="SMG7" s="86"/>
      <c r="SMH7" s="86"/>
      <c r="SMI7" s="86"/>
      <c r="SMJ7" s="86"/>
      <c r="SMK7" s="86"/>
      <c r="SML7" s="86"/>
      <c r="SMM7" s="86"/>
      <c r="SMN7" s="86"/>
      <c r="SMO7" s="86"/>
      <c r="SMP7" s="86"/>
      <c r="SMQ7" s="86"/>
      <c r="SMR7" s="86"/>
      <c r="SMS7" s="86"/>
      <c r="SMT7" s="86"/>
      <c r="SMU7" s="86"/>
      <c r="SMV7" s="86"/>
      <c r="SMW7" s="86"/>
      <c r="SMX7" s="86"/>
      <c r="SMY7" s="86"/>
      <c r="SMZ7" s="86"/>
      <c r="SNA7" s="86"/>
      <c r="SNB7" s="86"/>
      <c r="SNC7" s="86"/>
      <c r="SND7" s="86"/>
      <c r="SNE7" s="86"/>
      <c r="SNF7" s="86"/>
      <c r="SNG7" s="86"/>
      <c r="SNH7" s="86"/>
      <c r="SNI7" s="86"/>
      <c r="SNJ7" s="86"/>
      <c r="SNK7" s="86"/>
      <c r="SNL7" s="86"/>
      <c r="SNM7" s="86"/>
      <c r="SNN7" s="86"/>
      <c r="SNO7" s="86"/>
      <c r="SNP7" s="86"/>
      <c r="SNQ7" s="86"/>
      <c r="SNR7" s="86"/>
      <c r="SNS7" s="86"/>
      <c r="SNT7" s="86"/>
      <c r="SNU7" s="86"/>
      <c r="SNV7" s="86"/>
      <c r="SNW7" s="86"/>
      <c r="SNX7" s="86"/>
      <c r="SNY7" s="86"/>
      <c r="SNZ7" s="86"/>
      <c r="SOA7" s="86"/>
      <c r="SOB7" s="86"/>
      <c r="SOC7" s="86"/>
      <c r="SOD7" s="86"/>
      <c r="SOE7" s="86"/>
      <c r="SOF7" s="86"/>
      <c r="SOG7" s="86"/>
      <c r="SOH7" s="86"/>
      <c r="SOI7" s="86"/>
      <c r="SOJ7" s="86"/>
      <c r="SOK7" s="86"/>
      <c r="SOL7" s="86"/>
      <c r="SOM7" s="86"/>
      <c r="SON7" s="86"/>
      <c r="SOO7" s="86"/>
      <c r="SOP7" s="86"/>
      <c r="SOQ7" s="86"/>
      <c r="SOR7" s="86"/>
      <c r="SOS7" s="86"/>
      <c r="SOT7" s="86"/>
      <c r="SOU7" s="86"/>
      <c r="SOV7" s="86"/>
      <c r="SOW7" s="86"/>
      <c r="SOX7" s="86"/>
      <c r="SOY7" s="86"/>
      <c r="SOZ7" s="86"/>
      <c r="SPA7" s="86"/>
      <c r="SPB7" s="86"/>
      <c r="SPC7" s="86"/>
      <c r="SPD7" s="86"/>
      <c r="SPE7" s="86"/>
      <c r="SPF7" s="86"/>
      <c r="SPG7" s="86"/>
      <c r="SPH7" s="86"/>
      <c r="SPI7" s="86"/>
      <c r="SPJ7" s="86"/>
      <c r="SPK7" s="86"/>
      <c r="SPL7" s="86"/>
      <c r="SPM7" s="86"/>
      <c r="SPN7" s="86"/>
      <c r="SPO7" s="86"/>
      <c r="SPP7" s="86"/>
      <c r="SPQ7" s="86"/>
      <c r="SPR7" s="86"/>
      <c r="SPS7" s="86"/>
      <c r="SPT7" s="86"/>
      <c r="SPU7" s="86"/>
      <c r="SPV7" s="86"/>
      <c r="SPW7" s="86"/>
      <c r="SPX7" s="86"/>
      <c r="SPY7" s="86"/>
      <c r="SPZ7" s="86"/>
      <c r="SQA7" s="86"/>
      <c r="SQB7" s="86"/>
      <c r="SQC7" s="86"/>
      <c r="SQD7" s="86"/>
      <c r="SQE7" s="86"/>
      <c r="SQF7" s="86"/>
      <c r="SQG7" s="86"/>
      <c r="SQH7" s="86"/>
      <c r="SQI7" s="86"/>
      <c r="SQJ7" s="86"/>
      <c r="SQK7" s="86"/>
      <c r="SQL7" s="86"/>
      <c r="SQM7" s="86"/>
      <c r="SQN7" s="86"/>
      <c r="SQO7" s="86"/>
      <c r="SQP7" s="86"/>
      <c r="SQQ7" s="86"/>
      <c r="SQR7" s="86"/>
      <c r="SQS7" s="86"/>
      <c r="SQT7" s="86"/>
      <c r="SQU7" s="86"/>
      <c r="SQV7" s="86"/>
      <c r="SQW7" s="86"/>
      <c r="SQX7" s="86"/>
      <c r="SQY7" s="86"/>
      <c r="SQZ7" s="86"/>
      <c r="SRA7" s="86"/>
      <c r="SRB7" s="86"/>
      <c r="SRC7" s="86"/>
      <c r="SRD7" s="86"/>
      <c r="SRE7" s="86"/>
      <c r="SRF7" s="86"/>
      <c r="SRG7" s="86"/>
      <c r="SRH7" s="86"/>
      <c r="SRI7" s="86"/>
      <c r="SRJ7" s="86"/>
      <c r="SRK7" s="86"/>
      <c r="SRL7" s="86"/>
      <c r="SRM7" s="86"/>
      <c r="SRN7" s="86"/>
      <c r="SRO7" s="86"/>
      <c r="SRP7" s="86"/>
      <c r="SRQ7" s="86"/>
      <c r="SRR7" s="86"/>
      <c r="SRS7" s="86"/>
      <c r="SRT7" s="86"/>
      <c r="SRU7" s="86"/>
      <c r="SRV7" s="86"/>
      <c r="SRW7" s="86"/>
      <c r="SRX7" s="86"/>
      <c r="SRY7" s="86"/>
      <c r="SRZ7" s="86"/>
      <c r="SSA7" s="86"/>
      <c r="SSB7" s="86"/>
      <c r="SSC7" s="86"/>
      <c r="SSD7" s="86"/>
      <c r="SSE7" s="86"/>
      <c r="SSF7" s="86"/>
      <c r="SSG7" s="86"/>
      <c r="SSH7" s="86"/>
      <c r="SSI7" s="86"/>
      <c r="SSJ7" s="86"/>
      <c r="SSK7" s="86"/>
      <c r="SSL7" s="86"/>
      <c r="SSM7" s="86"/>
      <c r="SSN7" s="86"/>
      <c r="SSO7" s="86"/>
      <c r="SSP7" s="86"/>
      <c r="SSQ7" s="86"/>
      <c r="SSR7" s="86"/>
      <c r="SSS7" s="86"/>
      <c r="SST7" s="86"/>
      <c r="SSU7" s="86"/>
      <c r="SSV7" s="86"/>
      <c r="SSW7" s="86"/>
      <c r="SSX7" s="86"/>
      <c r="SSY7" s="86"/>
      <c r="SSZ7" s="86"/>
      <c r="STA7" s="86"/>
      <c r="STB7" s="86"/>
      <c r="STC7" s="86"/>
      <c r="STD7" s="86"/>
      <c r="STE7" s="86"/>
      <c r="STF7" s="86"/>
      <c r="STG7" s="86"/>
      <c r="STH7" s="86"/>
      <c r="STI7" s="86"/>
      <c r="STJ7" s="86"/>
      <c r="STK7" s="86"/>
      <c r="STL7" s="86"/>
      <c r="STM7" s="86"/>
      <c r="STN7" s="86"/>
      <c r="STO7" s="86"/>
      <c r="STP7" s="86"/>
      <c r="STQ7" s="86"/>
      <c r="STR7" s="86"/>
      <c r="STS7" s="86"/>
      <c r="STT7" s="86"/>
      <c r="STU7" s="86"/>
      <c r="STV7" s="86"/>
      <c r="STW7" s="86"/>
      <c r="STX7" s="86"/>
      <c r="STY7" s="86"/>
      <c r="STZ7" s="86"/>
      <c r="SUA7" s="86"/>
      <c r="SUB7" s="86"/>
      <c r="SUC7" s="86"/>
      <c r="SUD7" s="86"/>
      <c r="SUE7" s="86"/>
      <c r="SUF7" s="86"/>
      <c r="SUG7" s="86"/>
      <c r="SUH7" s="86"/>
      <c r="SUI7" s="86"/>
      <c r="SUJ7" s="86"/>
      <c r="SUK7" s="86"/>
      <c r="SUL7" s="86"/>
      <c r="SUM7" s="86"/>
      <c r="SUN7" s="86"/>
      <c r="SUO7" s="86"/>
      <c r="SUP7" s="86"/>
      <c r="SUQ7" s="86"/>
      <c r="SUR7" s="86"/>
      <c r="SUS7" s="86"/>
      <c r="SUT7" s="86"/>
      <c r="SUU7" s="86"/>
      <c r="SUV7" s="86"/>
      <c r="SUW7" s="86"/>
      <c r="SUX7" s="86"/>
      <c r="SUY7" s="86"/>
      <c r="SUZ7" s="86"/>
      <c r="SVA7" s="86"/>
      <c r="SVB7" s="86"/>
      <c r="SVC7" s="86"/>
      <c r="SVD7" s="86"/>
      <c r="SVE7" s="86"/>
      <c r="SVF7" s="86"/>
      <c r="SVG7" s="86"/>
      <c r="SVH7" s="86"/>
      <c r="SVI7" s="86"/>
      <c r="SVJ7" s="86"/>
      <c r="SVK7" s="86"/>
      <c r="SVL7" s="86"/>
      <c r="SVM7" s="86"/>
      <c r="SVN7" s="86"/>
      <c r="SVO7" s="86"/>
      <c r="SVP7" s="86"/>
      <c r="SVQ7" s="86"/>
      <c r="SVR7" s="86"/>
      <c r="SVS7" s="86"/>
      <c r="SVT7" s="86"/>
      <c r="SVU7" s="86"/>
      <c r="SVV7" s="86"/>
      <c r="SVW7" s="86"/>
      <c r="SVX7" s="86"/>
      <c r="SVY7" s="86"/>
      <c r="SVZ7" s="86"/>
      <c r="SWA7" s="86"/>
      <c r="SWB7" s="86"/>
      <c r="SWC7" s="86"/>
      <c r="SWD7" s="86"/>
      <c r="SWE7" s="86"/>
      <c r="SWF7" s="86"/>
      <c r="SWG7" s="86"/>
      <c r="SWH7" s="86"/>
      <c r="SWI7" s="86"/>
      <c r="SWJ7" s="86"/>
      <c r="SWK7" s="86"/>
      <c r="SWL7" s="86"/>
      <c r="SWM7" s="86"/>
      <c r="SWN7" s="86"/>
      <c r="SWO7" s="86"/>
      <c r="SWP7" s="86"/>
      <c r="SWQ7" s="86"/>
      <c r="SWR7" s="86"/>
      <c r="SWS7" s="86"/>
      <c r="SWT7" s="86"/>
      <c r="SWU7" s="86"/>
      <c r="SWV7" s="86"/>
      <c r="SWW7" s="86"/>
      <c r="SWX7" s="86"/>
      <c r="SWY7" s="86"/>
      <c r="SWZ7" s="86"/>
      <c r="SXA7" s="86"/>
      <c r="SXB7" s="86"/>
      <c r="SXC7" s="86"/>
      <c r="SXD7" s="86"/>
      <c r="SXE7" s="86"/>
      <c r="SXF7" s="86"/>
      <c r="SXG7" s="86"/>
      <c r="SXH7" s="86"/>
      <c r="SXI7" s="86"/>
      <c r="SXJ7" s="86"/>
      <c r="SXK7" s="86"/>
      <c r="SXL7" s="86"/>
      <c r="SXM7" s="86"/>
      <c r="SXN7" s="86"/>
      <c r="SXO7" s="86"/>
      <c r="SXP7" s="86"/>
      <c r="SXQ7" s="86"/>
      <c r="SXR7" s="86"/>
      <c r="SXS7" s="86"/>
      <c r="SXT7" s="86"/>
      <c r="SXU7" s="86"/>
      <c r="SXV7" s="86"/>
      <c r="SXW7" s="86"/>
      <c r="SXX7" s="86"/>
      <c r="SXY7" s="86"/>
      <c r="SXZ7" s="86"/>
      <c r="SYA7" s="86"/>
      <c r="SYB7" s="86"/>
      <c r="SYC7" s="86"/>
      <c r="SYD7" s="86"/>
      <c r="SYE7" s="86"/>
      <c r="SYF7" s="86"/>
      <c r="SYG7" s="86"/>
      <c r="SYH7" s="86"/>
      <c r="SYI7" s="86"/>
      <c r="SYJ7" s="86"/>
      <c r="SYK7" s="86"/>
      <c r="SYL7" s="86"/>
      <c r="SYM7" s="86"/>
      <c r="SYN7" s="86"/>
      <c r="SYO7" s="86"/>
      <c r="SYP7" s="86"/>
      <c r="SYQ7" s="86"/>
      <c r="SYR7" s="86"/>
      <c r="SYS7" s="86"/>
      <c r="SYT7" s="86"/>
      <c r="SYU7" s="86"/>
      <c r="SYV7" s="86"/>
      <c r="SYW7" s="86"/>
      <c r="SYX7" s="86"/>
      <c r="SYY7" s="86"/>
      <c r="SYZ7" s="86"/>
      <c r="SZA7" s="86"/>
      <c r="SZB7" s="86"/>
      <c r="SZC7" s="86"/>
      <c r="SZD7" s="86"/>
      <c r="SZE7" s="86"/>
      <c r="SZF7" s="86"/>
      <c r="SZG7" s="86"/>
      <c r="SZH7" s="86"/>
      <c r="SZI7" s="86"/>
      <c r="SZJ7" s="86"/>
      <c r="SZK7" s="86"/>
      <c r="SZL7" s="86"/>
      <c r="SZM7" s="86"/>
      <c r="SZN7" s="86"/>
      <c r="SZO7" s="86"/>
      <c r="SZP7" s="86"/>
      <c r="SZQ7" s="86"/>
      <c r="SZR7" s="86"/>
      <c r="SZS7" s="86"/>
      <c r="SZT7" s="86"/>
      <c r="SZU7" s="86"/>
      <c r="SZV7" s="86"/>
      <c r="SZW7" s="86"/>
      <c r="SZX7" s="86"/>
      <c r="SZY7" s="86"/>
      <c r="SZZ7" s="86"/>
      <c r="TAA7" s="86"/>
      <c r="TAB7" s="86"/>
      <c r="TAC7" s="86"/>
      <c r="TAD7" s="86"/>
      <c r="TAE7" s="86"/>
      <c r="TAF7" s="86"/>
      <c r="TAG7" s="86"/>
      <c r="TAH7" s="86"/>
      <c r="TAI7" s="86"/>
      <c r="TAJ7" s="86"/>
      <c r="TAK7" s="86"/>
      <c r="TAL7" s="86"/>
      <c r="TAM7" s="86"/>
      <c r="TAN7" s="86"/>
      <c r="TAO7" s="86"/>
      <c r="TAP7" s="86"/>
      <c r="TAQ7" s="86"/>
      <c r="TAR7" s="86"/>
      <c r="TAS7" s="86"/>
      <c r="TAT7" s="86"/>
      <c r="TAU7" s="86"/>
      <c r="TAV7" s="86"/>
      <c r="TAW7" s="86"/>
      <c r="TAX7" s="86"/>
      <c r="TAY7" s="86"/>
      <c r="TAZ7" s="86"/>
      <c r="TBA7" s="86"/>
      <c r="TBB7" s="86"/>
      <c r="TBC7" s="86"/>
      <c r="TBD7" s="86"/>
      <c r="TBE7" s="86"/>
      <c r="TBF7" s="86"/>
      <c r="TBG7" s="86"/>
      <c r="TBH7" s="86"/>
      <c r="TBI7" s="86"/>
      <c r="TBJ7" s="86"/>
      <c r="TBK7" s="86"/>
      <c r="TBL7" s="86"/>
      <c r="TBM7" s="86"/>
      <c r="TBN7" s="86"/>
      <c r="TBO7" s="86"/>
      <c r="TBP7" s="86"/>
      <c r="TBQ7" s="86"/>
      <c r="TBR7" s="86"/>
      <c r="TBS7" s="86"/>
      <c r="TBT7" s="86"/>
      <c r="TBU7" s="86"/>
      <c r="TBV7" s="86"/>
      <c r="TBW7" s="86"/>
      <c r="TBX7" s="86"/>
      <c r="TBY7" s="86"/>
      <c r="TBZ7" s="86"/>
      <c r="TCA7" s="86"/>
      <c r="TCB7" s="86"/>
      <c r="TCC7" s="86"/>
      <c r="TCD7" s="86"/>
      <c r="TCE7" s="86"/>
      <c r="TCF7" s="86"/>
      <c r="TCG7" s="86"/>
      <c r="TCH7" s="86"/>
      <c r="TCI7" s="86"/>
      <c r="TCJ7" s="86"/>
      <c r="TCK7" s="86"/>
      <c r="TCL7" s="86"/>
      <c r="TCM7" s="86"/>
      <c r="TCN7" s="86"/>
      <c r="TCO7" s="86"/>
      <c r="TCP7" s="86"/>
      <c r="TCQ7" s="86"/>
      <c r="TCR7" s="86"/>
      <c r="TCS7" s="86"/>
      <c r="TCT7" s="86"/>
      <c r="TCU7" s="86"/>
      <c r="TCV7" s="86"/>
      <c r="TCW7" s="86"/>
      <c r="TCX7" s="86"/>
      <c r="TCY7" s="86"/>
      <c r="TCZ7" s="86"/>
      <c r="TDA7" s="86"/>
      <c r="TDB7" s="86"/>
      <c r="TDC7" s="86"/>
      <c r="TDD7" s="86"/>
      <c r="TDE7" s="86"/>
      <c r="TDF7" s="86"/>
      <c r="TDG7" s="86"/>
      <c r="TDH7" s="86"/>
      <c r="TDI7" s="86"/>
      <c r="TDJ7" s="86"/>
      <c r="TDK7" s="86"/>
      <c r="TDL7" s="86"/>
      <c r="TDM7" s="86"/>
      <c r="TDN7" s="86"/>
      <c r="TDO7" s="86"/>
      <c r="TDP7" s="86"/>
      <c r="TDQ7" s="86"/>
      <c r="TDR7" s="86"/>
      <c r="TDS7" s="86"/>
      <c r="TDT7" s="86"/>
      <c r="TDU7" s="86"/>
      <c r="TDV7" s="86"/>
      <c r="TDW7" s="86"/>
      <c r="TDX7" s="86"/>
      <c r="TDY7" s="86"/>
      <c r="TDZ7" s="86"/>
      <c r="TEA7" s="86"/>
      <c r="TEB7" s="86"/>
      <c r="TEC7" s="86"/>
      <c r="TED7" s="86"/>
      <c r="TEE7" s="86"/>
      <c r="TEF7" s="86"/>
      <c r="TEG7" s="86"/>
      <c r="TEH7" s="86"/>
      <c r="TEI7" s="86"/>
      <c r="TEJ7" s="86"/>
      <c r="TEK7" s="86"/>
      <c r="TEL7" s="86"/>
      <c r="TEM7" s="86"/>
      <c r="TEN7" s="86"/>
      <c r="TEO7" s="86"/>
      <c r="TEP7" s="86"/>
      <c r="TEQ7" s="86"/>
      <c r="TER7" s="86"/>
      <c r="TES7" s="86"/>
      <c r="TET7" s="86"/>
      <c r="TEU7" s="86"/>
      <c r="TEV7" s="86"/>
      <c r="TEW7" s="86"/>
      <c r="TEX7" s="86"/>
      <c r="TEY7" s="86"/>
      <c r="TEZ7" s="86"/>
      <c r="TFA7" s="86"/>
      <c r="TFB7" s="86"/>
      <c r="TFC7" s="86"/>
      <c r="TFD7" s="86"/>
      <c r="TFE7" s="86"/>
      <c r="TFF7" s="86"/>
      <c r="TFG7" s="86"/>
      <c r="TFH7" s="86"/>
      <c r="TFI7" s="86"/>
      <c r="TFJ7" s="86"/>
      <c r="TFK7" s="86"/>
      <c r="TFL7" s="86"/>
      <c r="TFM7" s="86"/>
      <c r="TFN7" s="86"/>
      <c r="TFO7" s="86"/>
      <c r="TFP7" s="86"/>
      <c r="TFQ7" s="86"/>
      <c r="TFR7" s="86"/>
      <c r="TFS7" s="86"/>
      <c r="TFT7" s="86"/>
      <c r="TFU7" s="86"/>
      <c r="TFV7" s="86"/>
      <c r="TFW7" s="86"/>
      <c r="TFX7" s="86"/>
      <c r="TFY7" s="86"/>
      <c r="TFZ7" s="86"/>
      <c r="TGA7" s="86"/>
      <c r="TGB7" s="86"/>
      <c r="TGC7" s="86"/>
      <c r="TGD7" s="86"/>
      <c r="TGE7" s="86"/>
      <c r="TGF7" s="86"/>
      <c r="TGG7" s="86"/>
      <c r="TGH7" s="86"/>
      <c r="TGI7" s="86"/>
      <c r="TGJ7" s="86"/>
      <c r="TGK7" s="86"/>
      <c r="TGL7" s="86"/>
      <c r="TGM7" s="86"/>
      <c r="TGN7" s="86"/>
      <c r="TGO7" s="86"/>
      <c r="TGP7" s="86"/>
      <c r="TGQ7" s="86"/>
      <c r="TGR7" s="86"/>
      <c r="TGS7" s="86"/>
      <c r="TGT7" s="86"/>
      <c r="TGU7" s="86"/>
      <c r="TGV7" s="86"/>
      <c r="TGW7" s="86"/>
      <c r="TGX7" s="86"/>
      <c r="TGY7" s="86"/>
      <c r="TGZ7" s="86"/>
      <c r="THA7" s="86"/>
      <c r="THB7" s="86"/>
      <c r="THC7" s="86"/>
      <c r="THD7" s="86"/>
      <c r="THE7" s="86"/>
      <c r="THF7" s="86"/>
      <c r="THG7" s="86"/>
      <c r="THH7" s="86"/>
      <c r="THI7" s="86"/>
      <c r="THJ7" s="86"/>
      <c r="THK7" s="86"/>
      <c r="THL7" s="86"/>
      <c r="THM7" s="86"/>
      <c r="THN7" s="86"/>
      <c r="THO7" s="86"/>
      <c r="THP7" s="86"/>
      <c r="THQ7" s="86"/>
      <c r="THR7" s="86"/>
      <c r="THS7" s="86"/>
      <c r="THT7" s="86"/>
      <c r="THU7" s="86"/>
      <c r="THV7" s="86"/>
      <c r="THW7" s="86"/>
      <c r="THX7" s="86"/>
      <c r="THY7" s="86"/>
      <c r="THZ7" s="86"/>
      <c r="TIA7" s="86"/>
      <c r="TIB7" s="86"/>
      <c r="TIC7" s="86"/>
      <c r="TID7" s="86"/>
      <c r="TIE7" s="86"/>
      <c r="TIF7" s="86"/>
      <c r="TIG7" s="86"/>
      <c r="TIH7" s="86"/>
      <c r="TII7" s="86"/>
      <c r="TIJ7" s="86"/>
      <c r="TIK7" s="86"/>
      <c r="TIL7" s="86"/>
      <c r="TIM7" s="86"/>
      <c r="TIN7" s="86"/>
      <c r="TIO7" s="86"/>
      <c r="TIP7" s="86"/>
      <c r="TIQ7" s="86"/>
      <c r="TIR7" s="86"/>
      <c r="TIS7" s="86"/>
      <c r="TIT7" s="86"/>
      <c r="TIU7" s="86"/>
      <c r="TIV7" s="86"/>
      <c r="TIW7" s="86"/>
      <c r="TIX7" s="86"/>
      <c r="TIY7" s="86"/>
      <c r="TIZ7" s="86"/>
      <c r="TJA7" s="86"/>
      <c r="TJB7" s="86"/>
      <c r="TJC7" s="86"/>
      <c r="TJD7" s="86"/>
      <c r="TJE7" s="86"/>
      <c r="TJF7" s="86"/>
      <c r="TJG7" s="86"/>
      <c r="TJH7" s="86"/>
      <c r="TJI7" s="86"/>
      <c r="TJJ7" s="86"/>
      <c r="TJK7" s="86"/>
      <c r="TJL7" s="86"/>
      <c r="TJM7" s="86"/>
      <c r="TJN7" s="86"/>
      <c r="TJO7" s="86"/>
      <c r="TJP7" s="86"/>
      <c r="TJQ7" s="86"/>
      <c r="TJR7" s="86"/>
      <c r="TJS7" s="86"/>
      <c r="TJT7" s="86"/>
      <c r="TJU7" s="86"/>
      <c r="TJV7" s="86"/>
      <c r="TJW7" s="86"/>
      <c r="TJX7" s="86"/>
      <c r="TJY7" s="86"/>
      <c r="TJZ7" s="86"/>
      <c r="TKA7" s="86"/>
      <c r="TKB7" s="86"/>
      <c r="TKC7" s="86"/>
      <c r="TKD7" s="86"/>
      <c r="TKE7" s="86"/>
      <c r="TKF7" s="86"/>
      <c r="TKG7" s="86"/>
      <c r="TKH7" s="86"/>
      <c r="TKI7" s="86"/>
      <c r="TKJ7" s="86"/>
      <c r="TKK7" s="86"/>
      <c r="TKL7" s="86"/>
      <c r="TKM7" s="86"/>
      <c r="TKN7" s="86"/>
      <c r="TKO7" s="86"/>
      <c r="TKP7" s="86"/>
      <c r="TKQ7" s="86"/>
      <c r="TKR7" s="86"/>
      <c r="TKS7" s="86"/>
      <c r="TKT7" s="86"/>
      <c r="TKU7" s="86"/>
      <c r="TKV7" s="86"/>
      <c r="TKW7" s="86"/>
      <c r="TKX7" s="86"/>
      <c r="TKY7" s="86"/>
      <c r="TKZ7" s="86"/>
      <c r="TLA7" s="86"/>
      <c r="TLB7" s="86"/>
      <c r="TLC7" s="86"/>
      <c r="TLD7" s="86"/>
      <c r="TLE7" s="86"/>
      <c r="TLF7" s="86"/>
      <c r="TLG7" s="86"/>
      <c r="TLH7" s="86"/>
      <c r="TLI7" s="86"/>
      <c r="TLJ7" s="86"/>
      <c r="TLK7" s="86"/>
      <c r="TLL7" s="86"/>
      <c r="TLM7" s="86"/>
      <c r="TLN7" s="86"/>
      <c r="TLO7" s="86"/>
      <c r="TLP7" s="86"/>
      <c r="TLQ7" s="86"/>
      <c r="TLR7" s="86"/>
      <c r="TLS7" s="86"/>
      <c r="TLT7" s="86"/>
      <c r="TLU7" s="86"/>
      <c r="TLV7" s="86"/>
      <c r="TLW7" s="86"/>
      <c r="TLX7" s="86"/>
      <c r="TLY7" s="86"/>
      <c r="TLZ7" s="86"/>
      <c r="TMA7" s="86"/>
      <c r="TMB7" s="86"/>
      <c r="TMC7" s="86"/>
      <c r="TMD7" s="86"/>
      <c r="TME7" s="86"/>
      <c r="TMF7" s="86"/>
      <c r="TMG7" s="86"/>
      <c r="TMH7" s="86"/>
      <c r="TMI7" s="86"/>
      <c r="TMJ7" s="86"/>
      <c r="TMK7" s="86"/>
      <c r="TML7" s="86"/>
      <c r="TMM7" s="86"/>
      <c r="TMN7" s="86"/>
      <c r="TMO7" s="86"/>
      <c r="TMP7" s="86"/>
      <c r="TMQ7" s="86"/>
      <c r="TMR7" s="86"/>
      <c r="TMS7" s="86"/>
      <c r="TMT7" s="86"/>
      <c r="TMU7" s="86"/>
      <c r="TMV7" s="86"/>
      <c r="TMW7" s="86"/>
      <c r="TMX7" s="86"/>
      <c r="TMY7" s="86"/>
      <c r="TMZ7" s="86"/>
      <c r="TNA7" s="86"/>
      <c r="TNB7" s="86"/>
      <c r="TNC7" s="86"/>
      <c r="TND7" s="86"/>
      <c r="TNE7" s="86"/>
      <c r="TNF7" s="86"/>
      <c r="TNG7" s="86"/>
      <c r="TNH7" s="86"/>
      <c r="TNI7" s="86"/>
      <c r="TNJ7" s="86"/>
      <c r="TNK7" s="86"/>
      <c r="TNL7" s="86"/>
      <c r="TNM7" s="86"/>
      <c r="TNN7" s="86"/>
      <c r="TNO7" s="86"/>
      <c r="TNP7" s="86"/>
      <c r="TNQ7" s="86"/>
      <c r="TNR7" s="86"/>
      <c r="TNS7" s="86"/>
      <c r="TNT7" s="86"/>
      <c r="TNU7" s="86"/>
      <c r="TNV7" s="86"/>
      <c r="TNW7" s="86"/>
      <c r="TNX7" s="86"/>
      <c r="TNY7" s="86"/>
      <c r="TNZ7" s="86"/>
      <c r="TOA7" s="86"/>
      <c r="TOB7" s="86"/>
      <c r="TOC7" s="86"/>
      <c r="TOD7" s="86"/>
      <c r="TOE7" s="86"/>
      <c r="TOF7" s="86"/>
      <c r="TOG7" s="86"/>
      <c r="TOH7" s="86"/>
      <c r="TOI7" s="86"/>
      <c r="TOJ7" s="86"/>
      <c r="TOK7" s="86"/>
      <c r="TOL7" s="86"/>
      <c r="TOM7" s="86"/>
      <c r="TON7" s="86"/>
      <c r="TOO7" s="86"/>
      <c r="TOP7" s="86"/>
      <c r="TOQ7" s="86"/>
      <c r="TOR7" s="86"/>
      <c r="TOS7" s="86"/>
      <c r="TOT7" s="86"/>
      <c r="TOU7" s="86"/>
      <c r="TOV7" s="86"/>
      <c r="TOW7" s="86"/>
      <c r="TOX7" s="86"/>
      <c r="TOY7" s="86"/>
      <c r="TOZ7" s="86"/>
      <c r="TPA7" s="86"/>
      <c r="TPB7" s="86"/>
      <c r="TPC7" s="86"/>
      <c r="TPD7" s="86"/>
      <c r="TPE7" s="86"/>
      <c r="TPF7" s="86"/>
      <c r="TPG7" s="86"/>
      <c r="TPH7" s="86"/>
      <c r="TPI7" s="86"/>
      <c r="TPJ7" s="86"/>
      <c r="TPK7" s="86"/>
      <c r="TPL7" s="86"/>
      <c r="TPM7" s="86"/>
      <c r="TPN7" s="86"/>
      <c r="TPO7" s="86"/>
      <c r="TPP7" s="86"/>
      <c r="TPQ7" s="86"/>
      <c r="TPR7" s="86"/>
      <c r="TPS7" s="86"/>
      <c r="TPT7" s="86"/>
      <c r="TPU7" s="86"/>
      <c r="TPV7" s="86"/>
      <c r="TPW7" s="86"/>
      <c r="TPX7" s="86"/>
      <c r="TPY7" s="86"/>
      <c r="TPZ7" s="86"/>
      <c r="TQA7" s="86"/>
      <c r="TQB7" s="86"/>
      <c r="TQC7" s="86"/>
      <c r="TQD7" s="86"/>
      <c r="TQE7" s="86"/>
      <c r="TQF7" s="86"/>
      <c r="TQG7" s="86"/>
      <c r="TQH7" s="86"/>
      <c r="TQI7" s="86"/>
      <c r="TQJ7" s="86"/>
      <c r="TQK7" s="86"/>
      <c r="TQL7" s="86"/>
      <c r="TQM7" s="86"/>
      <c r="TQN7" s="86"/>
      <c r="TQO7" s="86"/>
      <c r="TQP7" s="86"/>
      <c r="TQQ7" s="86"/>
      <c r="TQR7" s="86"/>
      <c r="TQS7" s="86"/>
      <c r="TQT7" s="86"/>
      <c r="TQU7" s="86"/>
      <c r="TQV7" s="86"/>
      <c r="TQW7" s="86"/>
      <c r="TQX7" s="86"/>
      <c r="TQY7" s="86"/>
      <c r="TQZ7" s="86"/>
      <c r="TRA7" s="86"/>
      <c r="TRB7" s="86"/>
      <c r="TRC7" s="86"/>
      <c r="TRD7" s="86"/>
      <c r="TRE7" s="86"/>
      <c r="TRF7" s="86"/>
      <c r="TRG7" s="86"/>
      <c r="TRH7" s="86"/>
      <c r="TRI7" s="86"/>
      <c r="TRJ7" s="86"/>
      <c r="TRK7" s="86"/>
      <c r="TRL7" s="86"/>
      <c r="TRM7" s="86"/>
      <c r="TRN7" s="86"/>
      <c r="TRO7" s="86"/>
      <c r="TRP7" s="86"/>
      <c r="TRQ7" s="86"/>
      <c r="TRR7" s="86"/>
      <c r="TRS7" s="86"/>
      <c r="TRT7" s="86"/>
      <c r="TRU7" s="86"/>
      <c r="TRV7" s="86"/>
      <c r="TRW7" s="86"/>
      <c r="TRX7" s="86"/>
      <c r="TRY7" s="86"/>
      <c r="TRZ7" s="86"/>
      <c r="TSA7" s="86"/>
      <c r="TSB7" s="86"/>
      <c r="TSC7" s="86"/>
      <c r="TSD7" s="86"/>
      <c r="TSE7" s="86"/>
      <c r="TSF7" s="86"/>
      <c r="TSG7" s="86"/>
      <c r="TSH7" s="86"/>
      <c r="TSI7" s="86"/>
      <c r="TSJ7" s="86"/>
      <c r="TSK7" s="86"/>
      <c r="TSL7" s="86"/>
      <c r="TSM7" s="86"/>
      <c r="TSN7" s="86"/>
      <c r="TSO7" s="86"/>
      <c r="TSP7" s="86"/>
      <c r="TSQ7" s="86"/>
      <c r="TSR7" s="86"/>
      <c r="TSS7" s="86"/>
      <c r="TST7" s="86"/>
      <c r="TSU7" s="86"/>
      <c r="TSV7" s="86"/>
      <c r="TSW7" s="86"/>
      <c r="TSX7" s="86"/>
      <c r="TSY7" s="86"/>
      <c r="TSZ7" s="86"/>
      <c r="TTA7" s="86"/>
      <c r="TTB7" s="86"/>
      <c r="TTC7" s="86"/>
      <c r="TTD7" s="86"/>
      <c r="TTE7" s="86"/>
      <c r="TTF7" s="86"/>
      <c r="TTG7" s="86"/>
      <c r="TTH7" s="86"/>
      <c r="TTI7" s="86"/>
      <c r="TTJ7" s="86"/>
      <c r="TTK7" s="86"/>
      <c r="TTL7" s="86"/>
      <c r="TTM7" s="86"/>
      <c r="TTN7" s="86"/>
      <c r="TTO7" s="86"/>
      <c r="TTP7" s="86"/>
      <c r="TTQ7" s="86"/>
      <c r="TTR7" s="86"/>
      <c r="TTS7" s="86"/>
      <c r="TTT7" s="86"/>
      <c r="TTU7" s="86"/>
      <c r="TTV7" s="86"/>
      <c r="TTW7" s="86"/>
      <c r="TTX7" s="86"/>
      <c r="TTY7" s="86"/>
      <c r="TTZ7" s="86"/>
      <c r="TUA7" s="86"/>
      <c r="TUB7" s="86"/>
      <c r="TUC7" s="86"/>
      <c r="TUD7" s="86"/>
      <c r="TUE7" s="86"/>
      <c r="TUF7" s="86"/>
      <c r="TUG7" s="86"/>
      <c r="TUH7" s="86"/>
      <c r="TUI7" s="86"/>
      <c r="TUJ7" s="86"/>
      <c r="TUK7" s="86"/>
      <c r="TUL7" s="86"/>
      <c r="TUM7" s="86"/>
      <c r="TUN7" s="86"/>
      <c r="TUO7" s="86"/>
      <c r="TUP7" s="86"/>
      <c r="TUQ7" s="86"/>
      <c r="TUR7" s="86"/>
      <c r="TUS7" s="86"/>
      <c r="TUT7" s="86"/>
      <c r="TUU7" s="86"/>
      <c r="TUV7" s="86"/>
      <c r="TUW7" s="86"/>
      <c r="TUX7" s="86"/>
      <c r="TUY7" s="86"/>
      <c r="TUZ7" s="86"/>
      <c r="TVA7" s="86"/>
      <c r="TVB7" s="86"/>
      <c r="TVC7" s="86"/>
      <c r="TVD7" s="86"/>
      <c r="TVE7" s="86"/>
      <c r="TVF7" s="86"/>
      <c r="TVG7" s="86"/>
      <c r="TVH7" s="86"/>
      <c r="TVI7" s="86"/>
      <c r="TVJ7" s="86"/>
      <c r="TVK7" s="86"/>
      <c r="TVL7" s="86"/>
      <c r="TVM7" s="86"/>
      <c r="TVN7" s="86"/>
      <c r="TVO7" s="86"/>
      <c r="TVP7" s="86"/>
      <c r="TVQ7" s="86"/>
      <c r="TVR7" s="86"/>
      <c r="TVS7" s="86"/>
      <c r="TVT7" s="86"/>
      <c r="TVU7" s="86"/>
      <c r="TVV7" s="86"/>
      <c r="TVW7" s="86"/>
      <c r="TVX7" s="86"/>
      <c r="TVY7" s="86"/>
      <c r="TVZ7" s="86"/>
      <c r="TWA7" s="86"/>
      <c r="TWB7" s="86"/>
      <c r="TWC7" s="86"/>
      <c r="TWD7" s="86"/>
      <c r="TWE7" s="86"/>
      <c r="TWF7" s="86"/>
      <c r="TWG7" s="86"/>
      <c r="TWH7" s="86"/>
      <c r="TWI7" s="86"/>
      <c r="TWJ7" s="86"/>
      <c r="TWK7" s="86"/>
      <c r="TWL7" s="86"/>
      <c r="TWM7" s="86"/>
      <c r="TWN7" s="86"/>
      <c r="TWO7" s="86"/>
      <c r="TWP7" s="86"/>
      <c r="TWQ7" s="86"/>
      <c r="TWR7" s="86"/>
      <c r="TWS7" s="86"/>
      <c r="TWT7" s="86"/>
      <c r="TWU7" s="86"/>
      <c r="TWV7" s="86"/>
      <c r="TWW7" s="86"/>
      <c r="TWX7" s="86"/>
      <c r="TWY7" s="86"/>
      <c r="TWZ7" s="86"/>
      <c r="TXA7" s="86"/>
      <c r="TXB7" s="86"/>
      <c r="TXC7" s="86"/>
      <c r="TXD7" s="86"/>
      <c r="TXE7" s="86"/>
      <c r="TXF7" s="86"/>
      <c r="TXG7" s="86"/>
      <c r="TXH7" s="86"/>
      <c r="TXI7" s="86"/>
      <c r="TXJ7" s="86"/>
      <c r="TXK7" s="86"/>
      <c r="TXL7" s="86"/>
      <c r="TXM7" s="86"/>
      <c r="TXN7" s="86"/>
      <c r="TXO7" s="86"/>
      <c r="TXP7" s="86"/>
      <c r="TXQ7" s="86"/>
      <c r="TXR7" s="86"/>
      <c r="TXS7" s="86"/>
      <c r="TXT7" s="86"/>
      <c r="TXU7" s="86"/>
      <c r="TXV7" s="86"/>
      <c r="TXW7" s="86"/>
      <c r="TXX7" s="86"/>
      <c r="TXY7" s="86"/>
      <c r="TXZ7" s="86"/>
      <c r="TYA7" s="86"/>
      <c r="TYB7" s="86"/>
      <c r="TYC7" s="86"/>
      <c r="TYD7" s="86"/>
      <c r="TYE7" s="86"/>
      <c r="TYF7" s="86"/>
      <c r="TYG7" s="86"/>
      <c r="TYH7" s="86"/>
      <c r="TYI7" s="86"/>
      <c r="TYJ7" s="86"/>
      <c r="TYK7" s="86"/>
      <c r="TYL7" s="86"/>
      <c r="TYM7" s="86"/>
      <c r="TYN7" s="86"/>
      <c r="TYO7" s="86"/>
      <c r="TYP7" s="86"/>
      <c r="TYQ7" s="86"/>
      <c r="TYR7" s="86"/>
      <c r="TYS7" s="86"/>
      <c r="TYT7" s="86"/>
      <c r="TYU7" s="86"/>
      <c r="TYV7" s="86"/>
      <c r="TYW7" s="86"/>
      <c r="TYX7" s="86"/>
      <c r="TYY7" s="86"/>
      <c r="TYZ7" s="86"/>
      <c r="TZA7" s="86"/>
      <c r="TZB7" s="86"/>
      <c r="TZC7" s="86"/>
      <c r="TZD7" s="86"/>
      <c r="TZE7" s="86"/>
      <c r="TZF7" s="86"/>
      <c r="TZG7" s="86"/>
      <c r="TZH7" s="86"/>
      <c r="TZI7" s="86"/>
      <c r="TZJ7" s="86"/>
      <c r="TZK7" s="86"/>
      <c r="TZL7" s="86"/>
      <c r="TZM7" s="86"/>
      <c r="TZN7" s="86"/>
      <c r="TZO7" s="86"/>
      <c r="TZP7" s="86"/>
      <c r="TZQ7" s="86"/>
      <c r="TZR7" s="86"/>
      <c r="TZS7" s="86"/>
      <c r="TZT7" s="86"/>
      <c r="TZU7" s="86"/>
      <c r="TZV7" s="86"/>
      <c r="TZW7" s="86"/>
      <c r="TZX7" s="86"/>
      <c r="TZY7" s="86"/>
      <c r="TZZ7" s="86"/>
      <c r="UAA7" s="86"/>
      <c r="UAB7" s="86"/>
      <c r="UAC7" s="86"/>
      <c r="UAD7" s="86"/>
      <c r="UAE7" s="86"/>
      <c r="UAF7" s="86"/>
      <c r="UAG7" s="86"/>
      <c r="UAH7" s="86"/>
      <c r="UAI7" s="86"/>
      <c r="UAJ7" s="86"/>
      <c r="UAK7" s="86"/>
      <c r="UAL7" s="86"/>
      <c r="UAM7" s="86"/>
      <c r="UAN7" s="86"/>
      <c r="UAO7" s="86"/>
      <c r="UAP7" s="86"/>
      <c r="UAQ7" s="86"/>
      <c r="UAR7" s="86"/>
      <c r="UAS7" s="86"/>
      <c r="UAT7" s="86"/>
      <c r="UAU7" s="86"/>
      <c r="UAV7" s="86"/>
      <c r="UAW7" s="86"/>
      <c r="UAX7" s="86"/>
      <c r="UAY7" s="86"/>
      <c r="UAZ7" s="86"/>
      <c r="UBA7" s="86"/>
      <c r="UBB7" s="86"/>
      <c r="UBC7" s="86"/>
      <c r="UBD7" s="86"/>
      <c r="UBE7" s="86"/>
      <c r="UBF7" s="86"/>
      <c r="UBG7" s="86"/>
      <c r="UBH7" s="86"/>
      <c r="UBI7" s="86"/>
      <c r="UBJ7" s="86"/>
      <c r="UBK7" s="86"/>
      <c r="UBL7" s="86"/>
      <c r="UBM7" s="86"/>
      <c r="UBN7" s="86"/>
      <c r="UBO7" s="86"/>
      <c r="UBP7" s="86"/>
      <c r="UBQ7" s="86"/>
      <c r="UBR7" s="86"/>
      <c r="UBS7" s="86"/>
      <c r="UBT7" s="86"/>
      <c r="UBU7" s="86"/>
      <c r="UBV7" s="86"/>
      <c r="UBW7" s="86"/>
      <c r="UBX7" s="86"/>
      <c r="UBY7" s="86"/>
      <c r="UBZ7" s="86"/>
      <c r="UCA7" s="86"/>
      <c r="UCB7" s="86"/>
      <c r="UCC7" s="86"/>
      <c r="UCD7" s="86"/>
      <c r="UCE7" s="86"/>
      <c r="UCF7" s="86"/>
      <c r="UCG7" s="86"/>
      <c r="UCH7" s="86"/>
      <c r="UCI7" s="86"/>
      <c r="UCJ7" s="86"/>
      <c r="UCK7" s="86"/>
      <c r="UCL7" s="86"/>
      <c r="UCM7" s="86"/>
      <c r="UCN7" s="86"/>
      <c r="UCO7" s="86"/>
      <c r="UCP7" s="86"/>
      <c r="UCQ7" s="86"/>
      <c r="UCR7" s="86"/>
      <c r="UCS7" s="86"/>
      <c r="UCT7" s="86"/>
      <c r="UCU7" s="86"/>
      <c r="UCV7" s="86"/>
      <c r="UCW7" s="86"/>
      <c r="UCX7" s="86"/>
      <c r="UCY7" s="86"/>
      <c r="UCZ7" s="86"/>
      <c r="UDA7" s="86"/>
      <c r="UDB7" s="86"/>
      <c r="UDC7" s="86"/>
      <c r="UDD7" s="86"/>
      <c r="UDE7" s="86"/>
      <c r="UDF7" s="86"/>
      <c r="UDG7" s="86"/>
      <c r="UDH7" s="86"/>
      <c r="UDI7" s="86"/>
      <c r="UDJ7" s="86"/>
      <c r="UDK7" s="86"/>
      <c r="UDL7" s="86"/>
      <c r="UDM7" s="86"/>
      <c r="UDN7" s="86"/>
      <c r="UDO7" s="86"/>
      <c r="UDP7" s="86"/>
      <c r="UDQ7" s="86"/>
      <c r="UDR7" s="86"/>
      <c r="UDS7" s="86"/>
      <c r="UDT7" s="86"/>
      <c r="UDU7" s="86"/>
      <c r="UDV7" s="86"/>
      <c r="UDW7" s="86"/>
      <c r="UDX7" s="86"/>
      <c r="UDY7" s="86"/>
      <c r="UDZ7" s="86"/>
      <c r="UEA7" s="86"/>
      <c r="UEB7" s="86"/>
      <c r="UEC7" s="86"/>
      <c r="UED7" s="86"/>
      <c r="UEE7" s="86"/>
      <c r="UEF7" s="86"/>
      <c r="UEG7" s="86"/>
      <c r="UEH7" s="86"/>
      <c r="UEI7" s="86"/>
      <c r="UEJ7" s="86"/>
      <c r="UEK7" s="86"/>
      <c r="UEL7" s="86"/>
      <c r="UEM7" s="86"/>
      <c r="UEN7" s="86"/>
      <c r="UEO7" s="86"/>
      <c r="UEP7" s="86"/>
      <c r="UEQ7" s="86"/>
      <c r="UER7" s="86"/>
      <c r="UES7" s="86"/>
      <c r="UET7" s="86"/>
      <c r="UEU7" s="86"/>
      <c r="UEV7" s="86"/>
      <c r="UEW7" s="86"/>
      <c r="UEX7" s="86"/>
      <c r="UEY7" s="86"/>
      <c r="UEZ7" s="86"/>
      <c r="UFA7" s="86"/>
      <c r="UFB7" s="86"/>
      <c r="UFC7" s="86"/>
      <c r="UFD7" s="86"/>
      <c r="UFE7" s="86"/>
      <c r="UFF7" s="86"/>
      <c r="UFG7" s="86"/>
      <c r="UFH7" s="86"/>
      <c r="UFI7" s="86"/>
      <c r="UFJ7" s="86"/>
      <c r="UFK7" s="86"/>
      <c r="UFL7" s="86"/>
      <c r="UFM7" s="86"/>
      <c r="UFN7" s="86"/>
      <c r="UFO7" s="86"/>
      <c r="UFP7" s="86"/>
      <c r="UFQ7" s="86"/>
      <c r="UFR7" s="86"/>
      <c r="UFS7" s="86"/>
      <c r="UFT7" s="86"/>
      <c r="UFU7" s="86"/>
      <c r="UFV7" s="86"/>
      <c r="UFW7" s="86"/>
      <c r="UFX7" s="86"/>
      <c r="UFY7" s="86"/>
      <c r="UFZ7" s="86"/>
      <c r="UGA7" s="86"/>
      <c r="UGB7" s="86"/>
      <c r="UGC7" s="86"/>
      <c r="UGD7" s="86"/>
      <c r="UGE7" s="86"/>
      <c r="UGF7" s="86"/>
      <c r="UGG7" s="86"/>
      <c r="UGH7" s="86"/>
      <c r="UGI7" s="86"/>
      <c r="UGJ7" s="86"/>
      <c r="UGK7" s="86"/>
      <c r="UGL7" s="86"/>
      <c r="UGM7" s="86"/>
      <c r="UGN7" s="86"/>
      <c r="UGO7" s="86"/>
      <c r="UGP7" s="86"/>
      <c r="UGQ7" s="86"/>
      <c r="UGR7" s="86"/>
      <c r="UGS7" s="86"/>
      <c r="UGT7" s="86"/>
      <c r="UGU7" s="86"/>
      <c r="UGV7" s="86"/>
      <c r="UGW7" s="86"/>
      <c r="UGX7" s="86"/>
      <c r="UGY7" s="86"/>
      <c r="UGZ7" s="86"/>
      <c r="UHA7" s="86"/>
      <c r="UHB7" s="86"/>
      <c r="UHC7" s="86"/>
      <c r="UHD7" s="86"/>
      <c r="UHE7" s="86"/>
      <c r="UHF7" s="86"/>
      <c r="UHG7" s="86"/>
      <c r="UHH7" s="86"/>
      <c r="UHI7" s="86"/>
      <c r="UHJ7" s="86"/>
      <c r="UHK7" s="86"/>
      <c r="UHL7" s="86"/>
      <c r="UHM7" s="86"/>
      <c r="UHN7" s="86"/>
      <c r="UHO7" s="86"/>
      <c r="UHP7" s="86"/>
      <c r="UHQ7" s="86"/>
      <c r="UHR7" s="86"/>
      <c r="UHS7" s="86"/>
      <c r="UHT7" s="86"/>
      <c r="UHU7" s="86"/>
      <c r="UHV7" s="86"/>
      <c r="UHW7" s="86"/>
      <c r="UHX7" s="86"/>
      <c r="UHY7" s="86"/>
      <c r="UHZ7" s="86"/>
      <c r="UIA7" s="86"/>
      <c r="UIB7" s="86"/>
      <c r="UIC7" s="86"/>
      <c r="UID7" s="86"/>
      <c r="UIE7" s="86"/>
      <c r="UIF7" s="86"/>
      <c r="UIG7" s="86"/>
      <c r="UIH7" s="86"/>
      <c r="UII7" s="86"/>
      <c r="UIJ7" s="86"/>
      <c r="UIK7" s="86"/>
      <c r="UIL7" s="86"/>
      <c r="UIM7" s="86"/>
      <c r="UIN7" s="86"/>
      <c r="UIO7" s="86"/>
      <c r="UIP7" s="86"/>
      <c r="UIQ7" s="86"/>
      <c r="UIR7" s="86"/>
      <c r="UIS7" s="86"/>
      <c r="UIT7" s="86"/>
      <c r="UIU7" s="86"/>
      <c r="UIV7" s="86"/>
      <c r="UIW7" s="86"/>
      <c r="UIX7" s="86"/>
      <c r="UIY7" s="86"/>
      <c r="UIZ7" s="86"/>
      <c r="UJA7" s="86"/>
      <c r="UJB7" s="86"/>
      <c r="UJC7" s="86"/>
      <c r="UJD7" s="86"/>
      <c r="UJE7" s="86"/>
      <c r="UJF7" s="86"/>
      <c r="UJG7" s="86"/>
      <c r="UJH7" s="86"/>
      <c r="UJI7" s="86"/>
      <c r="UJJ7" s="86"/>
      <c r="UJK7" s="86"/>
      <c r="UJL7" s="86"/>
      <c r="UJM7" s="86"/>
      <c r="UJN7" s="86"/>
      <c r="UJO7" s="86"/>
      <c r="UJP7" s="86"/>
      <c r="UJQ7" s="86"/>
      <c r="UJR7" s="86"/>
      <c r="UJS7" s="86"/>
      <c r="UJT7" s="86"/>
      <c r="UJU7" s="86"/>
      <c r="UJV7" s="86"/>
      <c r="UJW7" s="86"/>
      <c r="UJX7" s="86"/>
      <c r="UJY7" s="86"/>
      <c r="UJZ7" s="86"/>
      <c r="UKA7" s="86"/>
      <c r="UKB7" s="86"/>
      <c r="UKC7" s="86"/>
      <c r="UKD7" s="86"/>
      <c r="UKE7" s="86"/>
      <c r="UKF7" s="86"/>
      <c r="UKG7" s="86"/>
      <c r="UKH7" s="86"/>
      <c r="UKI7" s="86"/>
      <c r="UKJ7" s="86"/>
      <c r="UKK7" s="86"/>
      <c r="UKL7" s="86"/>
      <c r="UKM7" s="86"/>
      <c r="UKN7" s="86"/>
      <c r="UKO7" s="86"/>
      <c r="UKP7" s="86"/>
      <c r="UKQ7" s="86"/>
      <c r="UKR7" s="86"/>
      <c r="UKS7" s="86"/>
      <c r="UKT7" s="86"/>
      <c r="UKU7" s="86"/>
      <c r="UKV7" s="86"/>
      <c r="UKW7" s="86"/>
      <c r="UKX7" s="86"/>
      <c r="UKY7" s="86"/>
      <c r="UKZ7" s="86"/>
      <c r="ULA7" s="86"/>
      <c r="ULB7" s="86"/>
      <c r="ULC7" s="86"/>
      <c r="ULD7" s="86"/>
      <c r="ULE7" s="86"/>
      <c r="ULF7" s="86"/>
      <c r="ULG7" s="86"/>
      <c r="ULH7" s="86"/>
      <c r="ULI7" s="86"/>
      <c r="ULJ7" s="86"/>
      <c r="ULK7" s="86"/>
      <c r="ULL7" s="86"/>
      <c r="ULM7" s="86"/>
      <c r="ULN7" s="86"/>
      <c r="ULO7" s="86"/>
      <c r="ULP7" s="86"/>
      <c r="ULQ7" s="86"/>
      <c r="ULR7" s="86"/>
      <c r="ULS7" s="86"/>
      <c r="ULT7" s="86"/>
      <c r="ULU7" s="86"/>
      <c r="ULV7" s="86"/>
      <c r="ULW7" s="86"/>
      <c r="ULX7" s="86"/>
      <c r="ULY7" s="86"/>
      <c r="ULZ7" s="86"/>
      <c r="UMA7" s="86"/>
      <c r="UMB7" s="86"/>
      <c r="UMC7" s="86"/>
      <c r="UMD7" s="86"/>
      <c r="UME7" s="86"/>
      <c r="UMF7" s="86"/>
      <c r="UMG7" s="86"/>
      <c r="UMH7" s="86"/>
      <c r="UMI7" s="86"/>
      <c r="UMJ7" s="86"/>
      <c r="UMK7" s="86"/>
      <c r="UML7" s="86"/>
      <c r="UMM7" s="86"/>
      <c r="UMN7" s="86"/>
      <c r="UMO7" s="86"/>
      <c r="UMP7" s="86"/>
      <c r="UMQ7" s="86"/>
      <c r="UMR7" s="86"/>
      <c r="UMS7" s="86"/>
      <c r="UMT7" s="86"/>
      <c r="UMU7" s="86"/>
      <c r="UMV7" s="86"/>
      <c r="UMW7" s="86"/>
      <c r="UMX7" s="86"/>
      <c r="UMY7" s="86"/>
      <c r="UMZ7" s="86"/>
      <c r="UNA7" s="86"/>
      <c r="UNB7" s="86"/>
      <c r="UNC7" s="86"/>
      <c r="UND7" s="86"/>
      <c r="UNE7" s="86"/>
      <c r="UNF7" s="86"/>
      <c r="UNG7" s="86"/>
      <c r="UNH7" s="86"/>
      <c r="UNI7" s="86"/>
      <c r="UNJ7" s="86"/>
      <c r="UNK7" s="86"/>
      <c r="UNL7" s="86"/>
      <c r="UNM7" s="86"/>
      <c r="UNN7" s="86"/>
      <c r="UNO7" s="86"/>
      <c r="UNP7" s="86"/>
      <c r="UNQ7" s="86"/>
      <c r="UNR7" s="86"/>
      <c r="UNS7" s="86"/>
      <c r="UNT7" s="86"/>
      <c r="UNU7" s="86"/>
      <c r="UNV7" s="86"/>
      <c r="UNW7" s="86"/>
      <c r="UNX7" s="86"/>
      <c r="UNY7" s="86"/>
      <c r="UNZ7" s="86"/>
      <c r="UOA7" s="86"/>
      <c r="UOB7" s="86"/>
      <c r="UOC7" s="86"/>
      <c r="UOD7" s="86"/>
      <c r="UOE7" s="86"/>
      <c r="UOF7" s="86"/>
      <c r="UOG7" s="86"/>
      <c r="UOH7" s="86"/>
      <c r="UOI7" s="86"/>
      <c r="UOJ7" s="86"/>
      <c r="UOK7" s="86"/>
      <c r="UOL7" s="86"/>
      <c r="UOM7" s="86"/>
      <c r="UON7" s="86"/>
      <c r="UOO7" s="86"/>
      <c r="UOP7" s="86"/>
      <c r="UOQ7" s="86"/>
      <c r="UOR7" s="86"/>
      <c r="UOS7" s="86"/>
      <c r="UOT7" s="86"/>
      <c r="UOU7" s="86"/>
      <c r="UOV7" s="86"/>
      <c r="UOW7" s="86"/>
      <c r="UOX7" s="86"/>
      <c r="UOY7" s="86"/>
      <c r="UOZ7" s="86"/>
      <c r="UPA7" s="86"/>
      <c r="UPB7" s="86"/>
      <c r="UPC7" s="86"/>
      <c r="UPD7" s="86"/>
      <c r="UPE7" s="86"/>
      <c r="UPF7" s="86"/>
      <c r="UPG7" s="86"/>
      <c r="UPH7" s="86"/>
      <c r="UPI7" s="86"/>
      <c r="UPJ7" s="86"/>
      <c r="UPK7" s="86"/>
      <c r="UPL7" s="86"/>
      <c r="UPM7" s="86"/>
      <c r="UPN7" s="86"/>
      <c r="UPO7" s="86"/>
      <c r="UPP7" s="86"/>
      <c r="UPQ7" s="86"/>
      <c r="UPR7" s="86"/>
      <c r="UPS7" s="86"/>
      <c r="UPT7" s="86"/>
      <c r="UPU7" s="86"/>
      <c r="UPV7" s="86"/>
      <c r="UPW7" s="86"/>
      <c r="UPX7" s="86"/>
      <c r="UPY7" s="86"/>
      <c r="UPZ7" s="86"/>
      <c r="UQA7" s="86"/>
      <c r="UQB7" s="86"/>
      <c r="UQC7" s="86"/>
      <c r="UQD7" s="86"/>
      <c r="UQE7" s="86"/>
      <c r="UQF7" s="86"/>
      <c r="UQG7" s="86"/>
      <c r="UQH7" s="86"/>
      <c r="UQI7" s="86"/>
      <c r="UQJ7" s="86"/>
      <c r="UQK7" s="86"/>
      <c r="UQL7" s="86"/>
      <c r="UQM7" s="86"/>
      <c r="UQN7" s="86"/>
      <c r="UQO7" s="86"/>
      <c r="UQP7" s="86"/>
      <c r="UQQ7" s="86"/>
      <c r="UQR7" s="86"/>
      <c r="UQS7" s="86"/>
      <c r="UQT7" s="86"/>
      <c r="UQU7" s="86"/>
      <c r="UQV7" s="86"/>
      <c r="UQW7" s="86"/>
      <c r="UQX7" s="86"/>
      <c r="UQY7" s="86"/>
      <c r="UQZ7" s="86"/>
      <c r="URA7" s="86"/>
      <c r="URB7" s="86"/>
      <c r="URC7" s="86"/>
      <c r="URD7" s="86"/>
      <c r="URE7" s="86"/>
      <c r="URF7" s="86"/>
      <c r="URG7" s="86"/>
      <c r="URH7" s="86"/>
      <c r="URI7" s="86"/>
      <c r="URJ7" s="86"/>
      <c r="URK7" s="86"/>
      <c r="URL7" s="86"/>
      <c r="URM7" s="86"/>
      <c r="URN7" s="86"/>
      <c r="URO7" s="86"/>
      <c r="URP7" s="86"/>
      <c r="URQ7" s="86"/>
      <c r="URR7" s="86"/>
      <c r="URS7" s="86"/>
      <c r="URT7" s="86"/>
      <c r="URU7" s="86"/>
      <c r="URV7" s="86"/>
      <c r="URW7" s="86"/>
      <c r="URX7" s="86"/>
      <c r="URY7" s="86"/>
      <c r="URZ7" s="86"/>
      <c r="USA7" s="86"/>
      <c r="USB7" s="86"/>
      <c r="USC7" s="86"/>
      <c r="USD7" s="86"/>
      <c r="USE7" s="86"/>
      <c r="USF7" s="86"/>
      <c r="USG7" s="86"/>
      <c r="USH7" s="86"/>
      <c r="USI7" s="86"/>
      <c r="USJ7" s="86"/>
      <c r="USK7" s="86"/>
      <c r="USL7" s="86"/>
      <c r="USM7" s="86"/>
      <c r="USN7" s="86"/>
      <c r="USO7" s="86"/>
      <c r="USP7" s="86"/>
      <c r="USQ7" s="86"/>
      <c r="USR7" s="86"/>
      <c r="USS7" s="86"/>
      <c r="UST7" s="86"/>
      <c r="USU7" s="86"/>
      <c r="USV7" s="86"/>
      <c r="USW7" s="86"/>
      <c r="USX7" s="86"/>
      <c r="USY7" s="86"/>
      <c r="USZ7" s="86"/>
      <c r="UTA7" s="86"/>
      <c r="UTB7" s="86"/>
      <c r="UTC7" s="86"/>
      <c r="UTD7" s="86"/>
      <c r="UTE7" s="86"/>
      <c r="UTF7" s="86"/>
      <c r="UTG7" s="86"/>
      <c r="UTH7" s="86"/>
      <c r="UTI7" s="86"/>
      <c r="UTJ7" s="86"/>
      <c r="UTK7" s="86"/>
      <c r="UTL7" s="86"/>
      <c r="UTM7" s="86"/>
      <c r="UTN7" s="86"/>
      <c r="UTO7" s="86"/>
      <c r="UTP7" s="86"/>
      <c r="UTQ7" s="86"/>
      <c r="UTR7" s="86"/>
      <c r="UTS7" s="86"/>
      <c r="UTT7" s="86"/>
      <c r="UTU7" s="86"/>
      <c r="UTV7" s="86"/>
      <c r="UTW7" s="86"/>
      <c r="UTX7" s="86"/>
      <c r="UTY7" s="86"/>
      <c r="UTZ7" s="86"/>
      <c r="UUA7" s="86"/>
      <c r="UUB7" s="86"/>
      <c r="UUC7" s="86"/>
      <c r="UUD7" s="86"/>
      <c r="UUE7" s="86"/>
      <c r="UUF7" s="86"/>
      <c r="UUG7" s="86"/>
      <c r="UUH7" s="86"/>
      <c r="UUI7" s="86"/>
      <c r="UUJ7" s="86"/>
      <c r="UUK7" s="86"/>
      <c r="UUL7" s="86"/>
      <c r="UUM7" s="86"/>
      <c r="UUN7" s="86"/>
      <c r="UUO7" s="86"/>
      <c r="UUP7" s="86"/>
      <c r="UUQ7" s="86"/>
      <c r="UUR7" s="86"/>
      <c r="UUS7" s="86"/>
      <c r="UUT7" s="86"/>
      <c r="UUU7" s="86"/>
      <c r="UUV7" s="86"/>
      <c r="UUW7" s="86"/>
      <c r="UUX7" s="86"/>
      <c r="UUY7" s="86"/>
      <c r="UUZ7" s="86"/>
      <c r="UVA7" s="86"/>
      <c r="UVB7" s="86"/>
      <c r="UVC7" s="86"/>
      <c r="UVD7" s="86"/>
      <c r="UVE7" s="86"/>
      <c r="UVF7" s="86"/>
      <c r="UVG7" s="86"/>
      <c r="UVH7" s="86"/>
      <c r="UVI7" s="86"/>
      <c r="UVJ7" s="86"/>
      <c r="UVK7" s="86"/>
      <c r="UVL7" s="86"/>
      <c r="UVM7" s="86"/>
      <c r="UVN7" s="86"/>
      <c r="UVO7" s="86"/>
      <c r="UVP7" s="86"/>
      <c r="UVQ7" s="86"/>
      <c r="UVR7" s="86"/>
      <c r="UVS7" s="86"/>
      <c r="UVT7" s="86"/>
      <c r="UVU7" s="86"/>
      <c r="UVV7" s="86"/>
      <c r="UVW7" s="86"/>
      <c r="UVX7" s="86"/>
      <c r="UVY7" s="86"/>
      <c r="UVZ7" s="86"/>
      <c r="UWA7" s="86"/>
      <c r="UWB7" s="86"/>
      <c r="UWC7" s="86"/>
      <c r="UWD7" s="86"/>
      <c r="UWE7" s="86"/>
      <c r="UWF7" s="86"/>
      <c r="UWG7" s="86"/>
      <c r="UWH7" s="86"/>
      <c r="UWI7" s="86"/>
      <c r="UWJ7" s="86"/>
      <c r="UWK7" s="86"/>
      <c r="UWL7" s="86"/>
      <c r="UWM7" s="86"/>
      <c r="UWN7" s="86"/>
      <c r="UWO7" s="86"/>
      <c r="UWP7" s="86"/>
      <c r="UWQ7" s="86"/>
      <c r="UWR7" s="86"/>
      <c r="UWS7" s="86"/>
      <c r="UWT7" s="86"/>
      <c r="UWU7" s="86"/>
      <c r="UWV7" s="86"/>
      <c r="UWW7" s="86"/>
      <c r="UWX7" s="86"/>
      <c r="UWY7" s="86"/>
      <c r="UWZ7" s="86"/>
      <c r="UXA7" s="86"/>
      <c r="UXB7" s="86"/>
      <c r="UXC7" s="86"/>
      <c r="UXD7" s="86"/>
      <c r="UXE7" s="86"/>
      <c r="UXF7" s="86"/>
      <c r="UXG7" s="86"/>
      <c r="UXH7" s="86"/>
      <c r="UXI7" s="86"/>
      <c r="UXJ7" s="86"/>
      <c r="UXK7" s="86"/>
      <c r="UXL7" s="86"/>
      <c r="UXM7" s="86"/>
      <c r="UXN7" s="86"/>
      <c r="UXO7" s="86"/>
      <c r="UXP7" s="86"/>
      <c r="UXQ7" s="86"/>
      <c r="UXR7" s="86"/>
      <c r="UXS7" s="86"/>
      <c r="UXT7" s="86"/>
      <c r="UXU7" s="86"/>
      <c r="UXV7" s="86"/>
      <c r="UXW7" s="86"/>
      <c r="UXX7" s="86"/>
      <c r="UXY7" s="86"/>
      <c r="UXZ7" s="86"/>
      <c r="UYA7" s="86"/>
      <c r="UYB7" s="86"/>
      <c r="UYC7" s="86"/>
      <c r="UYD7" s="86"/>
      <c r="UYE7" s="86"/>
      <c r="UYF7" s="86"/>
      <c r="UYG7" s="86"/>
      <c r="UYH7" s="86"/>
      <c r="UYI7" s="86"/>
      <c r="UYJ7" s="86"/>
      <c r="UYK7" s="86"/>
      <c r="UYL7" s="86"/>
      <c r="UYM7" s="86"/>
      <c r="UYN7" s="86"/>
      <c r="UYO7" s="86"/>
      <c r="UYP7" s="86"/>
      <c r="UYQ7" s="86"/>
      <c r="UYR7" s="86"/>
      <c r="UYS7" s="86"/>
      <c r="UYT7" s="86"/>
      <c r="UYU7" s="86"/>
      <c r="UYV7" s="86"/>
      <c r="UYW7" s="86"/>
      <c r="UYX7" s="86"/>
      <c r="UYY7" s="86"/>
      <c r="UYZ7" s="86"/>
      <c r="UZA7" s="86"/>
      <c r="UZB7" s="86"/>
      <c r="UZC7" s="86"/>
      <c r="UZD7" s="86"/>
      <c r="UZE7" s="86"/>
      <c r="UZF7" s="86"/>
      <c r="UZG7" s="86"/>
      <c r="UZH7" s="86"/>
      <c r="UZI7" s="86"/>
      <c r="UZJ7" s="86"/>
      <c r="UZK7" s="86"/>
      <c r="UZL7" s="86"/>
      <c r="UZM7" s="86"/>
      <c r="UZN7" s="86"/>
      <c r="UZO7" s="86"/>
      <c r="UZP7" s="86"/>
      <c r="UZQ7" s="86"/>
      <c r="UZR7" s="86"/>
      <c r="UZS7" s="86"/>
      <c r="UZT7" s="86"/>
      <c r="UZU7" s="86"/>
      <c r="UZV7" s="86"/>
      <c r="UZW7" s="86"/>
      <c r="UZX7" s="86"/>
      <c r="UZY7" s="86"/>
      <c r="UZZ7" s="86"/>
      <c r="VAA7" s="86"/>
      <c r="VAB7" s="86"/>
      <c r="VAC7" s="86"/>
      <c r="VAD7" s="86"/>
      <c r="VAE7" s="86"/>
      <c r="VAF7" s="86"/>
      <c r="VAG7" s="86"/>
      <c r="VAH7" s="86"/>
      <c r="VAI7" s="86"/>
      <c r="VAJ7" s="86"/>
      <c r="VAK7" s="86"/>
      <c r="VAL7" s="86"/>
      <c r="VAM7" s="86"/>
      <c r="VAN7" s="86"/>
      <c r="VAO7" s="86"/>
      <c r="VAP7" s="86"/>
      <c r="VAQ7" s="86"/>
      <c r="VAR7" s="86"/>
      <c r="VAS7" s="86"/>
      <c r="VAT7" s="86"/>
      <c r="VAU7" s="86"/>
      <c r="VAV7" s="86"/>
      <c r="VAW7" s="86"/>
      <c r="VAX7" s="86"/>
      <c r="VAY7" s="86"/>
      <c r="VAZ7" s="86"/>
      <c r="VBA7" s="86"/>
      <c r="VBB7" s="86"/>
      <c r="VBC7" s="86"/>
      <c r="VBD7" s="86"/>
      <c r="VBE7" s="86"/>
      <c r="VBF7" s="86"/>
      <c r="VBG7" s="86"/>
      <c r="VBH7" s="86"/>
      <c r="VBI7" s="86"/>
      <c r="VBJ7" s="86"/>
      <c r="VBK7" s="86"/>
      <c r="VBL7" s="86"/>
      <c r="VBM7" s="86"/>
      <c r="VBN7" s="86"/>
      <c r="VBO7" s="86"/>
      <c r="VBP7" s="86"/>
      <c r="VBQ7" s="86"/>
      <c r="VBR7" s="86"/>
      <c r="VBS7" s="86"/>
      <c r="VBT7" s="86"/>
      <c r="VBU7" s="86"/>
      <c r="VBV7" s="86"/>
      <c r="VBW7" s="86"/>
      <c r="VBX7" s="86"/>
      <c r="VBY7" s="86"/>
      <c r="VBZ7" s="86"/>
      <c r="VCA7" s="86"/>
      <c r="VCB7" s="86"/>
      <c r="VCC7" s="86"/>
      <c r="VCD7" s="86"/>
      <c r="VCE7" s="86"/>
      <c r="VCF7" s="86"/>
      <c r="VCG7" s="86"/>
      <c r="VCH7" s="86"/>
      <c r="VCI7" s="86"/>
      <c r="VCJ7" s="86"/>
      <c r="VCK7" s="86"/>
      <c r="VCL7" s="86"/>
      <c r="VCM7" s="86"/>
      <c r="VCN7" s="86"/>
      <c r="VCO7" s="86"/>
      <c r="VCP7" s="86"/>
      <c r="VCQ7" s="86"/>
      <c r="VCR7" s="86"/>
      <c r="VCS7" s="86"/>
      <c r="VCT7" s="86"/>
      <c r="VCU7" s="86"/>
      <c r="VCV7" s="86"/>
      <c r="VCW7" s="86"/>
      <c r="VCX7" s="86"/>
      <c r="VCY7" s="86"/>
      <c r="VCZ7" s="86"/>
      <c r="VDA7" s="86"/>
      <c r="VDB7" s="86"/>
      <c r="VDC7" s="86"/>
      <c r="VDD7" s="86"/>
      <c r="VDE7" s="86"/>
      <c r="VDF7" s="86"/>
      <c r="VDG7" s="86"/>
      <c r="VDH7" s="86"/>
      <c r="VDI7" s="86"/>
      <c r="VDJ7" s="86"/>
      <c r="VDK7" s="86"/>
      <c r="VDL7" s="86"/>
      <c r="VDM7" s="86"/>
      <c r="VDN7" s="86"/>
      <c r="VDO7" s="86"/>
      <c r="VDP7" s="86"/>
      <c r="VDQ7" s="86"/>
      <c r="VDR7" s="86"/>
      <c r="VDS7" s="86"/>
      <c r="VDT7" s="86"/>
      <c r="VDU7" s="86"/>
      <c r="VDV7" s="86"/>
      <c r="VDW7" s="86"/>
      <c r="VDX7" s="86"/>
      <c r="VDY7" s="86"/>
      <c r="VDZ7" s="86"/>
      <c r="VEA7" s="86"/>
      <c r="VEB7" s="86"/>
      <c r="VEC7" s="86"/>
      <c r="VED7" s="86"/>
      <c r="VEE7" s="86"/>
      <c r="VEF7" s="86"/>
      <c r="VEG7" s="86"/>
      <c r="VEH7" s="86"/>
      <c r="VEI7" s="86"/>
      <c r="VEJ7" s="86"/>
      <c r="VEK7" s="86"/>
      <c r="VEL7" s="86"/>
      <c r="VEM7" s="86"/>
      <c r="VEN7" s="86"/>
      <c r="VEO7" s="86"/>
      <c r="VEP7" s="86"/>
      <c r="VEQ7" s="86"/>
      <c r="VER7" s="86"/>
      <c r="VES7" s="86"/>
      <c r="VET7" s="86"/>
      <c r="VEU7" s="86"/>
      <c r="VEV7" s="86"/>
      <c r="VEW7" s="86"/>
      <c r="VEX7" s="86"/>
      <c r="VEY7" s="86"/>
      <c r="VEZ7" s="86"/>
      <c r="VFA7" s="86"/>
      <c r="VFB7" s="86"/>
      <c r="VFC7" s="86"/>
      <c r="VFD7" s="86"/>
      <c r="VFE7" s="86"/>
      <c r="VFF7" s="86"/>
      <c r="VFG7" s="86"/>
      <c r="VFH7" s="86"/>
      <c r="VFI7" s="86"/>
      <c r="VFJ7" s="86"/>
      <c r="VFK7" s="86"/>
      <c r="VFL7" s="86"/>
      <c r="VFM7" s="86"/>
      <c r="VFN7" s="86"/>
      <c r="VFO7" s="86"/>
      <c r="VFP7" s="86"/>
      <c r="VFQ7" s="86"/>
      <c r="VFR7" s="86"/>
      <c r="VFS7" s="86"/>
      <c r="VFT7" s="86"/>
      <c r="VFU7" s="86"/>
      <c r="VFV7" s="86"/>
      <c r="VFW7" s="86"/>
      <c r="VFX7" s="86"/>
      <c r="VFY7" s="86"/>
      <c r="VFZ7" s="86"/>
      <c r="VGA7" s="86"/>
      <c r="VGB7" s="86"/>
      <c r="VGC7" s="86"/>
      <c r="VGD7" s="86"/>
      <c r="VGE7" s="86"/>
      <c r="VGF7" s="86"/>
      <c r="VGG7" s="86"/>
      <c r="VGH7" s="86"/>
      <c r="VGI7" s="86"/>
      <c r="VGJ7" s="86"/>
      <c r="VGK7" s="86"/>
      <c r="VGL7" s="86"/>
      <c r="VGM7" s="86"/>
      <c r="VGN7" s="86"/>
      <c r="VGO7" s="86"/>
      <c r="VGP7" s="86"/>
      <c r="VGQ7" s="86"/>
      <c r="VGR7" s="86"/>
      <c r="VGS7" s="86"/>
      <c r="VGT7" s="86"/>
      <c r="VGU7" s="86"/>
      <c r="VGV7" s="86"/>
      <c r="VGW7" s="86"/>
      <c r="VGX7" s="86"/>
      <c r="VGY7" s="86"/>
      <c r="VGZ7" s="86"/>
      <c r="VHA7" s="86"/>
      <c r="VHB7" s="86"/>
      <c r="VHC7" s="86"/>
      <c r="VHD7" s="86"/>
      <c r="VHE7" s="86"/>
      <c r="VHF7" s="86"/>
      <c r="VHG7" s="86"/>
      <c r="VHH7" s="86"/>
      <c r="VHI7" s="86"/>
      <c r="VHJ7" s="86"/>
      <c r="VHK7" s="86"/>
      <c r="VHL7" s="86"/>
      <c r="VHM7" s="86"/>
      <c r="VHN7" s="86"/>
      <c r="VHO7" s="86"/>
      <c r="VHP7" s="86"/>
      <c r="VHQ7" s="86"/>
      <c r="VHR7" s="86"/>
      <c r="VHS7" s="86"/>
      <c r="VHT7" s="86"/>
      <c r="VHU7" s="86"/>
      <c r="VHV7" s="86"/>
      <c r="VHW7" s="86"/>
      <c r="VHX7" s="86"/>
      <c r="VHY7" s="86"/>
      <c r="VHZ7" s="86"/>
      <c r="VIA7" s="86"/>
      <c r="VIB7" s="86"/>
      <c r="VIC7" s="86"/>
      <c r="VID7" s="86"/>
      <c r="VIE7" s="86"/>
      <c r="VIF7" s="86"/>
      <c r="VIG7" s="86"/>
      <c r="VIH7" s="86"/>
      <c r="VII7" s="86"/>
      <c r="VIJ7" s="86"/>
      <c r="VIK7" s="86"/>
      <c r="VIL7" s="86"/>
      <c r="VIM7" s="86"/>
      <c r="VIN7" s="86"/>
      <c r="VIO7" s="86"/>
      <c r="VIP7" s="86"/>
      <c r="VIQ7" s="86"/>
      <c r="VIR7" s="86"/>
      <c r="VIS7" s="86"/>
      <c r="VIT7" s="86"/>
      <c r="VIU7" s="86"/>
      <c r="VIV7" s="86"/>
      <c r="VIW7" s="86"/>
      <c r="VIX7" s="86"/>
      <c r="VIY7" s="86"/>
      <c r="VIZ7" s="86"/>
      <c r="VJA7" s="86"/>
      <c r="VJB7" s="86"/>
      <c r="VJC7" s="86"/>
      <c r="VJD7" s="86"/>
      <c r="VJE7" s="86"/>
      <c r="VJF7" s="86"/>
      <c r="VJG7" s="86"/>
      <c r="VJH7" s="86"/>
      <c r="VJI7" s="86"/>
      <c r="VJJ7" s="86"/>
      <c r="VJK7" s="86"/>
      <c r="VJL7" s="86"/>
      <c r="VJM7" s="86"/>
      <c r="VJN7" s="86"/>
      <c r="VJO7" s="86"/>
      <c r="VJP7" s="86"/>
      <c r="VJQ7" s="86"/>
      <c r="VJR7" s="86"/>
      <c r="VJS7" s="86"/>
      <c r="VJT7" s="86"/>
      <c r="VJU7" s="86"/>
      <c r="VJV7" s="86"/>
      <c r="VJW7" s="86"/>
      <c r="VJX7" s="86"/>
      <c r="VJY7" s="86"/>
      <c r="VJZ7" s="86"/>
      <c r="VKA7" s="86"/>
      <c r="VKB7" s="86"/>
      <c r="VKC7" s="86"/>
      <c r="VKD7" s="86"/>
      <c r="VKE7" s="86"/>
      <c r="VKF7" s="86"/>
      <c r="VKG7" s="86"/>
      <c r="VKH7" s="86"/>
      <c r="VKI7" s="86"/>
      <c r="VKJ7" s="86"/>
      <c r="VKK7" s="86"/>
      <c r="VKL7" s="86"/>
      <c r="VKM7" s="86"/>
      <c r="VKN7" s="86"/>
      <c r="VKO7" s="86"/>
      <c r="VKP7" s="86"/>
      <c r="VKQ7" s="86"/>
      <c r="VKR7" s="86"/>
      <c r="VKS7" s="86"/>
      <c r="VKT7" s="86"/>
      <c r="VKU7" s="86"/>
      <c r="VKV7" s="86"/>
      <c r="VKW7" s="86"/>
      <c r="VKX7" s="86"/>
      <c r="VKY7" s="86"/>
      <c r="VKZ7" s="86"/>
      <c r="VLA7" s="86"/>
      <c r="VLB7" s="86"/>
      <c r="VLC7" s="86"/>
      <c r="VLD7" s="86"/>
      <c r="VLE7" s="86"/>
      <c r="VLF7" s="86"/>
      <c r="VLG7" s="86"/>
      <c r="VLH7" s="86"/>
      <c r="VLI7" s="86"/>
      <c r="VLJ7" s="86"/>
      <c r="VLK7" s="86"/>
      <c r="VLL7" s="86"/>
      <c r="VLM7" s="86"/>
      <c r="VLN7" s="86"/>
      <c r="VLO7" s="86"/>
      <c r="VLP7" s="86"/>
      <c r="VLQ7" s="86"/>
      <c r="VLR7" s="86"/>
      <c r="VLS7" s="86"/>
      <c r="VLT7" s="86"/>
      <c r="VLU7" s="86"/>
      <c r="VLV7" s="86"/>
      <c r="VLW7" s="86"/>
      <c r="VLX7" s="86"/>
      <c r="VLY7" s="86"/>
      <c r="VLZ7" s="86"/>
      <c r="VMA7" s="86"/>
      <c r="VMB7" s="86"/>
      <c r="VMC7" s="86"/>
      <c r="VMD7" s="86"/>
      <c r="VME7" s="86"/>
      <c r="VMF7" s="86"/>
      <c r="VMG7" s="86"/>
      <c r="VMH7" s="86"/>
      <c r="VMI7" s="86"/>
      <c r="VMJ7" s="86"/>
      <c r="VMK7" s="86"/>
      <c r="VML7" s="86"/>
      <c r="VMM7" s="86"/>
      <c r="VMN7" s="86"/>
      <c r="VMO7" s="86"/>
      <c r="VMP7" s="86"/>
      <c r="VMQ7" s="86"/>
      <c r="VMR7" s="86"/>
      <c r="VMS7" s="86"/>
      <c r="VMT7" s="86"/>
      <c r="VMU7" s="86"/>
      <c r="VMV7" s="86"/>
      <c r="VMW7" s="86"/>
      <c r="VMX7" s="86"/>
      <c r="VMY7" s="86"/>
      <c r="VMZ7" s="86"/>
      <c r="VNA7" s="86"/>
      <c r="VNB7" s="86"/>
      <c r="VNC7" s="86"/>
      <c r="VND7" s="86"/>
      <c r="VNE7" s="86"/>
      <c r="VNF7" s="86"/>
      <c r="VNG7" s="86"/>
      <c r="VNH7" s="86"/>
      <c r="VNI7" s="86"/>
      <c r="VNJ7" s="86"/>
      <c r="VNK7" s="86"/>
      <c r="VNL7" s="86"/>
      <c r="VNM7" s="86"/>
      <c r="VNN7" s="86"/>
      <c r="VNO7" s="86"/>
      <c r="VNP7" s="86"/>
      <c r="VNQ7" s="86"/>
      <c r="VNR7" s="86"/>
      <c r="VNS7" s="86"/>
      <c r="VNT7" s="86"/>
      <c r="VNU7" s="86"/>
      <c r="VNV7" s="86"/>
      <c r="VNW7" s="86"/>
      <c r="VNX7" s="86"/>
      <c r="VNY7" s="86"/>
      <c r="VNZ7" s="86"/>
      <c r="VOA7" s="86"/>
      <c r="VOB7" s="86"/>
      <c r="VOC7" s="86"/>
      <c r="VOD7" s="86"/>
      <c r="VOE7" s="86"/>
      <c r="VOF7" s="86"/>
      <c r="VOG7" s="86"/>
      <c r="VOH7" s="86"/>
      <c r="VOI7" s="86"/>
      <c r="VOJ7" s="86"/>
      <c r="VOK7" s="86"/>
      <c r="VOL7" s="86"/>
      <c r="VOM7" s="86"/>
      <c r="VON7" s="86"/>
      <c r="VOO7" s="86"/>
      <c r="VOP7" s="86"/>
      <c r="VOQ7" s="86"/>
      <c r="VOR7" s="86"/>
      <c r="VOS7" s="86"/>
      <c r="VOT7" s="86"/>
      <c r="VOU7" s="86"/>
      <c r="VOV7" s="86"/>
      <c r="VOW7" s="86"/>
      <c r="VOX7" s="86"/>
      <c r="VOY7" s="86"/>
      <c r="VOZ7" s="86"/>
      <c r="VPA7" s="86"/>
      <c r="VPB7" s="86"/>
      <c r="VPC7" s="86"/>
      <c r="VPD7" s="86"/>
      <c r="VPE7" s="86"/>
      <c r="VPF7" s="86"/>
      <c r="VPG7" s="86"/>
      <c r="VPH7" s="86"/>
      <c r="VPI7" s="86"/>
      <c r="VPJ7" s="86"/>
      <c r="VPK7" s="86"/>
      <c r="VPL7" s="86"/>
      <c r="VPM7" s="86"/>
      <c r="VPN7" s="86"/>
      <c r="VPO7" s="86"/>
      <c r="VPP7" s="86"/>
      <c r="VPQ7" s="86"/>
      <c r="VPR7" s="86"/>
      <c r="VPS7" s="86"/>
      <c r="VPT7" s="86"/>
      <c r="VPU7" s="86"/>
      <c r="VPV7" s="86"/>
      <c r="VPW7" s="86"/>
      <c r="VPX7" s="86"/>
      <c r="VPY7" s="86"/>
      <c r="VPZ7" s="86"/>
      <c r="VQA7" s="86"/>
      <c r="VQB7" s="86"/>
      <c r="VQC7" s="86"/>
      <c r="VQD7" s="86"/>
      <c r="VQE7" s="86"/>
      <c r="VQF7" s="86"/>
      <c r="VQG7" s="86"/>
      <c r="VQH7" s="86"/>
      <c r="VQI7" s="86"/>
      <c r="VQJ7" s="86"/>
      <c r="VQK7" s="86"/>
      <c r="VQL7" s="86"/>
      <c r="VQM7" s="86"/>
      <c r="VQN7" s="86"/>
      <c r="VQO7" s="86"/>
      <c r="VQP7" s="86"/>
      <c r="VQQ7" s="86"/>
      <c r="VQR7" s="86"/>
      <c r="VQS7" s="86"/>
      <c r="VQT7" s="86"/>
      <c r="VQU7" s="86"/>
      <c r="VQV7" s="86"/>
      <c r="VQW7" s="86"/>
      <c r="VQX7" s="86"/>
      <c r="VQY7" s="86"/>
      <c r="VQZ7" s="86"/>
      <c r="VRA7" s="86"/>
      <c r="VRB7" s="86"/>
      <c r="VRC7" s="86"/>
      <c r="VRD7" s="86"/>
      <c r="VRE7" s="86"/>
      <c r="VRF7" s="86"/>
      <c r="VRG7" s="86"/>
      <c r="VRH7" s="86"/>
      <c r="VRI7" s="86"/>
      <c r="VRJ7" s="86"/>
      <c r="VRK7" s="86"/>
      <c r="VRL7" s="86"/>
      <c r="VRM7" s="86"/>
      <c r="VRN7" s="86"/>
      <c r="VRO7" s="86"/>
      <c r="VRP7" s="86"/>
      <c r="VRQ7" s="86"/>
      <c r="VRR7" s="86"/>
      <c r="VRS7" s="86"/>
      <c r="VRT7" s="86"/>
      <c r="VRU7" s="86"/>
      <c r="VRV7" s="86"/>
      <c r="VRW7" s="86"/>
      <c r="VRX7" s="86"/>
      <c r="VRY7" s="86"/>
      <c r="VRZ7" s="86"/>
      <c r="VSA7" s="86"/>
      <c r="VSB7" s="86"/>
      <c r="VSC7" s="86"/>
      <c r="VSD7" s="86"/>
      <c r="VSE7" s="86"/>
      <c r="VSF7" s="86"/>
      <c r="VSG7" s="86"/>
      <c r="VSH7" s="86"/>
      <c r="VSI7" s="86"/>
      <c r="VSJ7" s="86"/>
      <c r="VSK7" s="86"/>
      <c r="VSL7" s="86"/>
      <c r="VSM7" s="86"/>
      <c r="VSN7" s="86"/>
      <c r="VSO7" s="86"/>
      <c r="VSP7" s="86"/>
      <c r="VSQ7" s="86"/>
      <c r="VSR7" s="86"/>
      <c r="VSS7" s="86"/>
      <c r="VST7" s="86"/>
      <c r="VSU7" s="86"/>
      <c r="VSV7" s="86"/>
      <c r="VSW7" s="86"/>
      <c r="VSX7" s="86"/>
      <c r="VSY7" s="86"/>
      <c r="VSZ7" s="86"/>
      <c r="VTA7" s="86"/>
      <c r="VTB7" s="86"/>
      <c r="VTC7" s="86"/>
      <c r="VTD7" s="86"/>
      <c r="VTE7" s="86"/>
      <c r="VTF7" s="86"/>
      <c r="VTG7" s="86"/>
      <c r="VTH7" s="86"/>
      <c r="VTI7" s="86"/>
      <c r="VTJ7" s="86"/>
      <c r="VTK7" s="86"/>
      <c r="VTL7" s="86"/>
      <c r="VTM7" s="86"/>
      <c r="VTN7" s="86"/>
      <c r="VTO7" s="86"/>
      <c r="VTP7" s="86"/>
      <c r="VTQ7" s="86"/>
      <c r="VTR7" s="86"/>
      <c r="VTS7" s="86"/>
      <c r="VTT7" s="86"/>
      <c r="VTU7" s="86"/>
      <c r="VTV7" s="86"/>
      <c r="VTW7" s="86"/>
      <c r="VTX7" s="86"/>
      <c r="VTY7" s="86"/>
      <c r="VTZ7" s="86"/>
      <c r="VUA7" s="86"/>
      <c r="VUB7" s="86"/>
      <c r="VUC7" s="86"/>
      <c r="VUD7" s="86"/>
      <c r="VUE7" s="86"/>
      <c r="VUF7" s="86"/>
      <c r="VUG7" s="86"/>
      <c r="VUH7" s="86"/>
      <c r="VUI7" s="86"/>
      <c r="VUJ7" s="86"/>
      <c r="VUK7" s="86"/>
      <c r="VUL7" s="86"/>
      <c r="VUM7" s="86"/>
      <c r="VUN7" s="86"/>
      <c r="VUO7" s="86"/>
      <c r="VUP7" s="86"/>
      <c r="VUQ7" s="86"/>
      <c r="VUR7" s="86"/>
      <c r="VUS7" s="86"/>
      <c r="VUT7" s="86"/>
      <c r="VUU7" s="86"/>
      <c r="VUV7" s="86"/>
      <c r="VUW7" s="86"/>
      <c r="VUX7" s="86"/>
      <c r="VUY7" s="86"/>
      <c r="VUZ7" s="86"/>
      <c r="VVA7" s="86"/>
      <c r="VVB7" s="86"/>
      <c r="VVC7" s="86"/>
      <c r="VVD7" s="86"/>
      <c r="VVE7" s="86"/>
      <c r="VVF7" s="86"/>
      <c r="VVG7" s="86"/>
      <c r="VVH7" s="86"/>
      <c r="VVI7" s="86"/>
      <c r="VVJ7" s="86"/>
      <c r="VVK7" s="86"/>
      <c r="VVL7" s="86"/>
      <c r="VVM7" s="86"/>
      <c r="VVN7" s="86"/>
      <c r="VVO7" s="86"/>
      <c r="VVP7" s="86"/>
      <c r="VVQ7" s="86"/>
      <c r="VVR7" s="86"/>
      <c r="VVS7" s="86"/>
      <c r="VVT7" s="86"/>
      <c r="VVU7" s="86"/>
      <c r="VVV7" s="86"/>
      <c r="VVW7" s="86"/>
      <c r="VVX7" s="86"/>
      <c r="VVY7" s="86"/>
      <c r="VVZ7" s="86"/>
      <c r="VWA7" s="86"/>
      <c r="VWB7" s="86"/>
      <c r="VWC7" s="86"/>
      <c r="VWD7" s="86"/>
      <c r="VWE7" s="86"/>
      <c r="VWF7" s="86"/>
      <c r="VWG7" s="86"/>
      <c r="VWH7" s="86"/>
      <c r="VWI7" s="86"/>
      <c r="VWJ7" s="86"/>
      <c r="VWK7" s="86"/>
      <c r="VWL7" s="86"/>
      <c r="VWM7" s="86"/>
      <c r="VWN7" s="86"/>
      <c r="VWO7" s="86"/>
      <c r="VWP7" s="86"/>
      <c r="VWQ7" s="86"/>
      <c r="VWR7" s="86"/>
      <c r="VWS7" s="86"/>
      <c r="VWT7" s="86"/>
      <c r="VWU7" s="86"/>
      <c r="VWV7" s="86"/>
      <c r="VWW7" s="86"/>
      <c r="VWX7" s="86"/>
      <c r="VWY7" s="86"/>
      <c r="VWZ7" s="86"/>
      <c r="VXA7" s="86"/>
      <c r="VXB7" s="86"/>
      <c r="VXC7" s="86"/>
      <c r="VXD7" s="86"/>
      <c r="VXE7" s="86"/>
      <c r="VXF7" s="86"/>
      <c r="VXG7" s="86"/>
      <c r="VXH7" s="86"/>
      <c r="VXI7" s="86"/>
      <c r="VXJ7" s="86"/>
      <c r="VXK7" s="86"/>
      <c r="VXL7" s="86"/>
      <c r="VXM7" s="86"/>
      <c r="VXN7" s="86"/>
      <c r="VXO7" s="86"/>
      <c r="VXP7" s="86"/>
      <c r="VXQ7" s="86"/>
      <c r="VXR7" s="86"/>
      <c r="VXS7" s="86"/>
      <c r="VXT7" s="86"/>
      <c r="VXU7" s="86"/>
      <c r="VXV7" s="86"/>
      <c r="VXW7" s="86"/>
      <c r="VXX7" s="86"/>
      <c r="VXY7" s="86"/>
      <c r="VXZ7" s="86"/>
      <c r="VYA7" s="86"/>
      <c r="VYB7" s="86"/>
      <c r="VYC7" s="86"/>
      <c r="VYD7" s="86"/>
      <c r="VYE7" s="86"/>
      <c r="VYF7" s="86"/>
      <c r="VYG7" s="86"/>
      <c r="VYH7" s="86"/>
      <c r="VYI7" s="86"/>
      <c r="VYJ7" s="86"/>
      <c r="VYK7" s="86"/>
      <c r="VYL7" s="86"/>
      <c r="VYM7" s="86"/>
      <c r="VYN7" s="86"/>
      <c r="VYO7" s="86"/>
      <c r="VYP7" s="86"/>
      <c r="VYQ7" s="86"/>
      <c r="VYR7" s="86"/>
      <c r="VYS7" s="86"/>
      <c r="VYT7" s="86"/>
      <c r="VYU7" s="86"/>
      <c r="VYV7" s="86"/>
      <c r="VYW7" s="86"/>
      <c r="VYX7" s="86"/>
      <c r="VYY7" s="86"/>
      <c r="VYZ7" s="86"/>
      <c r="VZA7" s="86"/>
      <c r="VZB7" s="86"/>
      <c r="VZC7" s="86"/>
      <c r="VZD7" s="86"/>
      <c r="VZE7" s="86"/>
      <c r="VZF7" s="86"/>
      <c r="VZG7" s="86"/>
      <c r="VZH7" s="86"/>
      <c r="VZI7" s="86"/>
      <c r="VZJ7" s="86"/>
      <c r="VZK7" s="86"/>
      <c r="VZL7" s="86"/>
      <c r="VZM7" s="86"/>
      <c r="VZN7" s="86"/>
      <c r="VZO7" s="86"/>
      <c r="VZP7" s="86"/>
      <c r="VZQ7" s="86"/>
      <c r="VZR7" s="86"/>
      <c r="VZS7" s="86"/>
      <c r="VZT7" s="86"/>
      <c r="VZU7" s="86"/>
      <c r="VZV7" s="86"/>
      <c r="VZW7" s="86"/>
      <c r="VZX7" s="86"/>
      <c r="VZY7" s="86"/>
      <c r="VZZ7" s="86"/>
      <c r="WAA7" s="86"/>
      <c r="WAB7" s="86"/>
      <c r="WAC7" s="86"/>
      <c r="WAD7" s="86"/>
      <c r="WAE7" s="86"/>
      <c r="WAF7" s="86"/>
      <c r="WAG7" s="86"/>
      <c r="WAH7" s="86"/>
      <c r="WAI7" s="86"/>
      <c r="WAJ7" s="86"/>
      <c r="WAK7" s="86"/>
      <c r="WAL7" s="86"/>
      <c r="WAM7" s="86"/>
      <c r="WAN7" s="86"/>
      <c r="WAO7" s="86"/>
      <c r="WAP7" s="86"/>
      <c r="WAQ7" s="86"/>
      <c r="WAR7" s="86"/>
      <c r="WAS7" s="86"/>
      <c r="WAT7" s="86"/>
      <c r="WAU7" s="86"/>
      <c r="WAV7" s="86"/>
      <c r="WAW7" s="86"/>
      <c r="WAX7" s="86"/>
      <c r="WAY7" s="86"/>
      <c r="WAZ7" s="86"/>
      <c r="WBA7" s="86"/>
      <c r="WBB7" s="86"/>
      <c r="WBC7" s="86"/>
      <c r="WBD7" s="86"/>
      <c r="WBE7" s="86"/>
      <c r="WBF7" s="86"/>
      <c r="WBG7" s="86"/>
      <c r="WBH7" s="86"/>
      <c r="WBI7" s="86"/>
      <c r="WBJ7" s="86"/>
      <c r="WBK7" s="86"/>
      <c r="WBL7" s="86"/>
      <c r="WBM7" s="86"/>
      <c r="WBN7" s="86"/>
      <c r="WBO7" s="86"/>
      <c r="WBP7" s="86"/>
      <c r="WBQ7" s="86"/>
      <c r="WBR7" s="86"/>
      <c r="WBS7" s="86"/>
      <c r="WBT7" s="86"/>
      <c r="WBU7" s="86"/>
      <c r="WBV7" s="86"/>
      <c r="WBW7" s="86"/>
      <c r="WBX7" s="86"/>
      <c r="WBY7" s="86"/>
      <c r="WBZ7" s="86"/>
      <c r="WCA7" s="86"/>
      <c r="WCB7" s="86"/>
      <c r="WCC7" s="86"/>
      <c r="WCD7" s="86"/>
      <c r="WCE7" s="86"/>
      <c r="WCF7" s="86"/>
      <c r="WCG7" s="86"/>
      <c r="WCH7" s="86"/>
      <c r="WCI7" s="86"/>
      <c r="WCJ7" s="86"/>
      <c r="WCK7" s="86"/>
      <c r="WCL7" s="86"/>
      <c r="WCM7" s="86"/>
      <c r="WCN7" s="86"/>
      <c r="WCO7" s="86"/>
      <c r="WCP7" s="86"/>
      <c r="WCQ7" s="86"/>
      <c r="WCR7" s="86"/>
      <c r="WCS7" s="86"/>
      <c r="WCT7" s="86"/>
      <c r="WCU7" s="86"/>
      <c r="WCV7" s="86"/>
      <c r="WCW7" s="86"/>
      <c r="WCX7" s="86"/>
      <c r="WCY7" s="86"/>
      <c r="WCZ7" s="86"/>
      <c r="WDA7" s="86"/>
      <c r="WDB7" s="86"/>
      <c r="WDC7" s="86"/>
      <c r="WDD7" s="86"/>
      <c r="WDE7" s="86"/>
      <c r="WDF7" s="86"/>
      <c r="WDG7" s="86"/>
      <c r="WDH7" s="86"/>
      <c r="WDI7" s="86"/>
      <c r="WDJ7" s="86"/>
      <c r="WDK7" s="86"/>
      <c r="WDL7" s="86"/>
      <c r="WDM7" s="86"/>
      <c r="WDN7" s="86"/>
      <c r="WDO7" s="86"/>
      <c r="WDP7" s="86"/>
      <c r="WDQ7" s="86"/>
      <c r="WDR7" s="86"/>
      <c r="WDS7" s="86"/>
      <c r="WDT7" s="86"/>
      <c r="WDU7" s="86"/>
      <c r="WDV7" s="86"/>
      <c r="WDW7" s="86"/>
      <c r="WDX7" s="86"/>
      <c r="WDY7" s="86"/>
      <c r="WDZ7" s="86"/>
      <c r="WEA7" s="86"/>
      <c r="WEB7" s="86"/>
      <c r="WEC7" s="86"/>
      <c r="WED7" s="86"/>
      <c r="WEE7" s="86"/>
      <c r="WEF7" s="86"/>
      <c r="WEG7" s="86"/>
      <c r="WEH7" s="86"/>
      <c r="WEI7" s="86"/>
      <c r="WEJ7" s="86"/>
      <c r="WEK7" s="86"/>
      <c r="WEL7" s="86"/>
      <c r="WEM7" s="86"/>
      <c r="WEN7" s="86"/>
      <c r="WEO7" s="86"/>
      <c r="WEP7" s="86"/>
      <c r="WEQ7" s="86"/>
      <c r="WER7" s="86"/>
      <c r="WES7" s="86"/>
      <c r="WET7" s="86"/>
      <c r="WEU7" s="86"/>
      <c r="WEV7" s="86"/>
      <c r="WEW7" s="86"/>
      <c r="WEX7" s="86"/>
      <c r="WEY7" s="86"/>
      <c r="WEZ7" s="86"/>
      <c r="WFA7" s="86"/>
      <c r="WFB7" s="86"/>
      <c r="WFC7" s="86"/>
      <c r="WFD7" s="86"/>
      <c r="WFE7" s="86"/>
      <c r="WFF7" s="86"/>
      <c r="WFG7" s="86"/>
      <c r="WFH7" s="86"/>
      <c r="WFI7" s="86"/>
      <c r="WFJ7" s="86"/>
      <c r="WFK7" s="86"/>
      <c r="WFL7" s="86"/>
      <c r="WFM7" s="86"/>
      <c r="WFN7" s="86"/>
      <c r="WFO7" s="86"/>
      <c r="WFP7" s="86"/>
      <c r="WFQ7" s="86"/>
      <c r="WFR7" s="86"/>
      <c r="WFS7" s="86"/>
      <c r="WFT7" s="86"/>
      <c r="WFU7" s="86"/>
      <c r="WFV7" s="86"/>
      <c r="WFW7" s="86"/>
      <c r="WFX7" s="86"/>
      <c r="WFY7" s="86"/>
      <c r="WFZ7" s="86"/>
      <c r="WGA7" s="86"/>
      <c r="WGB7" s="86"/>
      <c r="WGC7" s="86"/>
      <c r="WGD7" s="86"/>
      <c r="WGE7" s="86"/>
      <c r="WGF7" s="86"/>
      <c r="WGG7" s="86"/>
      <c r="WGH7" s="86"/>
      <c r="WGI7" s="86"/>
      <c r="WGJ7" s="86"/>
      <c r="WGK7" s="86"/>
      <c r="WGL7" s="86"/>
      <c r="WGM7" s="86"/>
      <c r="WGN7" s="86"/>
      <c r="WGO7" s="86"/>
      <c r="WGP7" s="86"/>
      <c r="WGQ7" s="86"/>
      <c r="WGR7" s="86"/>
      <c r="WGS7" s="86"/>
      <c r="WGT7" s="86"/>
      <c r="WGU7" s="86"/>
      <c r="WGV7" s="86"/>
      <c r="WGW7" s="86"/>
      <c r="WGX7" s="86"/>
      <c r="WGY7" s="86"/>
      <c r="WGZ7" s="86"/>
      <c r="WHA7" s="86"/>
      <c r="WHB7" s="86"/>
      <c r="WHC7" s="86"/>
      <c r="WHD7" s="86"/>
      <c r="WHE7" s="86"/>
      <c r="WHF7" s="86"/>
      <c r="WHG7" s="86"/>
      <c r="WHH7" s="86"/>
      <c r="WHI7" s="86"/>
      <c r="WHJ7" s="86"/>
      <c r="WHK7" s="86"/>
      <c r="WHL7" s="86"/>
      <c r="WHM7" s="86"/>
      <c r="WHN7" s="86"/>
      <c r="WHO7" s="86"/>
      <c r="WHP7" s="86"/>
      <c r="WHQ7" s="86"/>
      <c r="WHR7" s="86"/>
      <c r="WHS7" s="86"/>
      <c r="WHT7" s="86"/>
      <c r="WHU7" s="86"/>
      <c r="WHV7" s="86"/>
      <c r="WHW7" s="86"/>
      <c r="WHX7" s="86"/>
      <c r="WHY7" s="86"/>
      <c r="WHZ7" s="86"/>
      <c r="WIA7" s="86"/>
      <c r="WIB7" s="86"/>
      <c r="WIC7" s="86"/>
      <c r="WID7" s="86"/>
      <c r="WIE7" s="86"/>
      <c r="WIF7" s="86"/>
      <c r="WIG7" s="86"/>
      <c r="WIH7" s="86"/>
      <c r="WII7" s="86"/>
      <c r="WIJ7" s="86"/>
      <c r="WIK7" s="86"/>
      <c r="WIL7" s="86"/>
      <c r="WIM7" s="86"/>
      <c r="WIN7" s="86"/>
      <c r="WIO7" s="86"/>
      <c r="WIP7" s="86"/>
      <c r="WIQ7" s="86"/>
      <c r="WIR7" s="86"/>
      <c r="WIS7" s="86"/>
      <c r="WIT7" s="86"/>
      <c r="WIU7" s="86"/>
      <c r="WIV7" s="86"/>
      <c r="WIW7" s="86"/>
      <c r="WIX7" s="86"/>
      <c r="WIY7" s="86"/>
      <c r="WIZ7" s="86"/>
      <c r="WJA7" s="86"/>
      <c r="WJB7" s="86"/>
      <c r="WJC7" s="86"/>
      <c r="WJD7" s="86"/>
      <c r="WJE7" s="86"/>
      <c r="WJF7" s="86"/>
      <c r="WJG7" s="86"/>
      <c r="WJH7" s="86"/>
      <c r="WJI7" s="86"/>
      <c r="WJJ7" s="86"/>
      <c r="WJK7" s="86"/>
      <c r="WJL7" s="86"/>
      <c r="WJM7" s="86"/>
      <c r="WJN7" s="86"/>
      <c r="WJO7" s="86"/>
      <c r="WJP7" s="86"/>
      <c r="WJQ7" s="86"/>
      <c r="WJR7" s="86"/>
      <c r="WJS7" s="86"/>
      <c r="WJT7" s="86"/>
      <c r="WJU7" s="86"/>
      <c r="WJV7" s="86"/>
      <c r="WJW7" s="86"/>
      <c r="WJX7" s="86"/>
      <c r="WJY7" s="86"/>
      <c r="WJZ7" s="86"/>
      <c r="WKA7" s="86"/>
      <c r="WKB7" s="86"/>
      <c r="WKC7" s="86"/>
      <c r="WKD7" s="86"/>
      <c r="WKE7" s="86"/>
      <c r="WKF7" s="86"/>
      <c r="WKG7" s="86"/>
      <c r="WKH7" s="86"/>
      <c r="WKI7" s="86"/>
      <c r="WKJ7" s="86"/>
      <c r="WKK7" s="86"/>
      <c r="WKL7" s="86"/>
      <c r="WKM7" s="86"/>
      <c r="WKN7" s="86"/>
      <c r="WKO7" s="86"/>
      <c r="WKP7" s="86"/>
      <c r="WKQ7" s="86"/>
      <c r="WKR7" s="86"/>
      <c r="WKS7" s="86"/>
      <c r="WKT7" s="86"/>
      <c r="WKU7" s="86"/>
      <c r="WKV7" s="86"/>
      <c r="WKW7" s="86"/>
      <c r="WKX7" s="86"/>
      <c r="WKY7" s="86"/>
      <c r="WKZ7" s="86"/>
      <c r="WLA7" s="86"/>
      <c r="WLB7" s="86"/>
      <c r="WLC7" s="86"/>
      <c r="WLD7" s="86"/>
      <c r="WLE7" s="86"/>
      <c r="WLF7" s="86"/>
      <c r="WLG7" s="86"/>
      <c r="WLH7" s="86"/>
      <c r="WLI7" s="86"/>
      <c r="WLJ7" s="86"/>
      <c r="WLK7" s="86"/>
      <c r="WLL7" s="86"/>
      <c r="WLM7" s="86"/>
      <c r="WLN7" s="86"/>
      <c r="WLO7" s="86"/>
      <c r="WLP7" s="86"/>
      <c r="WLQ7" s="86"/>
      <c r="WLR7" s="86"/>
      <c r="WLS7" s="86"/>
      <c r="WLT7" s="86"/>
      <c r="WLU7" s="86"/>
      <c r="WLV7" s="86"/>
      <c r="WLW7" s="86"/>
      <c r="WLX7" s="86"/>
      <c r="WLY7" s="86"/>
      <c r="WLZ7" s="86"/>
      <c r="WMA7" s="86"/>
      <c r="WMB7" s="86"/>
      <c r="WMC7" s="86"/>
      <c r="WMD7" s="86"/>
      <c r="WME7" s="86"/>
      <c r="WMF7" s="86"/>
      <c r="WMG7" s="86"/>
      <c r="WMH7" s="86"/>
      <c r="WMI7" s="86"/>
      <c r="WMJ7" s="86"/>
      <c r="WMK7" s="86"/>
      <c r="WML7" s="86"/>
      <c r="WMM7" s="86"/>
      <c r="WMN7" s="86"/>
      <c r="WMO7" s="86"/>
      <c r="WMP7" s="86"/>
      <c r="WMQ7" s="86"/>
      <c r="WMR7" s="86"/>
      <c r="WMS7" s="86"/>
      <c r="WMT7" s="86"/>
      <c r="WMU7" s="86"/>
      <c r="WMV7" s="86"/>
      <c r="WMW7" s="86"/>
      <c r="WMX7" s="86"/>
      <c r="WMY7" s="86"/>
      <c r="WMZ7" s="86"/>
      <c r="WNA7" s="86"/>
      <c r="WNB7" s="86"/>
      <c r="WNC7" s="86"/>
      <c r="WND7" s="86"/>
      <c r="WNE7" s="86"/>
      <c r="WNF7" s="86"/>
      <c r="WNG7" s="86"/>
      <c r="WNH7" s="86"/>
      <c r="WNI7" s="86"/>
      <c r="WNJ7" s="86"/>
      <c r="WNK7" s="86"/>
      <c r="WNL7" s="86"/>
      <c r="WNM7" s="86"/>
      <c r="WNN7" s="86"/>
      <c r="WNO7" s="86"/>
      <c r="WNP7" s="86"/>
      <c r="WNQ7" s="86"/>
      <c r="WNR7" s="86"/>
      <c r="WNS7" s="86"/>
      <c r="WNT7" s="86"/>
      <c r="WNU7" s="86"/>
      <c r="WNV7" s="86"/>
      <c r="WNW7" s="86"/>
      <c r="WNX7" s="86"/>
      <c r="WNY7" s="86"/>
      <c r="WNZ7" s="86"/>
      <c r="WOA7" s="86"/>
      <c r="WOB7" s="86"/>
      <c r="WOC7" s="86"/>
      <c r="WOD7" s="86"/>
      <c r="WOE7" s="86"/>
      <c r="WOF7" s="86"/>
      <c r="WOG7" s="86"/>
      <c r="WOH7" s="86"/>
      <c r="WOI7" s="86"/>
      <c r="WOJ7" s="86"/>
      <c r="WOK7" s="86"/>
      <c r="WOL7" s="86"/>
      <c r="WOM7" s="86"/>
      <c r="WON7" s="86"/>
      <c r="WOO7" s="86"/>
      <c r="WOP7" s="86"/>
      <c r="WOQ7" s="86"/>
      <c r="WOR7" s="86"/>
      <c r="WOS7" s="86"/>
      <c r="WOT7" s="86"/>
      <c r="WOU7" s="86"/>
      <c r="WOV7" s="86"/>
      <c r="WOW7" s="86"/>
      <c r="WOX7" s="86"/>
      <c r="WOY7" s="86"/>
      <c r="WOZ7" s="86"/>
      <c r="WPA7" s="86"/>
      <c r="WPB7" s="86"/>
      <c r="WPC7" s="86"/>
      <c r="WPD7" s="86"/>
      <c r="WPE7" s="86"/>
      <c r="WPF7" s="86"/>
      <c r="WPG7" s="86"/>
      <c r="WPH7" s="86"/>
      <c r="WPI7" s="86"/>
      <c r="WPJ7" s="86"/>
      <c r="WPK7" s="86"/>
      <c r="WPL7" s="86"/>
      <c r="WPM7" s="86"/>
      <c r="WPN7" s="86"/>
      <c r="WPO7" s="86"/>
      <c r="WPP7" s="86"/>
      <c r="WPQ7" s="86"/>
      <c r="WPR7" s="86"/>
      <c r="WPS7" s="86"/>
      <c r="WPT7" s="86"/>
      <c r="WPU7" s="86"/>
      <c r="WPV7" s="86"/>
      <c r="WPW7" s="86"/>
      <c r="WPX7" s="86"/>
      <c r="WPY7" s="86"/>
      <c r="WPZ7" s="86"/>
      <c r="WQA7" s="86"/>
      <c r="WQB7" s="86"/>
      <c r="WQC7" s="86"/>
      <c r="WQD7" s="86"/>
      <c r="WQE7" s="86"/>
      <c r="WQF7" s="86"/>
      <c r="WQG7" s="86"/>
      <c r="WQH7" s="86"/>
      <c r="WQI7" s="86"/>
      <c r="WQJ7" s="86"/>
      <c r="WQK7" s="86"/>
      <c r="WQL7" s="86"/>
      <c r="WQM7" s="86"/>
      <c r="WQN7" s="86"/>
      <c r="WQO7" s="86"/>
      <c r="WQP7" s="86"/>
      <c r="WQQ7" s="86"/>
      <c r="WQR7" s="86"/>
      <c r="WQS7" s="86"/>
      <c r="WQT7" s="86"/>
      <c r="WQU7" s="86"/>
      <c r="WQV7" s="86"/>
      <c r="WQW7" s="86"/>
      <c r="WQX7" s="86"/>
      <c r="WQY7" s="86"/>
      <c r="WQZ7" s="86"/>
      <c r="WRA7" s="86"/>
      <c r="WRB7" s="86"/>
      <c r="WRC7" s="86"/>
      <c r="WRD7" s="86"/>
      <c r="WRE7" s="86"/>
      <c r="WRF7" s="86"/>
      <c r="WRG7" s="86"/>
      <c r="WRH7" s="86"/>
      <c r="WRI7" s="86"/>
      <c r="WRJ7" s="86"/>
      <c r="WRK7" s="86"/>
      <c r="WRL7" s="86"/>
      <c r="WRM7" s="86"/>
      <c r="WRN7" s="86"/>
      <c r="WRO7" s="86"/>
      <c r="WRP7" s="86"/>
      <c r="WRQ7" s="86"/>
      <c r="WRR7" s="86"/>
      <c r="WRS7" s="86"/>
      <c r="WRT7" s="86"/>
      <c r="WRU7" s="86"/>
      <c r="WRV7" s="86"/>
      <c r="WRW7" s="86"/>
      <c r="WRX7" s="86"/>
      <c r="WRY7" s="86"/>
      <c r="WRZ7" s="86"/>
      <c r="WSA7" s="86"/>
      <c r="WSB7" s="86"/>
      <c r="WSC7" s="86"/>
      <c r="WSD7" s="86"/>
      <c r="WSE7" s="86"/>
      <c r="WSF7" s="86"/>
      <c r="WSG7" s="86"/>
      <c r="WSH7" s="86"/>
      <c r="WSI7" s="86"/>
      <c r="WSJ7" s="86"/>
      <c r="WSK7" s="86"/>
      <c r="WSL7" s="86"/>
      <c r="WSM7" s="86"/>
      <c r="WSN7" s="86"/>
      <c r="WSO7" s="86"/>
      <c r="WSP7" s="86"/>
      <c r="WSQ7" s="86"/>
      <c r="WSR7" s="86"/>
      <c r="WSS7" s="86"/>
      <c r="WST7" s="86"/>
      <c r="WSU7" s="86"/>
      <c r="WSV7" s="86"/>
      <c r="WSW7" s="86"/>
      <c r="WSX7" s="86"/>
      <c r="WSY7" s="86"/>
      <c r="WSZ7" s="86"/>
      <c r="WTA7" s="86"/>
      <c r="WTB7" s="86"/>
      <c r="WTC7" s="86"/>
      <c r="WTD7" s="86"/>
      <c r="WTE7" s="86"/>
      <c r="WTF7" s="86"/>
      <c r="WTG7" s="86"/>
      <c r="WTH7" s="86"/>
      <c r="WTI7" s="86"/>
      <c r="WTJ7" s="86"/>
      <c r="WTK7" s="86"/>
      <c r="WTL7" s="86"/>
      <c r="WTM7" s="86"/>
      <c r="WTN7" s="86"/>
      <c r="WTO7" s="86"/>
      <c r="WTP7" s="86"/>
      <c r="WTQ7" s="86"/>
      <c r="WTR7" s="86"/>
      <c r="WTS7" s="86"/>
      <c r="WTT7" s="86"/>
      <c r="WTU7" s="86"/>
      <c r="WTV7" s="86"/>
      <c r="WTW7" s="86"/>
      <c r="WTX7" s="86"/>
      <c r="WTY7" s="86"/>
      <c r="WTZ7" s="86"/>
      <c r="WUA7" s="86"/>
      <c r="WUB7" s="86"/>
      <c r="WUC7" s="86"/>
      <c r="WUD7" s="86"/>
      <c r="WUE7" s="86"/>
      <c r="WUF7" s="86"/>
      <c r="WUG7" s="86"/>
      <c r="WUH7" s="86"/>
      <c r="WUI7" s="86"/>
      <c r="WUJ7" s="86"/>
      <c r="WUK7" s="86"/>
      <c r="WUL7" s="86"/>
      <c r="WUM7" s="86"/>
      <c r="WUN7" s="86"/>
      <c r="WUO7" s="86"/>
      <c r="WUP7" s="86"/>
      <c r="WUQ7" s="86"/>
      <c r="WUR7" s="86"/>
      <c r="WUS7" s="86"/>
      <c r="WUT7" s="86"/>
      <c r="WUU7" s="86"/>
      <c r="WUV7" s="86"/>
      <c r="WUW7" s="86"/>
      <c r="WUX7" s="86"/>
      <c r="WUY7" s="86"/>
      <c r="WUZ7" s="86"/>
      <c r="WVA7" s="86"/>
      <c r="WVB7" s="86"/>
      <c r="WVC7" s="86"/>
      <c r="WVD7" s="86"/>
      <c r="WVE7" s="86"/>
      <c r="WVF7" s="86"/>
      <c r="WVG7" s="86"/>
      <c r="WVH7" s="86"/>
      <c r="WVI7" s="86"/>
      <c r="WVJ7" s="86"/>
      <c r="WVK7" s="86"/>
      <c r="WVL7" s="86"/>
      <c r="WVM7" s="86"/>
      <c r="WVN7" s="86"/>
      <c r="WVO7" s="86"/>
      <c r="WVP7" s="86"/>
      <c r="WVQ7" s="86"/>
      <c r="WVR7" s="86"/>
      <c r="WVS7" s="86"/>
      <c r="WVT7" s="86"/>
      <c r="WVU7" s="86"/>
      <c r="WVV7" s="86"/>
      <c r="WVW7" s="86"/>
      <c r="WVX7" s="86"/>
      <c r="WVY7" s="86"/>
      <c r="WVZ7" s="86"/>
      <c r="WWA7" s="86"/>
      <c r="WWB7" s="86"/>
      <c r="WWC7" s="86"/>
      <c r="WWD7" s="86"/>
      <c r="WWE7" s="86"/>
      <c r="WWF7" s="86"/>
      <c r="WWG7" s="86"/>
      <c r="WWH7" s="86"/>
      <c r="WWI7" s="86"/>
      <c r="WWJ7" s="86"/>
      <c r="WWK7" s="86"/>
      <c r="WWL7" s="86"/>
      <c r="WWM7" s="86"/>
      <c r="WWN7" s="86"/>
      <c r="WWO7" s="86"/>
      <c r="WWP7" s="86"/>
      <c r="WWQ7" s="86"/>
      <c r="WWR7" s="86"/>
      <c r="WWS7" s="86"/>
      <c r="WWT7" s="86"/>
      <c r="WWU7" s="86"/>
      <c r="WWV7" s="86"/>
      <c r="WWW7" s="86"/>
      <c r="WWX7" s="86"/>
      <c r="WWY7" s="86"/>
      <c r="WWZ7" s="86"/>
      <c r="WXA7" s="86"/>
      <c r="WXB7" s="86"/>
      <c r="WXC7" s="86"/>
      <c r="WXD7" s="86"/>
      <c r="WXE7" s="86"/>
      <c r="WXF7" s="86"/>
      <c r="WXG7" s="86"/>
      <c r="WXH7" s="86"/>
      <c r="WXI7" s="86"/>
      <c r="WXJ7" s="86"/>
      <c r="WXK7" s="86"/>
      <c r="WXL7" s="86"/>
      <c r="WXM7" s="86"/>
      <c r="WXN7" s="86"/>
      <c r="WXO7" s="86"/>
      <c r="WXP7" s="86"/>
      <c r="WXQ7" s="86"/>
      <c r="WXR7" s="86"/>
      <c r="WXS7" s="86"/>
      <c r="WXT7" s="86"/>
      <c r="WXU7" s="86"/>
      <c r="WXV7" s="86"/>
      <c r="WXW7" s="86"/>
      <c r="WXX7" s="86"/>
      <c r="WXY7" s="86"/>
      <c r="WXZ7" s="86"/>
      <c r="WYA7" s="86"/>
      <c r="WYB7" s="86"/>
      <c r="WYC7" s="86"/>
      <c r="WYD7" s="86"/>
      <c r="WYE7" s="86"/>
      <c r="WYF7" s="86"/>
      <c r="WYG7" s="86"/>
      <c r="WYH7" s="86"/>
      <c r="WYI7" s="86"/>
      <c r="WYJ7" s="86"/>
      <c r="WYK7" s="86"/>
      <c r="WYL7" s="86"/>
      <c r="WYM7" s="86"/>
      <c r="WYN7" s="86"/>
      <c r="WYO7" s="86"/>
      <c r="WYP7" s="86"/>
      <c r="WYQ7" s="86"/>
      <c r="WYR7" s="86"/>
      <c r="WYS7" s="86"/>
      <c r="WYT7" s="86"/>
      <c r="WYU7" s="86"/>
      <c r="WYV7" s="86"/>
      <c r="WYW7" s="86"/>
      <c r="WYX7" s="86"/>
      <c r="WYY7" s="86"/>
      <c r="WYZ7" s="86"/>
      <c r="WZA7" s="86"/>
      <c r="WZB7" s="86"/>
      <c r="WZC7" s="86"/>
      <c r="WZD7" s="86"/>
      <c r="WZE7" s="86"/>
      <c r="WZF7" s="86"/>
      <c r="WZG7" s="86"/>
      <c r="WZH7" s="86"/>
      <c r="WZI7" s="86"/>
      <c r="WZJ7" s="86"/>
      <c r="WZK7" s="86"/>
      <c r="WZL7" s="86"/>
      <c r="WZM7" s="86"/>
      <c r="WZN7" s="86"/>
      <c r="WZO7" s="86"/>
      <c r="WZP7" s="86"/>
      <c r="WZQ7" s="86"/>
      <c r="WZR7" s="86"/>
      <c r="WZS7" s="86"/>
      <c r="WZT7" s="86"/>
      <c r="WZU7" s="86"/>
      <c r="WZV7" s="86"/>
      <c r="WZW7" s="86"/>
      <c r="WZX7" s="86"/>
      <c r="WZY7" s="86"/>
      <c r="WZZ7" s="86"/>
      <c r="XAA7" s="86"/>
      <c r="XAB7" s="86"/>
      <c r="XAC7" s="86"/>
      <c r="XAD7" s="86"/>
      <c r="XAE7" s="86"/>
      <c r="XAF7" s="86"/>
      <c r="XAG7" s="86"/>
      <c r="XAH7" s="86"/>
      <c r="XAI7" s="86"/>
      <c r="XAJ7" s="86"/>
      <c r="XAK7" s="86"/>
      <c r="XAL7" s="86"/>
      <c r="XAM7" s="86"/>
      <c r="XAN7" s="86"/>
      <c r="XAO7" s="86"/>
      <c r="XAP7" s="86"/>
      <c r="XAQ7" s="86"/>
      <c r="XAR7" s="86"/>
      <c r="XAS7" s="86"/>
      <c r="XAT7" s="86"/>
      <c r="XAU7" s="86"/>
      <c r="XAV7" s="86"/>
      <c r="XAW7" s="86"/>
      <c r="XAX7" s="86"/>
      <c r="XAY7" s="86"/>
      <c r="XAZ7" s="86"/>
      <c r="XBA7" s="86"/>
      <c r="XBB7" s="86"/>
      <c r="XBC7" s="86"/>
      <c r="XBD7" s="86"/>
      <c r="XBE7" s="86"/>
      <c r="XBF7" s="86"/>
      <c r="XBG7" s="86"/>
      <c r="XBH7" s="86"/>
      <c r="XBI7" s="86"/>
      <c r="XBJ7" s="86"/>
      <c r="XBK7" s="86"/>
      <c r="XBL7" s="86"/>
      <c r="XBM7" s="86"/>
      <c r="XBN7" s="86"/>
      <c r="XBO7" s="86"/>
      <c r="XBP7" s="86"/>
      <c r="XBQ7" s="86"/>
      <c r="XBR7" s="86"/>
      <c r="XBS7" s="86"/>
      <c r="XBT7" s="86"/>
      <c r="XBU7" s="86"/>
      <c r="XBV7" s="86"/>
      <c r="XBW7" s="86"/>
      <c r="XBX7" s="86"/>
      <c r="XBY7" s="86"/>
      <c r="XBZ7" s="86"/>
      <c r="XCA7" s="86"/>
      <c r="XCB7" s="86"/>
      <c r="XCC7" s="86"/>
      <c r="XCD7" s="86"/>
      <c r="XCE7" s="86"/>
      <c r="XCF7" s="86"/>
      <c r="XCG7" s="86"/>
      <c r="XCH7" s="86"/>
      <c r="XCI7" s="86"/>
      <c r="XCJ7" s="86"/>
      <c r="XCK7" s="86"/>
      <c r="XCL7" s="86"/>
      <c r="XCM7" s="86"/>
      <c r="XCN7" s="86"/>
      <c r="XCO7" s="86"/>
      <c r="XCP7" s="86"/>
      <c r="XCQ7" s="86"/>
      <c r="XCR7" s="86"/>
      <c r="XCS7" s="86"/>
      <c r="XCT7" s="86"/>
      <c r="XCU7" s="86"/>
      <c r="XCV7" s="86"/>
      <c r="XCW7" s="86"/>
      <c r="XCX7" s="86"/>
      <c r="XCY7" s="86"/>
      <c r="XCZ7" s="86"/>
      <c r="XDA7" s="86"/>
      <c r="XDB7" s="86"/>
      <c r="XDC7" s="86"/>
      <c r="XDD7" s="86"/>
      <c r="XDE7" s="86"/>
      <c r="XDF7" s="86"/>
      <c r="XDG7" s="86"/>
      <c r="XDH7" s="86"/>
      <c r="XDI7" s="86"/>
      <c r="XDJ7" s="86"/>
      <c r="XDK7" s="86"/>
      <c r="XDL7" s="86"/>
      <c r="XDM7" s="86"/>
      <c r="XDN7" s="86"/>
      <c r="XDO7" s="86"/>
      <c r="XDP7" s="86"/>
      <c r="XDQ7" s="86"/>
      <c r="XDR7" s="86"/>
      <c r="XDS7" s="86"/>
      <c r="XDT7" s="86"/>
      <c r="XDU7" s="86"/>
      <c r="XDV7" s="86"/>
      <c r="XDW7" s="86"/>
      <c r="XDX7" s="86"/>
      <c r="XDY7" s="86"/>
      <c r="XDZ7" s="86"/>
      <c r="XEA7" s="86"/>
      <c r="XEB7" s="86"/>
      <c r="XEC7" s="86"/>
      <c r="XED7" s="86"/>
      <c r="XEE7" s="86"/>
      <c r="XEF7" s="86"/>
      <c r="XEG7" s="86"/>
      <c r="XEH7" s="86"/>
      <c r="XEI7" s="86"/>
      <c r="XEJ7" s="86"/>
      <c r="XEK7" s="86"/>
      <c r="XEL7" s="86"/>
      <c r="XEM7" s="86"/>
      <c r="XEN7" s="86"/>
      <c r="XEO7" s="86"/>
      <c r="XEP7" s="86"/>
      <c r="XEQ7" s="86"/>
      <c r="XER7" s="86"/>
      <c r="XES7" s="86"/>
      <c r="XET7" s="86"/>
      <c r="XEU7" s="86"/>
      <c r="XEV7" s="86"/>
      <c r="XEW7" s="86"/>
      <c r="XEX7" s="86"/>
      <c r="XEY7" s="86"/>
      <c r="XEZ7" s="86"/>
      <c r="XFA7" s="86"/>
      <c r="XFB7" s="86"/>
      <c r="XFC7" s="86"/>
      <c r="XFD7" s="86"/>
    </row>
    <row r="8" spans="2:16384" ht="21" thickBot="1" x14ac:dyDescent="0.35">
      <c r="B8" s="75" t="s">
        <v>72</v>
      </c>
      <c r="C8" s="14"/>
      <c r="D8" s="14"/>
      <c r="E8" s="14"/>
      <c r="F8" s="14"/>
      <c r="G8" s="14"/>
      <c r="H8" s="269" t="s">
        <v>1119</v>
      </c>
      <c r="I8" s="269" t="s">
        <v>1120</v>
      </c>
      <c r="J8" s="269" t="s">
        <v>1121</v>
      </c>
      <c r="K8" s="269" t="s">
        <v>1122</v>
      </c>
      <c r="L8" s="269" t="s">
        <v>1123</v>
      </c>
      <c r="M8" s="269" t="s">
        <v>1124</v>
      </c>
      <c r="N8" s="269" t="s">
        <v>1125</v>
      </c>
      <c r="O8" s="83"/>
      <c r="Z8" s="136" t="s">
        <v>1757</v>
      </c>
      <c r="AA8" s="137"/>
      <c r="AB8" s="137"/>
      <c r="AC8" s="137"/>
      <c r="AD8" s="137"/>
      <c r="AE8" s="137"/>
      <c r="AF8" s="137"/>
      <c r="AG8" s="137"/>
      <c r="AH8" s="136" t="s">
        <v>1759</v>
      </c>
      <c r="AI8" s="86"/>
      <c r="AJ8" s="86"/>
      <c r="AK8" s="136" t="s">
        <v>1774</v>
      </c>
      <c r="AL8" s="136"/>
      <c r="AM8" s="136"/>
      <c r="AN8" s="136"/>
      <c r="AO8" s="136"/>
      <c r="AP8" s="136"/>
      <c r="AQ8" s="136"/>
      <c r="AR8" s="136"/>
      <c r="AS8" s="141"/>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86"/>
      <c r="CQ8" s="86"/>
      <c r="CR8" s="86"/>
      <c r="CS8" s="86"/>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c r="EA8" s="86"/>
      <c r="EB8" s="86"/>
      <c r="EC8" s="86"/>
      <c r="ED8" s="86"/>
      <c r="EE8" s="86"/>
      <c r="EF8" s="86"/>
      <c r="EG8" s="86"/>
      <c r="EH8" s="86"/>
      <c r="EI8" s="86"/>
      <c r="EJ8" s="86"/>
      <c r="EK8" s="86"/>
      <c r="EL8" s="86"/>
      <c r="EM8" s="86"/>
      <c r="EN8" s="86"/>
      <c r="EO8" s="86"/>
      <c r="EP8" s="86"/>
      <c r="EQ8" s="86"/>
      <c r="ER8" s="86"/>
      <c r="ES8" s="86"/>
      <c r="ET8" s="86"/>
      <c r="EU8" s="86"/>
      <c r="EV8" s="86"/>
      <c r="EW8" s="86"/>
      <c r="EX8" s="86"/>
      <c r="EY8" s="86"/>
      <c r="EZ8" s="86"/>
      <c r="FA8" s="86"/>
      <c r="FB8" s="86"/>
      <c r="FC8" s="86"/>
      <c r="FD8" s="86"/>
      <c r="FE8" s="86"/>
      <c r="FF8" s="86"/>
      <c r="FG8" s="86"/>
      <c r="FH8" s="86"/>
      <c r="FI8" s="86"/>
      <c r="FJ8" s="86"/>
      <c r="FK8" s="86"/>
      <c r="FL8" s="86"/>
      <c r="FM8" s="86"/>
      <c r="FN8" s="86"/>
      <c r="FO8" s="86"/>
      <c r="FP8" s="86"/>
      <c r="FQ8" s="86"/>
      <c r="FR8" s="86"/>
      <c r="FS8" s="86"/>
      <c r="FT8" s="86"/>
      <c r="FU8" s="86"/>
      <c r="FV8" s="86"/>
      <c r="FW8" s="86"/>
      <c r="FX8" s="86"/>
      <c r="FY8" s="86"/>
      <c r="FZ8" s="86"/>
      <c r="GA8" s="86"/>
      <c r="GB8" s="86"/>
      <c r="GC8" s="86"/>
      <c r="GD8" s="86"/>
      <c r="GE8" s="86"/>
      <c r="GF8" s="86"/>
      <c r="GG8" s="86"/>
      <c r="GH8" s="86"/>
      <c r="GI8" s="86"/>
      <c r="GJ8" s="86"/>
      <c r="GK8" s="86"/>
      <c r="GL8" s="86"/>
      <c r="GM8" s="86"/>
      <c r="GN8" s="86"/>
      <c r="GO8" s="86"/>
      <c r="GP8" s="86"/>
      <c r="GQ8" s="86"/>
      <c r="GR8" s="86"/>
      <c r="GS8" s="86"/>
      <c r="GT8" s="86"/>
      <c r="GU8" s="86"/>
      <c r="GV8" s="86"/>
      <c r="GW8" s="86"/>
      <c r="GX8" s="86"/>
      <c r="GY8" s="86"/>
      <c r="GZ8" s="86"/>
      <c r="HA8" s="86"/>
      <c r="HB8" s="86"/>
      <c r="HC8" s="86"/>
      <c r="HD8" s="86"/>
      <c r="HE8" s="86"/>
      <c r="HF8" s="86"/>
      <c r="HG8" s="86"/>
      <c r="HH8" s="86"/>
      <c r="HI8" s="86"/>
      <c r="HJ8" s="86"/>
      <c r="HK8" s="86"/>
      <c r="HL8" s="86"/>
      <c r="HM8" s="86"/>
      <c r="HN8" s="86"/>
      <c r="HO8" s="86"/>
      <c r="HP8" s="86"/>
      <c r="HQ8" s="86"/>
      <c r="HR8" s="86"/>
      <c r="HS8" s="86"/>
      <c r="HT8" s="86"/>
      <c r="HU8" s="86"/>
      <c r="HV8" s="86"/>
      <c r="HW8" s="86"/>
      <c r="HX8" s="86"/>
      <c r="HY8" s="86"/>
      <c r="HZ8" s="86"/>
      <c r="IA8" s="86"/>
      <c r="IB8" s="86"/>
      <c r="IC8" s="86"/>
      <c r="ID8" s="86"/>
      <c r="IE8" s="86"/>
      <c r="IF8" s="86"/>
      <c r="IG8" s="86"/>
      <c r="IH8" s="86"/>
      <c r="II8" s="86"/>
      <c r="IJ8" s="86"/>
      <c r="IK8" s="86"/>
      <c r="IL8" s="86"/>
      <c r="IM8" s="86"/>
      <c r="IN8" s="86"/>
      <c r="IO8" s="86"/>
      <c r="IP8" s="86"/>
      <c r="IQ8" s="86"/>
      <c r="IR8" s="86"/>
      <c r="IS8" s="86"/>
      <c r="IT8" s="86"/>
      <c r="IU8" s="86"/>
      <c r="IV8" s="86"/>
      <c r="IW8" s="86"/>
      <c r="IX8" s="86"/>
      <c r="IY8" s="86"/>
      <c r="IZ8" s="86"/>
      <c r="JA8" s="86"/>
      <c r="JB8" s="86"/>
      <c r="JC8" s="86"/>
      <c r="JD8" s="86"/>
      <c r="JE8" s="86"/>
      <c r="JF8" s="86"/>
      <c r="JG8" s="86"/>
      <c r="JH8" s="86"/>
      <c r="JI8" s="86"/>
      <c r="JJ8" s="86"/>
      <c r="JK8" s="86"/>
      <c r="JL8" s="86"/>
      <c r="JM8" s="86"/>
      <c r="JN8" s="86"/>
      <c r="JO8" s="86"/>
      <c r="JP8" s="86"/>
      <c r="JQ8" s="86"/>
      <c r="JR8" s="86"/>
      <c r="JS8" s="86"/>
      <c r="JT8" s="86"/>
      <c r="JU8" s="86"/>
      <c r="JV8" s="86"/>
      <c r="JW8" s="86"/>
      <c r="JX8" s="86"/>
      <c r="JY8" s="86"/>
      <c r="JZ8" s="86"/>
      <c r="KA8" s="86"/>
      <c r="KB8" s="86"/>
      <c r="KC8" s="86"/>
      <c r="KD8" s="86"/>
      <c r="KE8" s="86"/>
      <c r="KF8" s="86"/>
      <c r="KG8" s="86"/>
      <c r="KH8" s="86"/>
      <c r="KI8" s="86"/>
      <c r="KJ8" s="86"/>
      <c r="KK8" s="86"/>
      <c r="KL8" s="86"/>
      <c r="KM8" s="86"/>
      <c r="KN8" s="86"/>
      <c r="KO8" s="86"/>
      <c r="KP8" s="86"/>
      <c r="KQ8" s="86"/>
      <c r="KR8" s="86"/>
      <c r="KS8" s="86"/>
      <c r="KT8" s="86"/>
      <c r="KU8" s="86"/>
      <c r="KV8" s="86"/>
      <c r="KW8" s="86"/>
      <c r="KX8" s="86"/>
      <c r="KY8" s="86"/>
      <c r="KZ8" s="86"/>
      <c r="LA8" s="86"/>
      <c r="LB8" s="86"/>
      <c r="LC8" s="86"/>
      <c r="LD8" s="86"/>
      <c r="LE8" s="86"/>
      <c r="LF8" s="86"/>
      <c r="LG8" s="86"/>
      <c r="LH8" s="86"/>
      <c r="LI8" s="86"/>
      <c r="LJ8" s="86"/>
      <c r="LK8" s="86"/>
      <c r="LL8" s="86"/>
      <c r="LM8" s="86"/>
      <c r="LN8" s="86"/>
      <c r="LO8" s="86"/>
      <c r="LP8" s="86"/>
      <c r="LQ8" s="86"/>
      <c r="LR8" s="86"/>
      <c r="LS8" s="86"/>
      <c r="LT8" s="86"/>
      <c r="LU8" s="86"/>
      <c r="LV8" s="86"/>
      <c r="LW8" s="86"/>
      <c r="LX8" s="86"/>
      <c r="LY8" s="86"/>
      <c r="LZ8" s="86"/>
      <c r="MA8" s="86"/>
      <c r="MB8" s="86"/>
      <c r="MC8" s="86"/>
      <c r="MD8" s="86"/>
      <c r="ME8" s="86"/>
      <c r="MF8" s="86"/>
      <c r="MG8" s="86"/>
      <c r="MH8" s="86"/>
      <c r="MI8" s="86"/>
      <c r="MJ8" s="86"/>
      <c r="MK8" s="86"/>
      <c r="ML8" s="86"/>
      <c r="MM8" s="86"/>
      <c r="MN8" s="86"/>
      <c r="MO8" s="86"/>
      <c r="MP8" s="86"/>
      <c r="MQ8" s="86"/>
      <c r="MR8" s="86"/>
      <c r="MS8" s="86"/>
      <c r="MT8" s="86"/>
      <c r="MU8" s="86"/>
      <c r="MV8" s="86"/>
      <c r="MW8" s="86"/>
      <c r="MX8" s="86"/>
      <c r="MY8" s="86"/>
      <c r="MZ8" s="86"/>
      <c r="NA8" s="86"/>
      <c r="NB8" s="86"/>
      <c r="NC8" s="86"/>
      <c r="ND8" s="86"/>
      <c r="NE8" s="86"/>
      <c r="NF8" s="86"/>
      <c r="NG8" s="86"/>
      <c r="NH8" s="86"/>
      <c r="NI8" s="86"/>
      <c r="NJ8" s="86"/>
      <c r="NK8" s="86"/>
      <c r="NL8" s="86"/>
      <c r="NM8" s="86"/>
      <c r="NN8" s="86"/>
      <c r="NO8" s="86"/>
      <c r="NP8" s="86"/>
      <c r="NQ8" s="86"/>
      <c r="NR8" s="86"/>
      <c r="NS8" s="86"/>
      <c r="NT8" s="86"/>
      <c r="NU8" s="86"/>
      <c r="NV8" s="86"/>
      <c r="NW8" s="86"/>
      <c r="NX8" s="86"/>
      <c r="NY8" s="86"/>
      <c r="NZ8" s="86"/>
      <c r="OA8" s="86"/>
      <c r="OB8" s="86"/>
      <c r="OC8" s="86"/>
      <c r="OD8" s="86"/>
      <c r="OE8" s="86"/>
      <c r="OF8" s="86"/>
      <c r="OG8" s="86"/>
      <c r="OH8" s="86"/>
      <c r="OI8" s="86"/>
      <c r="OJ8" s="86"/>
      <c r="OK8" s="86"/>
      <c r="OL8" s="86"/>
      <c r="OM8" s="86"/>
      <c r="ON8" s="86"/>
      <c r="OO8" s="86"/>
      <c r="OP8" s="86"/>
      <c r="OQ8" s="86"/>
      <c r="OR8" s="86"/>
      <c r="OS8" s="86"/>
      <c r="OT8" s="86"/>
      <c r="OU8" s="86"/>
      <c r="OV8" s="86"/>
      <c r="OW8" s="86"/>
      <c r="OX8" s="86"/>
      <c r="OY8" s="86"/>
      <c r="OZ8" s="86"/>
      <c r="PA8" s="86"/>
      <c r="PB8" s="86"/>
      <c r="PC8" s="86"/>
      <c r="PD8" s="86"/>
      <c r="PE8" s="86"/>
      <c r="PF8" s="86"/>
      <c r="PG8" s="86"/>
      <c r="PH8" s="86"/>
      <c r="PI8" s="86"/>
      <c r="PJ8" s="86"/>
      <c r="PK8" s="86"/>
      <c r="PL8" s="86"/>
      <c r="PM8" s="86"/>
      <c r="PN8" s="86"/>
      <c r="PO8" s="86"/>
      <c r="PP8" s="86"/>
      <c r="PQ8" s="86"/>
      <c r="PR8" s="86"/>
      <c r="PS8" s="86"/>
      <c r="PT8" s="86"/>
      <c r="PU8" s="86"/>
      <c r="PV8" s="86"/>
      <c r="PW8" s="86"/>
      <c r="PX8" s="86"/>
      <c r="PY8" s="86"/>
      <c r="PZ8" s="86"/>
      <c r="QA8" s="86"/>
      <c r="QB8" s="86"/>
      <c r="QC8" s="86"/>
      <c r="QD8" s="86"/>
      <c r="QE8" s="86"/>
      <c r="QF8" s="86"/>
      <c r="QG8" s="86"/>
      <c r="QH8" s="86"/>
      <c r="QI8" s="86"/>
      <c r="QJ8" s="86"/>
      <c r="QK8" s="86"/>
      <c r="QL8" s="86"/>
      <c r="QM8" s="86"/>
      <c r="QN8" s="86"/>
      <c r="QO8" s="86"/>
      <c r="QP8" s="86"/>
      <c r="QQ8" s="86"/>
      <c r="QR8" s="86"/>
      <c r="QS8" s="86"/>
      <c r="QT8" s="86"/>
      <c r="QU8" s="86"/>
      <c r="QV8" s="86"/>
      <c r="QW8" s="86"/>
      <c r="QX8" s="86"/>
      <c r="QY8" s="86"/>
      <c r="QZ8" s="86"/>
      <c r="RA8" s="86"/>
      <c r="RB8" s="86"/>
      <c r="RC8" s="86"/>
      <c r="RD8" s="86"/>
      <c r="RE8" s="86"/>
      <c r="RF8" s="86"/>
      <c r="RG8" s="86"/>
      <c r="RH8" s="86"/>
      <c r="RI8" s="86"/>
      <c r="RJ8" s="86"/>
      <c r="RK8" s="86"/>
      <c r="RL8" s="86"/>
      <c r="RM8" s="86"/>
      <c r="RN8" s="86"/>
      <c r="RO8" s="86"/>
      <c r="RP8" s="86"/>
      <c r="RQ8" s="86"/>
      <c r="RR8" s="86"/>
      <c r="RS8" s="86"/>
      <c r="RT8" s="86"/>
      <c r="RU8" s="86"/>
      <c r="RV8" s="86"/>
      <c r="RW8" s="86"/>
      <c r="RX8" s="86"/>
      <c r="RY8" s="86"/>
      <c r="RZ8" s="86"/>
      <c r="SA8" s="86"/>
      <c r="SB8" s="86"/>
      <c r="SC8" s="86"/>
      <c r="SD8" s="86"/>
      <c r="SE8" s="86"/>
      <c r="SF8" s="86"/>
      <c r="SG8" s="86"/>
      <c r="SH8" s="86"/>
      <c r="SI8" s="86"/>
      <c r="SJ8" s="86"/>
      <c r="SK8" s="86"/>
      <c r="SL8" s="86"/>
      <c r="SM8" s="86"/>
      <c r="SN8" s="86"/>
      <c r="SO8" s="86"/>
      <c r="SP8" s="86"/>
      <c r="SQ8" s="86"/>
      <c r="SR8" s="86"/>
      <c r="SS8" s="86"/>
      <c r="ST8" s="86"/>
      <c r="SU8" s="86"/>
      <c r="SV8" s="86"/>
      <c r="SW8" s="86"/>
      <c r="SX8" s="86"/>
      <c r="SY8" s="86"/>
      <c r="SZ8" s="86"/>
      <c r="TA8" s="86"/>
      <c r="TB8" s="86"/>
      <c r="TC8" s="86"/>
      <c r="TD8" s="86"/>
      <c r="TE8" s="86"/>
      <c r="TF8" s="86"/>
      <c r="TG8" s="86"/>
      <c r="TH8" s="86"/>
      <c r="TI8" s="86"/>
      <c r="TJ8" s="86"/>
      <c r="TK8" s="86"/>
      <c r="TL8" s="86"/>
      <c r="TM8" s="86"/>
      <c r="TN8" s="86"/>
      <c r="TO8" s="86"/>
      <c r="TP8" s="86"/>
      <c r="TQ8" s="86"/>
      <c r="TR8" s="86"/>
      <c r="TS8" s="86"/>
      <c r="TT8" s="86"/>
      <c r="TU8" s="86"/>
      <c r="TV8" s="86"/>
      <c r="TW8" s="86"/>
      <c r="TX8" s="86"/>
      <c r="TY8" s="86"/>
      <c r="TZ8" s="86"/>
      <c r="UA8" s="86"/>
      <c r="UB8" s="86"/>
      <c r="UC8" s="86"/>
      <c r="UD8" s="86"/>
      <c r="UE8" s="86"/>
      <c r="UF8" s="86"/>
      <c r="UG8" s="86"/>
      <c r="UH8" s="86"/>
      <c r="UI8" s="86"/>
      <c r="UJ8" s="86"/>
      <c r="UK8" s="86"/>
      <c r="UL8" s="86"/>
      <c r="UM8" s="86"/>
      <c r="UN8" s="86"/>
      <c r="UO8" s="86"/>
      <c r="UP8" s="86"/>
      <c r="UQ8" s="86"/>
      <c r="UR8" s="86"/>
      <c r="US8" s="86"/>
      <c r="UT8" s="86"/>
      <c r="UU8" s="86"/>
      <c r="UV8" s="86"/>
      <c r="UW8" s="86"/>
      <c r="UX8" s="86"/>
      <c r="UY8" s="86"/>
      <c r="UZ8" s="86"/>
      <c r="VA8" s="86"/>
      <c r="VB8" s="86"/>
      <c r="VC8" s="86"/>
      <c r="VD8" s="86"/>
      <c r="VE8" s="86"/>
      <c r="VF8" s="86"/>
      <c r="VG8" s="86"/>
      <c r="VH8" s="86"/>
      <c r="VI8" s="86"/>
      <c r="VJ8" s="86"/>
      <c r="VK8" s="86"/>
      <c r="VL8" s="86"/>
      <c r="VM8" s="86"/>
      <c r="VN8" s="86"/>
      <c r="VO8" s="86"/>
      <c r="VP8" s="86"/>
      <c r="VQ8" s="86"/>
      <c r="VR8" s="86"/>
      <c r="VS8" s="86"/>
      <c r="VT8" s="86"/>
      <c r="VU8" s="86"/>
      <c r="VV8" s="86"/>
      <c r="VW8" s="86"/>
      <c r="VX8" s="86"/>
      <c r="VY8" s="86"/>
      <c r="VZ8" s="86"/>
      <c r="WA8" s="86"/>
      <c r="WB8" s="86"/>
      <c r="WC8" s="86"/>
      <c r="WD8" s="86"/>
      <c r="WE8" s="86"/>
      <c r="WF8" s="86"/>
      <c r="WG8" s="86"/>
      <c r="WH8" s="86"/>
      <c r="WI8" s="86"/>
      <c r="WJ8" s="86"/>
      <c r="WK8" s="86"/>
      <c r="WL8" s="86"/>
      <c r="WM8" s="86"/>
      <c r="WN8" s="86"/>
      <c r="WO8" s="86"/>
      <c r="WP8" s="86"/>
      <c r="WQ8" s="86"/>
      <c r="WR8" s="86"/>
      <c r="WS8" s="86"/>
      <c r="WT8" s="86"/>
      <c r="WU8" s="86"/>
      <c r="WV8" s="86"/>
      <c r="WW8" s="86"/>
      <c r="WX8" s="86"/>
      <c r="WY8" s="86"/>
      <c r="WZ8" s="86"/>
      <c r="XA8" s="86"/>
      <c r="XB8" s="86"/>
      <c r="XC8" s="86"/>
      <c r="XD8" s="86"/>
      <c r="XE8" s="86"/>
      <c r="XF8" s="86"/>
      <c r="XG8" s="86"/>
      <c r="XH8" s="86"/>
      <c r="XI8" s="86"/>
      <c r="XJ8" s="86"/>
      <c r="XK8" s="86"/>
      <c r="XL8" s="86"/>
      <c r="XM8" s="86"/>
      <c r="XN8" s="86"/>
      <c r="XO8" s="86"/>
      <c r="XP8" s="86"/>
      <c r="XQ8" s="86"/>
      <c r="XR8" s="86"/>
      <c r="XS8" s="86"/>
      <c r="XT8" s="86"/>
      <c r="XU8" s="86"/>
      <c r="XV8" s="86"/>
      <c r="XW8" s="86"/>
      <c r="XX8" s="86"/>
      <c r="XY8" s="86"/>
      <c r="XZ8" s="86"/>
      <c r="YA8" s="86"/>
      <c r="YB8" s="86"/>
      <c r="YC8" s="86"/>
      <c r="YD8" s="86"/>
      <c r="YE8" s="86"/>
      <c r="YF8" s="86"/>
      <c r="YG8" s="86"/>
      <c r="YH8" s="86"/>
      <c r="YI8" s="86"/>
      <c r="YJ8" s="86"/>
      <c r="YK8" s="86"/>
      <c r="YL8" s="86"/>
      <c r="YM8" s="86"/>
      <c r="YN8" s="86"/>
      <c r="YO8" s="86"/>
      <c r="YP8" s="86"/>
      <c r="YQ8" s="86"/>
      <c r="YR8" s="86"/>
      <c r="YS8" s="86"/>
      <c r="YT8" s="86"/>
      <c r="YU8" s="86"/>
      <c r="YV8" s="86"/>
      <c r="YW8" s="86"/>
      <c r="YX8" s="86"/>
      <c r="YY8" s="86"/>
      <c r="YZ8" s="86"/>
      <c r="ZA8" s="86"/>
      <c r="ZB8" s="86"/>
      <c r="ZC8" s="86"/>
      <c r="ZD8" s="86"/>
      <c r="ZE8" s="86"/>
      <c r="ZF8" s="86"/>
      <c r="ZG8" s="86"/>
      <c r="ZH8" s="86"/>
      <c r="ZI8" s="86"/>
      <c r="ZJ8" s="86"/>
      <c r="ZK8" s="86"/>
      <c r="ZL8" s="86"/>
      <c r="ZM8" s="86"/>
      <c r="ZN8" s="86"/>
      <c r="ZO8" s="86"/>
      <c r="ZP8" s="86"/>
      <c r="ZQ8" s="86"/>
      <c r="ZR8" s="86"/>
      <c r="ZS8" s="86"/>
      <c r="ZT8" s="86"/>
      <c r="ZU8" s="86"/>
      <c r="ZV8" s="86"/>
      <c r="ZW8" s="86"/>
      <c r="ZX8" s="86"/>
      <c r="ZY8" s="86"/>
      <c r="ZZ8" s="86"/>
      <c r="AAA8" s="86"/>
      <c r="AAB8" s="86"/>
      <c r="AAC8" s="86"/>
      <c r="AAD8" s="86"/>
      <c r="AAE8" s="86"/>
      <c r="AAF8" s="86"/>
      <c r="AAG8" s="86"/>
      <c r="AAH8" s="86"/>
      <c r="AAI8" s="86"/>
      <c r="AAJ8" s="86"/>
      <c r="AAK8" s="86"/>
      <c r="AAL8" s="86"/>
      <c r="AAM8" s="86"/>
      <c r="AAN8" s="86"/>
      <c r="AAO8" s="86"/>
      <c r="AAP8" s="86"/>
      <c r="AAQ8" s="86"/>
      <c r="AAR8" s="86"/>
      <c r="AAS8" s="86"/>
      <c r="AAT8" s="86"/>
      <c r="AAU8" s="86"/>
      <c r="AAV8" s="86"/>
      <c r="AAW8" s="86"/>
      <c r="AAX8" s="86"/>
      <c r="AAY8" s="86"/>
      <c r="AAZ8" s="86"/>
      <c r="ABA8" s="86"/>
      <c r="ABB8" s="86"/>
      <c r="ABC8" s="86"/>
      <c r="ABD8" s="86"/>
      <c r="ABE8" s="86"/>
      <c r="ABF8" s="86"/>
      <c r="ABG8" s="86"/>
      <c r="ABH8" s="86"/>
      <c r="ABI8" s="86"/>
      <c r="ABJ8" s="86"/>
      <c r="ABK8" s="86"/>
      <c r="ABL8" s="86"/>
      <c r="ABM8" s="86"/>
      <c r="ABN8" s="86"/>
      <c r="ABO8" s="86"/>
      <c r="ABP8" s="86"/>
      <c r="ABQ8" s="86"/>
      <c r="ABR8" s="86"/>
      <c r="ABS8" s="86"/>
      <c r="ABT8" s="86"/>
      <c r="ABU8" s="86"/>
      <c r="ABV8" s="86"/>
      <c r="ABW8" s="86"/>
      <c r="ABX8" s="86"/>
      <c r="ABY8" s="86"/>
      <c r="ABZ8" s="86"/>
      <c r="ACA8" s="86"/>
      <c r="ACB8" s="86"/>
      <c r="ACC8" s="86"/>
      <c r="ACD8" s="86"/>
      <c r="ACE8" s="86"/>
      <c r="ACF8" s="86"/>
      <c r="ACG8" s="86"/>
      <c r="ACH8" s="86"/>
      <c r="ACI8" s="86"/>
      <c r="ACJ8" s="86"/>
      <c r="ACK8" s="86"/>
      <c r="ACL8" s="86"/>
      <c r="ACM8" s="86"/>
      <c r="ACN8" s="86"/>
      <c r="ACO8" s="86"/>
      <c r="ACP8" s="86"/>
      <c r="ACQ8" s="86"/>
      <c r="ACR8" s="86"/>
      <c r="ACS8" s="86"/>
      <c r="ACT8" s="86"/>
      <c r="ACU8" s="86"/>
      <c r="ACV8" s="86"/>
      <c r="ACW8" s="86"/>
      <c r="ACX8" s="86"/>
      <c r="ACY8" s="86"/>
      <c r="ACZ8" s="86"/>
      <c r="ADA8" s="86"/>
      <c r="ADB8" s="86"/>
      <c r="ADC8" s="86"/>
      <c r="ADD8" s="86"/>
      <c r="ADE8" s="86"/>
      <c r="ADF8" s="86"/>
      <c r="ADG8" s="86"/>
      <c r="ADH8" s="86"/>
      <c r="ADI8" s="86"/>
      <c r="ADJ8" s="86"/>
      <c r="ADK8" s="86"/>
      <c r="ADL8" s="86"/>
      <c r="ADM8" s="86"/>
      <c r="ADN8" s="86"/>
      <c r="ADO8" s="86"/>
      <c r="ADP8" s="86"/>
      <c r="ADQ8" s="86"/>
      <c r="ADR8" s="86"/>
      <c r="ADS8" s="86"/>
      <c r="ADT8" s="86"/>
      <c r="ADU8" s="86"/>
      <c r="ADV8" s="86"/>
      <c r="ADW8" s="86"/>
      <c r="ADX8" s="86"/>
      <c r="ADY8" s="86"/>
      <c r="ADZ8" s="86"/>
      <c r="AEA8" s="86"/>
      <c r="AEB8" s="86"/>
      <c r="AEC8" s="86"/>
      <c r="AED8" s="86"/>
      <c r="AEE8" s="86"/>
      <c r="AEF8" s="86"/>
      <c r="AEG8" s="86"/>
      <c r="AEH8" s="86"/>
      <c r="AEI8" s="86"/>
      <c r="AEJ8" s="86"/>
      <c r="AEK8" s="86"/>
      <c r="AEL8" s="86"/>
      <c r="AEM8" s="86"/>
      <c r="AEN8" s="86"/>
      <c r="AEO8" s="86"/>
      <c r="AEP8" s="86"/>
      <c r="AEQ8" s="86"/>
      <c r="AER8" s="86"/>
      <c r="AES8" s="86"/>
      <c r="AET8" s="86"/>
      <c r="AEU8" s="86"/>
      <c r="AEV8" s="86"/>
      <c r="AEW8" s="86"/>
      <c r="AEX8" s="86"/>
      <c r="AEY8" s="86"/>
      <c r="AEZ8" s="86"/>
      <c r="AFA8" s="86"/>
      <c r="AFB8" s="86"/>
      <c r="AFC8" s="86"/>
      <c r="AFD8" s="86"/>
      <c r="AFE8" s="86"/>
      <c r="AFF8" s="86"/>
      <c r="AFG8" s="86"/>
      <c r="AFH8" s="86"/>
      <c r="AFI8" s="86"/>
      <c r="AFJ8" s="86"/>
      <c r="AFK8" s="86"/>
      <c r="AFL8" s="86"/>
      <c r="AFM8" s="86"/>
      <c r="AFN8" s="86"/>
      <c r="AFO8" s="86"/>
      <c r="AFP8" s="86"/>
      <c r="AFQ8" s="86"/>
      <c r="AFR8" s="86"/>
      <c r="AFS8" s="86"/>
      <c r="AFT8" s="86"/>
      <c r="AFU8" s="86"/>
      <c r="AFV8" s="86"/>
      <c r="AFW8" s="86"/>
      <c r="AFX8" s="86"/>
      <c r="AFY8" s="86"/>
      <c r="AFZ8" s="86"/>
      <c r="AGA8" s="86"/>
      <c r="AGB8" s="86"/>
      <c r="AGC8" s="86"/>
      <c r="AGD8" s="86"/>
      <c r="AGE8" s="86"/>
      <c r="AGF8" s="86"/>
      <c r="AGG8" s="86"/>
      <c r="AGH8" s="86"/>
      <c r="AGI8" s="86"/>
      <c r="AGJ8" s="86"/>
      <c r="AGK8" s="86"/>
      <c r="AGL8" s="86"/>
      <c r="AGM8" s="86"/>
      <c r="AGN8" s="86"/>
      <c r="AGO8" s="86"/>
      <c r="AGP8" s="86"/>
      <c r="AGQ8" s="86"/>
      <c r="AGR8" s="86"/>
      <c r="AGS8" s="86"/>
      <c r="AGT8" s="86"/>
      <c r="AGU8" s="86"/>
      <c r="AGV8" s="86"/>
      <c r="AGW8" s="86"/>
      <c r="AGX8" s="86"/>
      <c r="AGY8" s="86"/>
      <c r="AGZ8" s="86"/>
      <c r="AHA8" s="86"/>
      <c r="AHB8" s="86"/>
      <c r="AHC8" s="86"/>
      <c r="AHD8" s="86"/>
      <c r="AHE8" s="86"/>
      <c r="AHF8" s="86"/>
      <c r="AHG8" s="86"/>
      <c r="AHH8" s="86"/>
      <c r="AHI8" s="86"/>
      <c r="AHJ8" s="86"/>
      <c r="AHK8" s="86"/>
      <c r="AHL8" s="86"/>
      <c r="AHM8" s="86"/>
      <c r="AHN8" s="86"/>
      <c r="AHO8" s="86"/>
      <c r="AHP8" s="86"/>
      <c r="AHQ8" s="86"/>
      <c r="AHR8" s="86"/>
      <c r="AHS8" s="86"/>
      <c r="AHT8" s="86"/>
      <c r="AHU8" s="86"/>
      <c r="AHV8" s="86"/>
      <c r="AHW8" s="86"/>
      <c r="AHX8" s="86"/>
      <c r="AHY8" s="86"/>
      <c r="AHZ8" s="86"/>
      <c r="AIA8" s="86"/>
      <c r="AIB8" s="86"/>
      <c r="AIC8" s="86"/>
      <c r="AID8" s="86"/>
      <c r="AIE8" s="86"/>
      <c r="AIF8" s="86"/>
      <c r="AIG8" s="86"/>
      <c r="AIH8" s="86"/>
      <c r="AII8" s="86"/>
      <c r="AIJ8" s="86"/>
      <c r="AIK8" s="86"/>
      <c r="AIL8" s="86"/>
      <c r="AIM8" s="86"/>
      <c r="AIN8" s="86"/>
      <c r="AIO8" s="86"/>
      <c r="AIP8" s="86"/>
      <c r="AIQ8" s="86"/>
      <c r="AIR8" s="86"/>
      <c r="AIS8" s="86"/>
      <c r="AIT8" s="86"/>
      <c r="AIU8" s="86"/>
      <c r="AIV8" s="86"/>
      <c r="AIW8" s="86"/>
      <c r="AIX8" s="86"/>
      <c r="AIY8" s="86"/>
      <c r="AIZ8" s="86"/>
      <c r="AJA8" s="86"/>
      <c r="AJB8" s="86"/>
      <c r="AJC8" s="86"/>
      <c r="AJD8" s="86"/>
      <c r="AJE8" s="86"/>
      <c r="AJF8" s="86"/>
      <c r="AJG8" s="86"/>
      <c r="AJH8" s="86"/>
      <c r="AJI8" s="86"/>
      <c r="AJJ8" s="86"/>
      <c r="AJK8" s="86"/>
      <c r="AJL8" s="86"/>
      <c r="AJM8" s="86"/>
      <c r="AJN8" s="86"/>
      <c r="AJO8" s="86"/>
      <c r="AJP8" s="86"/>
      <c r="AJQ8" s="86"/>
      <c r="AJR8" s="86"/>
      <c r="AJS8" s="86"/>
      <c r="AJT8" s="86"/>
      <c r="AJU8" s="86"/>
      <c r="AJV8" s="86"/>
      <c r="AJW8" s="86"/>
      <c r="AJX8" s="86"/>
      <c r="AJY8" s="86"/>
      <c r="AJZ8" s="86"/>
      <c r="AKA8" s="86"/>
      <c r="AKB8" s="86"/>
      <c r="AKC8" s="86"/>
      <c r="AKD8" s="86"/>
      <c r="AKE8" s="86"/>
      <c r="AKF8" s="86"/>
      <c r="AKG8" s="86"/>
      <c r="AKH8" s="86"/>
      <c r="AKI8" s="86"/>
      <c r="AKJ8" s="86"/>
      <c r="AKK8" s="86"/>
      <c r="AKL8" s="86"/>
      <c r="AKM8" s="86"/>
      <c r="AKN8" s="86"/>
      <c r="AKO8" s="86"/>
      <c r="AKP8" s="86"/>
      <c r="AKQ8" s="86"/>
      <c r="AKR8" s="86"/>
      <c r="AKS8" s="86"/>
      <c r="AKT8" s="86"/>
      <c r="AKU8" s="86"/>
      <c r="AKV8" s="86"/>
      <c r="AKW8" s="86"/>
      <c r="AKX8" s="86"/>
      <c r="AKY8" s="86"/>
      <c r="AKZ8" s="86"/>
      <c r="ALA8" s="86"/>
      <c r="ALB8" s="86"/>
      <c r="ALC8" s="86"/>
      <c r="ALD8" s="86"/>
      <c r="ALE8" s="86"/>
      <c r="ALF8" s="86"/>
      <c r="ALG8" s="86"/>
      <c r="ALH8" s="86"/>
      <c r="ALI8" s="86"/>
      <c r="ALJ8" s="86"/>
      <c r="ALK8" s="86"/>
      <c r="ALL8" s="86"/>
      <c r="ALM8" s="86"/>
      <c r="ALN8" s="86"/>
      <c r="ALO8" s="86"/>
      <c r="ALP8" s="86"/>
      <c r="ALQ8" s="86"/>
      <c r="ALR8" s="86"/>
      <c r="ALS8" s="86"/>
      <c r="ALT8" s="86"/>
      <c r="ALU8" s="86"/>
      <c r="ALV8" s="86"/>
      <c r="ALW8" s="86"/>
      <c r="ALX8" s="86"/>
      <c r="ALY8" s="86"/>
      <c r="ALZ8" s="86"/>
      <c r="AMA8" s="86"/>
      <c r="AMB8" s="86"/>
      <c r="AMC8" s="86"/>
      <c r="AMD8" s="86"/>
      <c r="AME8" s="86"/>
      <c r="AMF8" s="86"/>
      <c r="AMG8" s="86"/>
      <c r="AMH8" s="86"/>
      <c r="AMI8" s="86"/>
      <c r="AMJ8" s="86"/>
      <c r="AMK8" s="86"/>
      <c r="AML8" s="86"/>
      <c r="AMM8" s="86"/>
      <c r="AMN8" s="86"/>
      <c r="AMO8" s="86"/>
      <c r="AMP8" s="86"/>
      <c r="AMQ8" s="86"/>
      <c r="AMR8" s="86"/>
      <c r="AMS8" s="86"/>
      <c r="AMT8" s="86"/>
      <c r="AMU8" s="86"/>
      <c r="AMV8" s="86"/>
      <c r="AMW8" s="86"/>
      <c r="AMX8" s="86"/>
      <c r="AMY8" s="86"/>
      <c r="AMZ8" s="86"/>
      <c r="ANA8" s="86"/>
      <c r="ANB8" s="86"/>
      <c r="ANC8" s="86"/>
      <c r="AND8" s="86"/>
      <c r="ANE8" s="86"/>
      <c r="ANF8" s="86"/>
      <c r="ANG8" s="86"/>
      <c r="ANH8" s="86"/>
      <c r="ANI8" s="86"/>
      <c r="ANJ8" s="86"/>
      <c r="ANK8" s="86"/>
      <c r="ANL8" s="86"/>
      <c r="ANM8" s="86"/>
      <c r="ANN8" s="86"/>
      <c r="ANO8" s="86"/>
      <c r="ANP8" s="86"/>
      <c r="ANQ8" s="86"/>
      <c r="ANR8" s="86"/>
      <c r="ANS8" s="86"/>
      <c r="ANT8" s="86"/>
      <c r="ANU8" s="86"/>
      <c r="ANV8" s="86"/>
      <c r="ANW8" s="86"/>
      <c r="ANX8" s="86"/>
      <c r="ANY8" s="86"/>
      <c r="ANZ8" s="86"/>
      <c r="AOA8" s="86"/>
      <c r="AOB8" s="86"/>
      <c r="AOC8" s="86"/>
      <c r="AOD8" s="86"/>
      <c r="AOE8" s="86"/>
      <c r="AOF8" s="86"/>
      <c r="AOG8" s="86"/>
      <c r="AOH8" s="86"/>
      <c r="AOI8" s="86"/>
      <c r="AOJ8" s="86"/>
      <c r="AOK8" s="86"/>
      <c r="AOL8" s="86"/>
      <c r="AOM8" s="86"/>
      <c r="AON8" s="86"/>
      <c r="AOO8" s="86"/>
      <c r="AOP8" s="86"/>
      <c r="AOQ8" s="86"/>
      <c r="AOR8" s="86"/>
      <c r="AOS8" s="86"/>
      <c r="AOT8" s="86"/>
      <c r="AOU8" s="86"/>
      <c r="AOV8" s="86"/>
      <c r="AOW8" s="86"/>
      <c r="AOX8" s="86"/>
      <c r="AOY8" s="86"/>
      <c r="AOZ8" s="86"/>
      <c r="APA8" s="86"/>
      <c r="APB8" s="86"/>
      <c r="APC8" s="86"/>
      <c r="APD8" s="86"/>
      <c r="APE8" s="86"/>
      <c r="APF8" s="86"/>
      <c r="APG8" s="86"/>
      <c r="APH8" s="86"/>
      <c r="API8" s="86"/>
      <c r="APJ8" s="86"/>
      <c r="APK8" s="86"/>
      <c r="APL8" s="86"/>
      <c r="APM8" s="86"/>
      <c r="APN8" s="86"/>
      <c r="APO8" s="86"/>
      <c r="APP8" s="86"/>
      <c r="APQ8" s="86"/>
      <c r="APR8" s="86"/>
      <c r="APS8" s="86"/>
      <c r="APT8" s="86"/>
      <c r="APU8" s="86"/>
      <c r="APV8" s="86"/>
      <c r="APW8" s="86"/>
      <c r="APX8" s="86"/>
      <c r="APY8" s="86"/>
      <c r="APZ8" s="86"/>
      <c r="AQA8" s="86"/>
      <c r="AQB8" s="86"/>
      <c r="AQC8" s="86"/>
      <c r="AQD8" s="86"/>
      <c r="AQE8" s="86"/>
      <c r="AQF8" s="86"/>
      <c r="AQG8" s="86"/>
      <c r="AQH8" s="86"/>
      <c r="AQI8" s="86"/>
      <c r="AQJ8" s="86"/>
      <c r="AQK8" s="86"/>
      <c r="AQL8" s="86"/>
      <c r="AQM8" s="86"/>
      <c r="AQN8" s="86"/>
      <c r="AQO8" s="86"/>
      <c r="AQP8" s="86"/>
      <c r="AQQ8" s="86"/>
      <c r="AQR8" s="86"/>
      <c r="AQS8" s="86"/>
      <c r="AQT8" s="86"/>
      <c r="AQU8" s="86"/>
      <c r="AQV8" s="86"/>
      <c r="AQW8" s="86"/>
      <c r="AQX8" s="86"/>
      <c r="AQY8" s="86"/>
      <c r="AQZ8" s="86"/>
      <c r="ARA8" s="86"/>
      <c r="ARB8" s="86"/>
      <c r="ARC8" s="86"/>
      <c r="ARD8" s="86"/>
      <c r="ARE8" s="86"/>
      <c r="ARF8" s="86"/>
      <c r="ARG8" s="86"/>
      <c r="ARH8" s="86"/>
      <c r="ARI8" s="86"/>
      <c r="ARJ8" s="86"/>
      <c r="ARK8" s="86"/>
      <c r="ARL8" s="86"/>
      <c r="ARM8" s="86"/>
      <c r="ARN8" s="86"/>
      <c r="ARO8" s="86"/>
      <c r="ARP8" s="86"/>
      <c r="ARQ8" s="86"/>
      <c r="ARR8" s="86"/>
      <c r="ARS8" s="86"/>
      <c r="ART8" s="86"/>
      <c r="ARU8" s="86"/>
      <c r="ARV8" s="86"/>
      <c r="ARW8" s="86"/>
      <c r="ARX8" s="86"/>
      <c r="ARY8" s="86"/>
      <c r="ARZ8" s="86"/>
      <c r="ASA8" s="86"/>
      <c r="ASB8" s="86"/>
      <c r="ASC8" s="86"/>
      <c r="ASD8" s="86"/>
      <c r="ASE8" s="86"/>
      <c r="ASF8" s="86"/>
      <c r="ASG8" s="86"/>
      <c r="ASH8" s="86"/>
      <c r="ASI8" s="86"/>
      <c r="ASJ8" s="86"/>
      <c r="ASK8" s="86"/>
      <c r="ASL8" s="86"/>
      <c r="ASM8" s="86"/>
      <c r="ASN8" s="86"/>
      <c r="ASO8" s="86"/>
      <c r="ASP8" s="86"/>
      <c r="ASQ8" s="86"/>
      <c r="ASR8" s="86"/>
      <c r="ASS8" s="86"/>
      <c r="AST8" s="86"/>
      <c r="ASU8" s="86"/>
      <c r="ASV8" s="86"/>
      <c r="ASW8" s="86"/>
      <c r="ASX8" s="86"/>
      <c r="ASY8" s="86"/>
      <c r="ASZ8" s="86"/>
      <c r="ATA8" s="86"/>
      <c r="ATB8" s="86"/>
      <c r="ATC8" s="86"/>
      <c r="ATD8" s="86"/>
      <c r="ATE8" s="86"/>
      <c r="ATF8" s="86"/>
      <c r="ATG8" s="86"/>
      <c r="ATH8" s="86"/>
      <c r="ATI8" s="86"/>
      <c r="ATJ8" s="86"/>
      <c r="ATK8" s="86"/>
      <c r="ATL8" s="86"/>
      <c r="ATM8" s="86"/>
      <c r="ATN8" s="86"/>
      <c r="ATO8" s="86"/>
      <c r="ATP8" s="86"/>
      <c r="ATQ8" s="86"/>
      <c r="ATR8" s="86"/>
      <c r="ATS8" s="86"/>
      <c r="ATT8" s="86"/>
      <c r="ATU8" s="86"/>
      <c r="ATV8" s="86"/>
      <c r="ATW8" s="86"/>
      <c r="ATX8" s="86"/>
      <c r="ATY8" s="86"/>
      <c r="ATZ8" s="86"/>
      <c r="AUA8" s="86"/>
      <c r="AUB8" s="86"/>
      <c r="AUC8" s="86"/>
      <c r="AUD8" s="86"/>
      <c r="AUE8" s="86"/>
      <c r="AUF8" s="86"/>
      <c r="AUG8" s="86"/>
      <c r="AUH8" s="86"/>
      <c r="AUI8" s="86"/>
      <c r="AUJ8" s="86"/>
      <c r="AUK8" s="86"/>
      <c r="AUL8" s="86"/>
      <c r="AUM8" s="86"/>
      <c r="AUN8" s="86"/>
      <c r="AUO8" s="86"/>
      <c r="AUP8" s="86"/>
      <c r="AUQ8" s="86"/>
      <c r="AUR8" s="86"/>
      <c r="AUS8" s="86"/>
      <c r="AUT8" s="86"/>
      <c r="AUU8" s="86"/>
      <c r="AUV8" s="86"/>
      <c r="AUW8" s="86"/>
      <c r="AUX8" s="86"/>
      <c r="AUY8" s="86"/>
      <c r="AUZ8" s="86"/>
      <c r="AVA8" s="86"/>
      <c r="AVB8" s="86"/>
      <c r="AVC8" s="86"/>
      <c r="AVD8" s="86"/>
      <c r="AVE8" s="86"/>
      <c r="AVF8" s="86"/>
      <c r="AVG8" s="86"/>
      <c r="AVH8" s="86"/>
      <c r="AVI8" s="86"/>
      <c r="AVJ8" s="86"/>
      <c r="AVK8" s="86"/>
      <c r="AVL8" s="86"/>
      <c r="AVM8" s="86"/>
      <c r="AVN8" s="86"/>
      <c r="AVO8" s="86"/>
      <c r="AVP8" s="86"/>
      <c r="AVQ8" s="86"/>
      <c r="AVR8" s="86"/>
      <c r="AVS8" s="86"/>
      <c r="AVT8" s="86"/>
      <c r="AVU8" s="86"/>
      <c r="AVV8" s="86"/>
      <c r="AVW8" s="86"/>
      <c r="AVX8" s="86"/>
      <c r="AVY8" s="86"/>
      <c r="AVZ8" s="86"/>
      <c r="AWA8" s="86"/>
      <c r="AWB8" s="86"/>
      <c r="AWC8" s="86"/>
      <c r="AWD8" s="86"/>
      <c r="AWE8" s="86"/>
      <c r="AWF8" s="86"/>
      <c r="AWG8" s="86"/>
      <c r="AWH8" s="86"/>
      <c r="AWI8" s="86"/>
      <c r="AWJ8" s="86"/>
      <c r="AWK8" s="86"/>
      <c r="AWL8" s="86"/>
      <c r="AWM8" s="86"/>
      <c r="AWN8" s="86"/>
      <c r="AWO8" s="86"/>
      <c r="AWP8" s="86"/>
      <c r="AWQ8" s="86"/>
      <c r="AWR8" s="86"/>
      <c r="AWS8" s="86"/>
      <c r="AWT8" s="86"/>
      <c r="AWU8" s="86"/>
      <c r="AWV8" s="86"/>
      <c r="AWW8" s="86"/>
      <c r="AWX8" s="86"/>
      <c r="AWY8" s="86"/>
      <c r="AWZ8" s="86"/>
      <c r="AXA8" s="86"/>
      <c r="AXB8" s="86"/>
      <c r="AXC8" s="86"/>
      <c r="AXD8" s="86"/>
      <c r="AXE8" s="86"/>
      <c r="AXF8" s="86"/>
      <c r="AXG8" s="86"/>
      <c r="AXH8" s="86"/>
      <c r="AXI8" s="86"/>
      <c r="AXJ8" s="86"/>
      <c r="AXK8" s="86"/>
      <c r="AXL8" s="86"/>
      <c r="AXM8" s="86"/>
      <c r="AXN8" s="86"/>
      <c r="AXO8" s="86"/>
      <c r="AXP8" s="86"/>
      <c r="AXQ8" s="86"/>
      <c r="AXR8" s="86"/>
      <c r="AXS8" s="86"/>
      <c r="AXT8" s="86"/>
      <c r="AXU8" s="86"/>
      <c r="AXV8" s="86"/>
      <c r="AXW8" s="86"/>
      <c r="AXX8" s="86"/>
      <c r="AXY8" s="86"/>
      <c r="AXZ8" s="86"/>
      <c r="AYA8" s="86"/>
      <c r="AYB8" s="86"/>
      <c r="AYC8" s="86"/>
      <c r="AYD8" s="86"/>
      <c r="AYE8" s="86"/>
      <c r="AYF8" s="86"/>
      <c r="AYG8" s="86"/>
      <c r="AYH8" s="86"/>
      <c r="AYI8" s="86"/>
      <c r="AYJ8" s="86"/>
      <c r="AYK8" s="86"/>
      <c r="AYL8" s="86"/>
      <c r="AYM8" s="86"/>
      <c r="AYN8" s="86"/>
      <c r="AYO8" s="86"/>
      <c r="AYP8" s="86"/>
      <c r="AYQ8" s="86"/>
      <c r="AYR8" s="86"/>
      <c r="AYS8" s="86"/>
      <c r="AYT8" s="86"/>
      <c r="AYU8" s="86"/>
      <c r="AYV8" s="86"/>
      <c r="AYW8" s="86"/>
      <c r="AYX8" s="86"/>
      <c r="AYY8" s="86"/>
      <c r="AYZ8" s="86"/>
      <c r="AZA8" s="86"/>
      <c r="AZB8" s="86"/>
      <c r="AZC8" s="86"/>
      <c r="AZD8" s="86"/>
      <c r="AZE8" s="86"/>
      <c r="AZF8" s="86"/>
      <c r="AZG8" s="86"/>
      <c r="AZH8" s="86"/>
      <c r="AZI8" s="86"/>
      <c r="AZJ8" s="86"/>
      <c r="AZK8" s="86"/>
      <c r="AZL8" s="86"/>
      <c r="AZM8" s="86"/>
      <c r="AZN8" s="86"/>
      <c r="AZO8" s="86"/>
      <c r="AZP8" s="86"/>
      <c r="AZQ8" s="86"/>
      <c r="AZR8" s="86"/>
      <c r="AZS8" s="86"/>
      <c r="AZT8" s="86"/>
      <c r="AZU8" s="86"/>
      <c r="AZV8" s="86"/>
      <c r="AZW8" s="86"/>
      <c r="AZX8" s="86"/>
      <c r="AZY8" s="86"/>
      <c r="AZZ8" s="86"/>
      <c r="BAA8" s="86"/>
      <c r="BAB8" s="86"/>
      <c r="BAC8" s="86"/>
      <c r="BAD8" s="86"/>
      <c r="BAE8" s="86"/>
      <c r="BAF8" s="86"/>
      <c r="BAG8" s="86"/>
      <c r="BAH8" s="86"/>
      <c r="BAI8" s="86"/>
      <c r="BAJ8" s="86"/>
      <c r="BAK8" s="86"/>
      <c r="BAL8" s="86"/>
      <c r="BAM8" s="86"/>
      <c r="BAN8" s="86"/>
      <c r="BAO8" s="86"/>
      <c r="BAP8" s="86"/>
      <c r="BAQ8" s="86"/>
      <c r="BAR8" s="86"/>
      <c r="BAS8" s="86"/>
      <c r="BAT8" s="86"/>
      <c r="BAU8" s="86"/>
      <c r="BAV8" s="86"/>
      <c r="BAW8" s="86"/>
      <c r="BAX8" s="86"/>
      <c r="BAY8" s="86"/>
      <c r="BAZ8" s="86"/>
      <c r="BBA8" s="86"/>
      <c r="BBB8" s="86"/>
      <c r="BBC8" s="86"/>
      <c r="BBD8" s="86"/>
      <c r="BBE8" s="86"/>
      <c r="BBF8" s="86"/>
      <c r="BBG8" s="86"/>
      <c r="BBH8" s="86"/>
      <c r="BBI8" s="86"/>
      <c r="BBJ8" s="86"/>
      <c r="BBK8" s="86"/>
      <c r="BBL8" s="86"/>
      <c r="BBM8" s="86"/>
      <c r="BBN8" s="86"/>
      <c r="BBO8" s="86"/>
      <c r="BBP8" s="86"/>
      <c r="BBQ8" s="86"/>
      <c r="BBR8" s="86"/>
      <c r="BBS8" s="86"/>
      <c r="BBT8" s="86"/>
      <c r="BBU8" s="86"/>
      <c r="BBV8" s="86"/>
      <c r="BBW8" s="86"/>
      <c r="BBX8" s="86"/>
      <c r="BBY8" s="86"/>
      <c r="BBZ8" s="86"/>
      <c r="BCA8" s="86"/>
      <c r="BCB8" s="86"/>
      <c r="BCC8" s="86"/>
      <c r="BCD8" s="86"/>
      <c r="BCE8" s="86"/>
      <c r="BCF8" s="86"/>
      <c r="BCG8" s="86"/>
      <c r="BCH8" s="86"/>
      <c r="BCI8" s="86"/>
      <c r="BCJ8" s="86"/>
      <c r="BCK8" s="86"/>
      <c r="BCL8" s="86"/>
      <c r="BCM8" s="86"/>
      <c r="BCN8" s="86"/>
      <c r="BCO8" s="86"/>
      <c r="BCP8" s="86"/>
      <c r="BCQ8" s="86"/>
      <c r="BCR8" s="86"/>
      <c r="BCS8" s="86"/>
      <c r="BCT8" s="86"/>
      <c r="BCU8" s="86"/>
      <c r="BCV8" s="86"/>
      <c r="BCW8" s="86"/>
      <c r="BCX8" s="86"/>
      <c r="BCY8" s="86"/>
      <c r="BCZ8" s="86"/>
      <c r="BDA8" s="86"/>
      <c r="BDB8" s="86"/>
      <c r="BDC8" s="86"/>
      <c r="BDD8" s="86"/>
      <c r="BDE8" s="86"/>
      <c r="BDF8" s="86"/>
      <c r="BDG8" s="86"/>
      <c r="BDH8" s="86"/>
      <c r="BDI8" s="86"/>
      <c r="BDJ8" s="86"/>
      <c r="BDK8" s="86"/>
      <c r="BDL8" s="86"/>
      <c r="BDM8" s="86"/>
      <c r="BDN8" s="86"/>
      <c r="BDO8" s="86"/>
      <c r="BDP8" s="86"/>
      <c r="BDQ8" s="86"/>
      <c r="BDR8" s="86"/>
      <c r="BDS8" s="86"/>
      <c r="BDT8" s="86"/>
      <c r="BDU8" s="86"/>
      <c r="BDV8" s="86"/>
      <c r="BDW8" s="86"/>
      <c r="BDX8" s="86"/>
      <c r="BDY8" s="86"/>
      <c r="BDZ8" s="86"/>
      <c r="BEA8" s="86"/>
      <c r="BEB8" s="86"/>
      <c r="BEC8" s="86"/>
      <c r="BED8" s="86"/>
      <c r="BEE8" s="86"/>
      <c r="BEF8" s="86"/>
      <c r="BEG8" s="86"/>
      <c r="BEH8" s="86"/>
      <c r="BEI8" s="86"/>
      <c r="BEJ8" s="86"/>
      <c r="BEK8" s="86"/>
      <c r="BEL8" s="86"/>
      <c r="BEM8" s="86"/>
      <c r="BEN8" s="86"/>
      <c r="BEO8" s="86"/>
      <c r="BEP8" s="86"/>
      <c r="BEQ8" s="86"/>
      <c r="BER8" s="86"/>
      <c r="BES8" s="86"/>
      <c r="BET8" s="86"/>
      <c r="BEU8" s="86"/>
      <c r="BEV8" s="86"/>
      <c r="BEW8" s="86"/>
      <c r="BEX8" s="86"/>
      <c r="BEY8" s="86"/>
      <c r="BEZ8" s="86"/>
      <c r="BFA8" s="86"/>
      <c r="BFB8" s="86"/>
      <c r="BFC8" s="86"/>
      <c r="BFD8" s="86"/>
      <c r="BFE8" s="86"/>
      <c r="BFF8" s="86"/>
      <c r="BFG8" s="86"/>
      <c r="BFH8" s="86"/>
      <c r="BFI8" s="86"/>
      <c r="BFJ8" s="86"/>
      <c r="BFK8" s="86"/>
      <c r="BFL8" s="86"/>
      <c r="BFM8" s="86"/>
      <c r="BFN8" s="86"/>
      <c r="BFO8" s="86"/>
      <c r="BFP8" s="86"/>
      <c r="BFQ8" s="86"/>
      <c r="BFR8" s="86"/>
      <c r="BFS8" s="86"/>
      <c r="BFT8" s="86"/>
      <c r="BFU8" s="86"/>
      <c r="BFV8" s="86"/>
      <c r="BFW8" s="86"/>
      <c r="BFX8" s="86"/>
      <c r="BFY8" s="86"/>
      <c r="BFZ8" s="86"/>
      <c r="BGA8" s="86"/>
      <c r="BGB8" s="86"/>
      <c r="BGC8" s="86"/>
      <c r="BGD8" s="86"/>
      <c r="BGE8" s="86"/>
      <c r="BGF8" s="86"/>
      <c r="BGG8" s="86"/>
      <c r="BGH8" s="86"/>
      <c r="BGI8" s="86"/>
      <c r="BGJ8" s="86"/>
      <c r="BGK8" s="86"/>
      <c r="BGL8" s="86"/>
      <c r="BGM8" s="86"/>
      <c r="BGN8" s="86"/>
      <c r="BGO8" s="86"/>
      <c r="BGP8" s="86"/>
      <c r="BGQ8" s="86"/>
      <c r="BGR8" s="86"/>
      <c r="BGS8" s="86"/>
      <c r="BGT8" s="86"/>
      <c r="BGU8" s="86"/>
      <c r="BGV8" s="86"/>
      <c r="BGW8" s="86"/>
      <c r="BGX8" s="86"/>
      <c r="BGY8" s="86"/>
      <c r="BGZ8" s="86"/>
      <c r="BHA8" s="86"/>
      <c r="BHB8" s="86"/>
      <c r="BHC8" s="86"/>
      <c r="BHD8" s="86"/>
      <c r="BHE8" s="86"/>
      <c r="BHF8" s="86"/>
      <c r="BHG8" s="86"/>
      <c r="BHH8" s="86"/>
      <c r="BHI8" s="86"/>
      <c r="BHJ8" s="86"/>
      <c r="BHK8" s="86"/>
      <c r="BHL8" s="86"/>
      <c r="BHM8" s="86"/>
      <c r="BHN8" s="86"/>
      <c r="BHO8" s="86"/>
      <c r="BHP8" s="86"/>
      <c r="BHQ8" s="86"/>
      <c r="BHR8" s="86"/>
      <c r="BHS8" s="86"/>
      <c r="BHT8" s="86"/>
      <c r="BHU8" s="86"/>
      <c r="BHV8" s="86"/>
      <c r="BHW8" s="86"/>
      <c r="BHX8" s="86"/>
      <c r="BHY8" s="86"/>
      <c r="BHZ8" s="86"/>
      <c r="BIA8" s="86"/>
      <c r="BIB8" s="86"/>
      <c r="BIC8" s="86"/>
      <c r="BID8" s="86"/>
      <c r="BIE8" s="86"/>
      <c r="BIF8" s="86"/>
      <c r="BIG8" s="86"/>
      <c r="BIH8" s="86"/>
      <c r="BII8" s="86"/>
      <c r="BIJ8" s="86"/>
      <c r="BIK8" s="86"/>
      <c r="BIL8" s="86"/>
      <c r="BIM8" s="86"/>
      <c r="BIN8" s="86"/>
      <c r="BIO8" s="86"/>
      <c r="BIP8" s="86"/>
      <c r="BIQ8" s="86"/>
      <c r="BIR8" s="86"/>
      <c r="BIS8" s="86"/>
      <c r="BIT8" s="86"/>
      <c r="BIU8" s="86"/>
      <c r="BIV8" s="86"/>
      <c r="BIW8" s="86"/>
      <c r="BIX8" s="86"/>
      <c r="BIY8" s="86"/>
      <c r="BIZ8" s="86"/>
      <c r="BJA8" s="86"/>
      <c r="BJB8" s="86"/>
      <c r="BJC8" s="86"/>
      <c r="BJD8" s="86"/>
      <c r="BJE8" s="86"/>
      <c r="BJF8" s="86"/>
      <c r="BJG8" s="86"/>
      <c r="BJH8" s="86"/>
      <c r="BJI8" s="86"/>
      <c r="BJJ8" s="86"/>
      <c r="BJK8" s="86"/>
      <c r="BJL8" s="86"/>
      <c r="BJM8" s="86"/>
      <c r="BJN8" s="86"/>
      <c r="BJO8" s="86"/>
      <c r="BJP8" s="86"/>
      <c r="BJQ8" s="86"/>
      <c r="BJR8" s="86"/>
      <c r="BJS8" s="86"/>
      <c r="BJT8" s="86"/>
      <c r="BJU8" s="86"/>
      <c r="BJV8" s="86"/>
      <c r="BJW8" s="86"/>
      <c r="BJX8" s="86"/>
      <c r="BJY8" s="86"/>
      <c r="BJZ8" s="86"/>
      <c r="BKA8" s="86"/>
      <c r="BKB8" s="86"/>
      <c r="BKC8" s="86"/>
      <c r="BKD8" s="86"/>
      <c r="BKE8" s="86"/>
      <c r="BKF8" s="86"/>
      <c r="BKG8" s="86"/>
      <c r="BKH8" s="86"/>
      <c r="BKI8" s="86"/>
      <c r="BKJ8" s="86"/>
      <c r="BKK8" s="86"/>
      <c r="BKL8" s="86"/>
      <c r="BKM8" s="86"/>
      <c r="BKN8" s="86"/>
      <c r="BKO8" s="86"/>
      <c r="BKP8" s="86"/>
      <c r="BKQ8" s="86"/>
      <c r="BKR8" s="86"/>
      <c r="BKS8" s="86"/>
      <c r="BKT8" s="86"/>
      <c r="BKU8" s="86"/>
      <c r="BKV8" s="86"/>
      <c r="BKW8" s="86"/>
      <c r="BKX8" s="86"/>
      <c r="BKY8" s="86"/>
      <c r="BKZ8" s="86"/>
      <c r="BLA8" s="86"/>
      <c r="BLB8" s="86"/>
      <c r="BLC8" s="86"/>
      <c r="BLD8" s="86"/>
      <c r="BLE8" s="86"/>
      <c r="BLF8" s="86"/>
      <c r="BLG8" s="86"/>
      <c r="BLH8" s="86"/>
      <c r="BLI8" s="86"/>
      <c r="BLJ8" s="86"/>
      <c r="BLK8" s="86"/>
      <c r="BLL8" s="86"/>
      <c r="BLM8" s="86"/>
      <c r="BLN8" s="86"/>
      <c r="BLO8" s="86"/>
      <c r="BLP8" s="86"/>
      <c r="BLQ8" s="86"/>
      <c r="BLR8" s="86"/>
      <c r="BLS8" s="86"/>
      <c r="BLT8" s="86"/>
      <c r="BLU8" s="86"/>
      <c r="BLV8" s="86"/>
      <c r="BLW8" s="86"/>
      <c r="BLX8" s="86"/>
      <c r="BLY8" s="86"/>
      <c r="BLZ8" s="86"/>
      <c r="BMA8" s="86"/>
      <c r="BMB8" s="86"/>
      <c r="BMC8" s="86"/>
      <c r="BMD8" s="86"/>
      <c r="BME8" s="86"/>
      <c r="BMF8" s="86"/>
      <c r="BMG8" s="86"/>
      <c r="BMH8" s="86"/>
      <c r="BMI8" s="86"/>
      <c r="BMJ8" s="86"/>
      <c r="BMK8" s="86"/>
      <c r="BML8" s="86"/>
      <c r="BMM8" s="86"/>
      <c r="BMN8" s="86"/>
      <c r="BMO8" s="86"/>
      <c r="BMP8" s="86"/>
      <c r="BMQ8" s="86"/>
      <c r="BMR8" s="86"/>
      <c r="BMS8" s="86"/>
      <c r="BMT8" s="86"/>
      <c r="BMU8" s="86"/>
      <c r="BMV8" s="86"/>
      <c r="BMW8" s="86"/>
      <c r="BMX8" s="86"/>
      <c r="BMY8" s="86"/>
      <c r="BMZ8" s="86"/>
      <c r="BNA8" s="86"/>
      <c r="BNB8" s="86"/>
      <c r="BNC8" s="86"/>
      <c r="BND8" s="86"/>
      <c r="BNE8" s="86"/>
      <c r="BNF8" s="86"/>
      <c r="BNG8" s="86"/>
      <c r="BNH8" s="86"/>
      <c r="BNI8" s="86"/>
      <c r="BNJ8" s="86"/>
      <c r="BNK8" s="86"/>
      <c r="BNL8" s="86"/>
      <c r="BNM8" s="86"/>
      <c r="BNN8" s="86"/>
      <c r="BNO8" s="86"/>
      <c r="BNP8" s="86"/>
      <c r="BNQ8" s="86"/>
      <c r="BNR8" s="86"/>
      <c r="BNS8" s="86"/>
      <c r="BNT8" s="86"/>
      <c r="BNU8" s="86"/>
      <c r="BNV8" s="86"/>
      <c r="BNW8" s="86"/>
      <c r="BNX8" s="86"/>
      <c r="BNY8" s="86"/>
      <c r="BNZ8" s="86"/>
      <c r="BOA8" s="86"/>
      <c r="BOB8" s="86"/>
      <c r="BOC8" s="86"/>
      <c r="BOD8" s="86"/>
      <c r="BOE8" s="86"/>
      <c r="BOF8" s="86"/>
      <c r="BOG8" s="86"/>
      <c r="BOH8" s="86"/>
      <c r="BOI8" s="86"/>
      <c r="BOJ8" s="86"/>
      <c r="BOK8" s="86"/>
      <c r="BOL8" s="86"/>
      <c r="BOM8" s="86"/>
      <c r="BON8" s="86"/>
      <c r="BOO8" s="86"/>
      <c r="BOP8" s="86"/>
      <c r="BOQ8" s="86"/>
      <c r="BOR8" s="86"/>
      <c r="BOS8" s="86"/>
      <c r="BOT8" s="86"/>
      <c r="BOU8" s="86"/>
      <c r="BOV8" s="86"/>
      <c r="BOW8" s="86"/>
      <c r="BOX8" s="86"/>
      <c r="BOY8" s="86"/>
      <c r="BOZ8" s="86"/>
      <c r="BPA8" s="86"/>
      <c r="BPB8" s="86"/>
      <c r="BPC8" s="86"/>
      <c r="BPD8" s="86"/>
      <c r="BPE8" s="86"/>
      <c r="BPF8" s="86"/>
      <c r="BPG8" s="86"/>
      <c r="BPH8" s="86"/>
      <c r="BPI8" s="86"/>
      <c r="BPJ8" s="86"/>
      <c r="BPK8" s="86"/>
      <c r="BPL8" s="86"/>
      <c r="BPM8" s="86"/>
      <c r="BPN8" s="86"/>
      <c r="BPO8" s="86"/>
      <c r="BPP8" s="86"/>
      <c r="BPQ8" s="86"/>
      <c r="BPR8" s="86"/>
      <c r="BPS8" s="86"/>
      <c r="BPT8" s="86"/>
      <c r="BPU8" s="86"/>
      <c r="BPV8" s="86"/>
      <c r="BPW8" s="86"/>
      <c r="BPX8" s="86"/>
      <c r="BPY8" s="86"/>
      <c r="BPZ8" s="86"/>
      <c r="BQA8" s="86"/>
      <c r="BQB8" s="86"/>
      <c r="BQC8" s="86"/>
      <c r="BQD8" s="86"/>
      <c r="BQE8" s="86"/>
      <c r="BQF8" s="86"/>
      <c r="BQG8" s="86"/>
      <c r="BQH8" s="86"/>
      <c r="BQI8" s="86"/>
      <c r="BQJ8" s="86"/>
      <c r="BQK8" s="86"/>
      <c r="BQL8" s="86"/>
      <c r="BQM8" s="86"/>
      <c r="BQN8" s="86"/>
      <c r="BQO8" s="86"/>
      <c r="BQP8" s="86"/>
      <c r="BQQ8" s="86"/>
      <c r="BQR8" s="86"/>
      <c r="BQS8" s="86"/>
      <c r="BQT8" s="86"/>
      <c r="BQU8" s="86"/>
      <c r="BQV8" s="86"/>
      <c r="BQW8" s="86"/>
      <c r="BQX8" s="86"/>
      <c r="BQY8" s="86"/>
      <c r="BQZ8" s="86"/>
      <c r="BRA8" s="86"/>
      <c r="BRB8" s="86"/>
      <c r="BRC8" s="86"/>
      <c r="BRD8" s="86"/>
      <c r="BRE8" s="86"/>
      <c r="BRF8" s="86"/>
      <c r="BRG8" s="86"/>
      <c r="BRH8" s="86"/>
      <c r="BRI8" s="86"/>
      <c r="BRJ8" s="86"/>
      <c r="BRK8" s="86"/>
      <c r="BRL8" s="86"/>
      <c r="BRM8" s="86"/>
      <c r="BRN8" s="86"/>
      <c r="BRO8" s="86"/>
      <c r="BRP8" s="86"/>
      <c r="BRQ8" s="86"/>
      <c r="BRR8" s="86"/>
      <c r="BRS8" s="86"/>
      <c r="BRT8" s="86"/>
      <c r="BRU8" s="86"/>
      <c r="BRV8" s="86"/>
      <c r="BRW8" s="86"/>
      <c r="BRX8" s="86"/>
      <c r="BRY8" s="86"/>
      <c r="BRZ8" s="86"/>
      <c r="BSA8" s="86"/>
      <c r="BSB8" s="86"/>
      <c r="BSC8" s="86"/>
      <c r="BSD8" s="86"/>
      <c r="BSE8" s="86"/>
      <c r="BSF8" s="86"/>
      <c r="BSG8" s="86"/>
      <c r="BSH8" s="86"/>
      <c r="BSI8" s="86"/>
      <c r="BSJ8" s="86"/>
      <c r="BSK8" s="86"/>
      <c r="BSL8" s="86"/>
      <c r="BSM8" s="86"/>
      <c r="BSN8" s="86"/>
      <c r="BSO8" s="86"/>
      <c r="BSP8" s="86"/>
      <c r="BSQ8" s="86"/>
      <c r="BSR8" s="86"/>
      <c r="BSS8" s="86"/>
      <c r="BST8" s="86"/>
      <c r="BSU8" s="86"/>
      <c r="BSV8" s="86"/>
      <c r="BSW8" s="86"/>
      <c r="BSX8" s="86"/>
      <c r="BSY8" s="86"/>
      <c r="BSZ8" s="86"/>
      <c r="BTA8" s="86"/>
      <c r="BTB8" s="86"/>
      <c r="BTC8" s="86"/>
      <c r="BTD8" s="86"/>
      <c r="BTE8" s="86"/>
      <c r="BTF8" s="86"/>
      <c r="BTG8" s="86"/>
      <c r="BTH8" s="86"/>
      <c r="BTI8" s="86"/>
      <c r="BTJ8" s="86"/>
      <c r="BTK8" s="86"/>
      <c r="BTL8" s="86"/>
      <c r="BTM8" s="86"/>
      <c r="BTN8" s="86"/>
      <c r="BTO8" s="86"/>
      <c r="BTP8" s="86"/>
      <c r="BTQ8" s="86"/>
      <c r="BTR8" s="86"/>
      <c r="BTS8" s="86"/>
      <c r="BTT8" s="86"/>
      <c r="BTU8" s="86"/>
      <c r="BTV8" s="86"/>
      <c r="BTW8" s="86"/>
      <c r="BTX8" s="86"/>
      <c r="BTY8" s="86"/>
      <c r="BTZ8" s="86"/>
      <c r="BUA8" s="86"/>
      <c r="BUB8" s="86"/>
      <c r="BUC8" s="86"/>
      <c r="BUD8" s="86"/>
      <c r="BUE8" s="86"/>
      <c r="BUF8" s="86"/>
      <c r="BUG8" s="86"/>
      <c r="BUH8" s="86"/>
      <c r="BUI8" s="86"/>
      <c r="BUJ8" s="86"/>
      <c r="BUK8" s="86"/>
      <c r="BUL8" s="86"/>
      <c r="BUM8" s="86"/>
      <c r="BUN8" s="86"/>
      <c r="BUO8" s="86"/>
      <c r="BUP8" s="86"/>
      <c r="BUQ8" s="86"/>
      <c r="BUR8" s="86"/>
      <c r="BUS8" s="86"/>
      <c r="BUT8" s="86"/>
      <c r="BUU8" s="86"/>
      <c r="BUV8" s="86"/>
      <c r="BUW8" s="86"/>
      <c r="BUX8" s="86"/>
      <c r="BUY8" s="86"/>
      <c r="BUZ8" s="86"/>
      <c r="BVA8" s="86"/>
      <c r="BVB8" s="86"/>
      <c r="BVC8" s="86"/>
      <c r="BVD8" s="86"/>
      <c r="BVE8" s="86"/>
      <c r="BVF8" s="86"/>
      <c r="BVG8" s="86"/>
      <c r="BVH8" s="86"/>
      <c r="BVI8" s="86"/>
      <c r="BVJ8" s="86"/>
      <c r="BVK8" s="86"/>
      <c r="BVL8" s="86"/>
      <c r="BVM8" s="86"/>
      <c r="BVN8" s="86"/>
      <c r="BVO8" s="86"/>
      <c r="BVP8" s="86"/>
      <c r="BVQ8" s="86"/>
      <c r="BVR8" s="86"/>
      <c r="BVS8" s="86"/>
      <c r="BVT8" s="86"/>
      <c r="BVU8" s="86"/>
      <c r="BVV8" s="86"/>
      <c r="BVW8" s="86"/>
      <c r="BVX8" s="86"/>
      <c r="BVY8" s="86"/>
      <c r="BVZ8" s="86"/>
      <c r="BWA8" s="86"/>
      <c r="BWB8" s="86"/>
      <c r="BWC8" s="86"/>
      <c r="BWD8" s="86"/>
      <c r="BWE8" s="86"/>
      <c r="BWF8" s="86"/>
      <c r="BWG8" s="86"/>
      <c r="BWH8" s="86"/>
      <c r="BWI8" s="86"/>
      <c r="BWJ8" s="86"/>
      <c r="BWK8" s="86"/>
      <c r="BWL8" s="86"/>
      <c r="BWM8" s="86"/>
      <c r="BWN8" s="86"/>
      <c r="BWO8" s="86"/>
      <c r="BWP8" s="86"/>
      <c r="BWQ8" s="86"/>
      <c r="BWR8" s="86"/>
      <c r="BWS8" s="86"/>
      <c r="BWT8" s="86"/>
      <c r="BWU8" s="86"/>
      <c r="BWV8" s="86"/>
      <c r="BWW8" s="86"/>
      <c r="BWX8" s="86"/>
      <c r="BWY8" s="86"/>
      <c r="BWZ8" s="86"/>
      <c r="BXA8" s="86"/>
      <c r="BXB8" s="86"/>
      <c r="BXC8" s="86"/>
      <c r="BXD8" s="86"/>
      <c r="BXE8" s="86"/>
      <c r="BXF8" s="86"/>
      <c r="BXG8" s="86"/>
      <c r="BXH8" s="86"/>
      <c r="BXI8" s="86"/>
      <c r="BXJ8" s="86"/>
      <c r="BXK8" s="86"/>
      <c r="BXL8" s="86"/>
      <c r="BXM8" s="86"/>
      <c r="BXN8" s="86"/>
      <c r="BXO8" s="86"/>
      <c r="BXP8" s="86"/>
      <c r="BXQ8" s="86"/>
      <c r="BXR8" s="86"/>
      <c r="BXS8" s="86"/>
      <c r="BXT8" s="86"/>
      <c r="BXU8" s="86"/>
      <c r="BXV8" s="86"/>
      <c r="BXW8" s="86"/>
      <c r="BXX8" s="86"/>
      <c r="BXY8" s="86"/>
      <c r="BXZ8" s="86"/>
      <c r="BYA8" s="86"/>
      <c r="BYB8" s="86"/>
      <c r="BYC8" s="86"/>
      <c r="BYD8" s="86"/>
      <c r="BYE8" s="86"/>
      <c r="BYF8" s="86"/>
      <c r="BYG8" s="86"/>
      <c r="BYH8" s="86"/>
      <c r="BYI8" s="86"/>
      <c r="BYJ8" s="86"/>
      <c r="BYK8" s="86"/>
      <c r="BYL8" s="86"/>
      <c r="BYM8" s="86"/>
      <c r="BYN8" s="86"/>
      <c r="BYO8" s="86"/>
      <c r="BYP8" s="86"/>
      <c r="BYQ8" s="86"/>
      <c r="BYR8" s="86"/>
      <c r="BYS8" s="86"/>
      <c r="BYT8" s="86"/>
      <c r="BYU8" s="86"/>
      <c r="BYV8" s="86"/>
      <c r="BYW8" s="86"/>
      <c r="BYX8" s="86"/>
      <c r="BYY8" s="86"/>
      <c r="BYZ8" s="86"/>
      <c r="BZA8" s="86"/>
      <c r="BZB8" s="86"/>
      <c r="BZC8" s="86"/>
      <c r="BZD8" s="86"/>
      <c r="BZE8" s="86"/>
      <c r="BZF8" s="86"/>
      <c r="BZG8" s="86"/>
      <c r="BZH8" s="86"/>
      <c r="BZI8" s="86"/>
      <c r="BZJ8" s="86"/>
      <c r="BZK8" s="86"/>
      <c r="BZL8" s="86"/>
      <c r="BZM8" s="86"/>
      <c r="BZN8" s="86"/>
      <c r="BZO8" s="86"/>
      <c r="BZP8" s="86"/>
      <c r="BZQ8" s="86"/>
      <c r="BZR8" s="86"/>
      <c r="BZS8" s="86"/>
      <c r="BZT8" s="86"/>
      <c r="BZU8" s="86"/>
      <c r="BZV8" s="86"/>
      <c r="BZW8" s="86"/>
      <c r="BZX8" s="86"/>
      <c r="BZY8" s="86"/>
      <c r="BZZ8" s="86"/>
      <c r="CAA8" s="86"/>
      <c r="CAB8" s="86"/>
      <c r="CAC8" s="86"/>
      <c r="CAD8" s="86"/>
      <c r="CAE8" s="86"/>
      <c r="CAF8" s="86"/>
      <c r="CAG8" s="86"/>
      <c r="CAH8" s="86"/>
      <c r="CAI8" s="86"/>
      <c r="CAJ8" s="86"/>
      <c r="CAK8" s="86"/>
      <c r="CAL8" s="86"/>
      <c r="CAM8" s="86"/>
      <c r="CAN8" s="86"/>
      <c r="CAO8" s="86"/>
      <c r="CAP8" s="86"/>
      <c r="CAQ8" s="86"/>
      <c r="CAR8" s="86"/>
      <c r="CAS8" s="86"/>
      <c r="CAT8" s="86"/>
      <c r="CAU8" s="86"/>
      <c r="CAV8" s="86"/>
      <c r="CAW8" s="86"/>
      <c r="CAX8" s="86"/>
      <c r="CAY8" s="86"/>
      <c r="CAZ8" s="86"/>
      <c r="CBA8" s="86"/>
      <c r="CBB8" s="86"/>
      <c r="CBC8" s="86"/>
      <c r="CBD8" s="86"/>
      <c r="CBE8" s="86"/>
      <c r="CBF8" s="86"/>
      <c r="CBG8" s="86"/>
      <c r="CBH8" s="86"/>
      <c r="CBI8" s="86"/>
      <c r="CBJ8" s="86"/>
      <c r="CBK8" s="86"/>
      <c r="CBL8" s="86"/>
      <c r="CBM8" s="86"/>
      <c r="CBN8" s="86"/>
      <c r="CBO8" s="86"/>
      <c r="CBP8" s="86"/>
      <c r="CBQ8" s="86"/>
      <c r="CBR8" s="86"/>
      <c r="CBS8" s="86"/>
      <c r="CBT8" s="86"/>
      <c r="CBU8" s="86"/>
      <c r="CBV8" s="86"/>
      <c r="CBW8" s="86"/>
      <c r="CBX8" s="86"/>
      <c r="CBY8" s="86"/>
      <c r="CBZ8" s="86"/>
      <c r="CCA8" s="86"/>
      <c r="CCB8" s="86"/>
      <c r="CCC8" s="86"/>
      <c r="CCD8" s="86"/>
      <c r="CCE8" s="86"/>
      <c r="CCF8" s="86"/>
      <c r="CCG8" s="86"/>
      <c r="CCH8" s="86"/>
      <c r="CCI8" s="86"/>
      <c r="CCJ8" s="86"/>
      <c r="CCK8" s="86"/>
      <c r="CCL8" s="86"/>
      <c r="CCM8" s="86"/>
      <c r="CCN8" s="86"/>
      <c r="CCO8" s="86"/>
      <c r="CCP8" s="86"/>
      <c r="CCQ8" s="86"/>
      <c r="CCR8" s="86"/>
      <c r="CCS8" s="86"/>
      <c r="CCT8" s="86"/>
      <c r="CCU8" s="86"/>
      <c r="CCV8" s="86"/>
      <c r="CCW8" s="86"/>
      <c r="CCX8" s="86"/>
      <c r="CCY8" s="86"/>
      <c r="CCZ8" s="86"/>
      <c r="CDA8" s="86"/>
      <c r="CDB8" s="86"/>
      <c r="CDC8" s="86"/>
      <c r="CDD8" s="86"/>
      <c r="CDE8" s="86"/>
      <c r="CDF8" s="86"/>
      <c r="CDG8" s="86"/>
      <c r="CDH8" s="86"/>
      <c r="CDI8" s="86"/>
      <c r="CDJ8" s="86"/>
      <c r="CDK8" s="86"/>
      <c r="CDL8" s="86"/>
      <c r="CDM8" s="86"/>
      <c r="CDN8" s="86"/>
      <c r="CDO8" s="86"/>
      <c r="CDP8" s="86"/>
      <c r="CDQ8" s="86"/>
      <c r="CDR8" s="86"/>
      <c r="CDS8" s="86"/>
      <c r="CDT8" s="86"/>
      <c r="CDU8" s="86"/>
      <c r="CDV8" s="86"/>
      <c r="CDW8" s="86"/>
      <c r="CDX8" s="86"/>
      <c r="CDY8" s="86"/>
      <c r="CDZ8" s="86"/>
      <c r="CEA8" s="86"/>
      <c r="CEB8" s="86"/>
      <c r="CEC8" s="86"/>
      <c r="CED8" s="86"/>
      <c r="CEE8" s="86"/>
      <c r="CEF8" s="86"/>
      <c r="CEG8" s="86"/>
      <c r="CEH8" s="86"/>
      <c r="CEI8" s="86"/>
      <c r="CEJ8" s="86"/>
      <c r="CEK8" s="86"/>
      <c r="CEL8" s="86"/>
      <c r="CEM8" s="86"/>
      <c r="CEN8" s="86"/>
      <c r="CEO8" s="86"/>
      <c r="CEP8" s="86"/>
      <c r="CEQ8" s="86"/>
      <c r="CER8" s="86"/>
      <c r="CES8" s="86"/>
      <c r="CET8" s="86"/>
      <c r="CEU8" s="86"/>
      <c r="CEV8" s="86"/>
      <c r="CEW8" s="86"/>
      <c r="CEX8" s="86"/>
      <c r="CEY8" s="86"/>
      <c r="CEZ8" s="86"/>
      <c r="CFA8" s="86"/>
      <c r="CFB8" s="86"/>
      <c r="CFC8" s="86"/>
      <c r="CFD8" s="86"/>
      <c r="CFE8" s="86"/>
      <c r="CFF8" s="86"/>
      <c r="CFG8" s="86"/>
      <c r="CFH8" s="86"/>
      <c r="CFI8" s="86"/>
      <c r="CFJ8" s="86"/>
      <c r="CFK8" s="86"/>
      <c r="CFL8" s="86"/>
      <c r="CFM8" s="86"/>
      <c r="CFN8" s="86"/>
      <c r="CFO8" s="86"/>
      <c r="CFP8" s="86"/>
      <c r="CFQ8" s="86"/>
      <c r="CFR8" s="86"/>
      <c r="CFS8" s="86"/>
      <c r="CFT8" s="86"/>
      <c r="CFU8" s="86"/>
      <c r="CFV8" s="86"/>
      <c r="CFW8" s="86"/>
      <c r="CFX8" s="86"/>
      <c r="CFY8" s="86"/>
      <c r="CFZ8" s="86"/>
      <c r="CGA8" s="86"/>
      <c r="CGB8" s="86"/>
      <c r="CGC8" s="86"/>
      <c r="CGD8" s="86"/>
      <c r="CGE8" s="86"/>
      <c r="CGF8" s="86"/>
      <c r="CGG8" s="86"/>
      <c r="CGH8" s="86"/>
      <c r="CGI8" s="86"/>
      <c r="CGJ8" s="86"/>
      <c r="CGK8" s="86"/>
      <c r="CGL8" s="86"/>
      <c r="CGM8" s="86"/>
      <c r="CGN8" s="86"/>
      <c r="CGO8" s="86"/>
      <c r="CGP8" s="86"/>
      <c r="CGQ8" s="86"/>
      <c r="CGR8" s="86"/>
      <c r="CGS8" s="86"/>
      <c r="CGT8" s="86"/>
      <c r="CGU8" s="86"/>
      <c r="CGV8" s="86"/>
      <c r="CGW8" s="86"/>
      <c r="CGX8" s="86"/>
      <c r="CGY8" s="86"/>
      <c r="CGZ8" s="86"/>
      <c r="CHA8" s="86"/>
      <c r="CHB8" s="86"/>
      <c r="CHC8" s="86"/>
      <c r="CHD8" s="86"/>
      <c r="CHE8" s="86"/>
      <c r="CHF8" s="86"/>
      <c r="CHG8" s="86"/>
      <c r="CHH8" s="86"/>
      <c r="CHI8" s="86"/>
      <c r="CHJ8" s="86"/>
      <c r="CHK8" s="86"/>
      <c r="CHL8" s="86"/>
      <c r="CHM8" s="86"/>
      <c r="CHN8" s="86"/>
      <c r="CHO8" s="86"/>
      <c r="CHP8" s="86"/>
      <c r="CHQ8" s="86"/>
      <c r="CHR8" s="86"/>
      <c r="CHS8" s="86"/>
      <c r="CHT8" s="86"/>
      <c r="CHU8" s="86"/>
      <c r="CHV8" s="86"/>
      <c r="CHW8" s="86"/>
      <c r="CHX8" s="86"/>
      <c r="CHY8" s="86"/>
      <c r="CHZ8" s="86"/>
      <c r="CIA8" s="86"/>
      <c r="CIB8" s="86"/>
      <c r="CIC8" s="86"/>
      <c r="CID8" s="86"/>
      <c r="CIE8" s="86"/>
      <c r="CIF8" s="86"/>
      <c r="CIG8" s="86"/>
      <c r="CIH8" s="86"/>
      <c r="CII8" s="86"/>
      <c r="CIJ8" s="86"/>
      <c r="CIK8" s="86"/>
      <c r="CIL8" s="86"/>
      <c r="CIM8" s="86"/>
      <c r="CIN8" s="86"/>
      <c r="CIO8" s="86"/>
      <c r="CIP8" s="86"/>
      <c r="CIQ8" s="86"/>
      <c r="CIR8" s="86"/>
      <c r="CIS8" s="86"/>
      <c r="CIT8" s="86"/>
      <c r="CIU8" s="86"/>
      <c r="CIV8" s="86"/>
      <c r="CIW8" s="86"/>
      <c r="CIX8" s="86"/>
      <c r="CIY8" s="86"/>
      <c r="CIZ8" s="86"/>
      <c r="CJA8" s="86"/>
      <c r="CJB8" s="86"/>
      <c r="CJC8" s="86"/>
      <c r="CJD8" s="86"/>
      <c r="CJE8" s="86"/>
      <c r="CJF8" s="86"/>
      <c r="CJG8" s="86"/>
      <c r="CJH8" s="86"/>
      <c r="CJI8" s="86"/>
      <c r="CJJ8" s="86"/>
      <c r="CJK8" s="86"/>
      <c r="CJL8" s="86"/>
      <c r="CJM8" s="86"/>
      <c r="CJN8" s="86"/>
      <c r="CJO8" s="86"/>
      <c r="CJP8" s="86"/>
      <c r="CJQ8" s="86"/>
      <c r="CJR8" s="86"/>
      <c r="CJS8" s="86"/>
      <c r="CJT8" s="86"/>
      <c r="CJU8" s="86"/>
      <c r="CJV8" s="86"/>
      <c r="CJW8" s="86"/>
      <c r="CJX8" s="86"/>
      <c r="CJY8" s="86"/>
      <c r="CJZ8" s="86"/>
      <c r="CKA8" s="86"/>
      <c r="CKB8" s="86"/>
      <c r="CKC8" s="86"/>
      <c r="CKD8" s="86"/>
      <c r="CKE8" s="86"/>
      <c r="CKF8" s="86"/>
      <c r="CKG8" s="86"/>
      <c r="CKH8" s="86"/>
      <c r="CKI8" s="86"/>
      <c r="CKJ8" s="86"/>
      <c r="CKK8" s="86"/>
      <c r="CKL8" s="86"/>
      <c r="CKM8" s="86"/>
      <c r="CKN8" s="86"/>
      <c r="CKO8" s="86"/>
      <c r="CKP8" s="86"/>
      <c r="CKQ8" s="86"/>
      <c r="CKR8" s="86"/>
      <c r="CKS8" s="86"/>
      <c r="CKT8" s="86"/>
      <c r="CKU8" s="86"/>
      <c r="CKV8" s="86"/>
      <c r="CKW8" s="86"/>
      <c r="CKX8" s="86"/>
      <c r="CKY8" s="86"/>
      <c r="CKZ8" s="86"/>
      <c r="CLA8" s="86"/>
      <c r="CLB8" s="86"/>
      <c r="CLC8" s="86"/>
      <c r="CLD8" s="86"/>
      <c r="CLE8" s="86"/>
      <c r="CLF8" s="86"/>
      <c r="CLG8" s="86"/>
      <c r="CLH8" s="86"/>
      <c r="CLI8" s="86"/>
      <c r="CLJ8" s="86"/>
      <c r="CLK8" s="86"/>
      <c r="CLL8" s="86"/>
      <c r="CLM8" s="86"/>
      <c r="CLN8" s="86"/>
      <c r="CLO8" s="86"/>
      <c r="CLP8" s="86"/>
      <c r="CLQ8" s="86"/>
      <c r="CLR8" s="86"/>
      <c r="CLS8" s="86"/>
      <c r="CLT8" s="86"/>
      <c r="CLU8" s="86"/>
      <c r="CLV8" s="86"/>
      <c r="CLW8" s="86"/>
      <c r="CLX8" s="86"/>
      <c r="CLY8" s="86"/>
      <c r="CLZ8" s="86"/>
      <c r="CMA8" s="86"/>
      <c r="CMB8" s="86"/>
      <c r="CMC8" s="86"/>
      <c r="CMD8" s="86"/>
      <c r="CME8" s="86"/>
      <c r="CMF8" s="86"/>
      <c r="CMG8" s="86"/>
      <c r="CMH8" s="86"/>
      <c r="CMI8" s="86"/>
      <c r="CMJ8" s="86"/>
      <c r="CMK8" s="86"/>
      <c r="CML8" s="86"/>
      <c r="CMM8" s="86"/>
      <c r="CMN8" s="86"/>
      <c r="CMO8" s="86"/>
      <c r="CMP8" s="86"/>
      <c r="CMQ8" s="86"/>
      <c r="CMR8" s="86"/>
      <c r="CMS8" s="86"/>
      <c r="CMT8" s="86"/>
      <c r="CMU8" s="86"/>
      <c r="CMV8" s="86"/>
      <c r="CMW8" s="86"/>
      <c r="CMX8" s="86"/>
      <c r="CMY8" s="86"/>
      <c r="CMZ8" s="86"/>
      <c r="CNA8" s="86"/>
      <c r="CNB8" s="86"/>
      <c r="CNC8" s="86"/>
      <c r="CND8" s="86"/>
      <c r="CNE8" s="86"/>
      <c r="CNF8" s="86"/>
      <c r="CNG8" s="86"/>
      <c r="CNH8" s="86"/>
      <c r="CNI8" s="86"/>
      <c r="CNJ8" s="86"/>
      <c r="CNK8" s="86"/>
      <c r="CNL8" s="86"/>
      <c r="CNM8" s="86"/>
      <c r="CNN8" s="86"/>
      <c r="CNO8" s="86"/>
      <c r="CNP8" s="86"/>
      <c r="CNQ8" s="86"/>
      <c r="CNR8" s="86"/>
      <c r="CNS8" s="86"/>
      <c r="CNT8" s="86"/>
      <c r="CNU8" s="86"/>
      <c r="CNV8" s="86"/>
      <c r="CNW8" s="86"/>
      <c r="CNX8" s="86"/>
      <c r="CNY8" s="86"/>
      <c r="CNZ8" s="86"/>
      <c r="COA8" s="86"/>
      <c r="COB8" s="86"/>
      <c r="COC8" s="86"/>
      <c r="COD8" s="86"/>
      <c r="COE8" s="86"/>
      <c r="COF8" s="86"/>
      <c r="COG8" s="86"/>
      <c r="COH8" s="86"/>
      <c r="COI8" s="86"/>
      <c r="COJ8" s="86"/>
      <c r="COK8" s="86"/>
      <c r="COL8" s="86"/>
      <c r="COM8" s="86"/>
      <c r="CON8" s="86"/>
      <c r="COO8" s="86"/>
      <c r="COP8" s="86"/>
      <c r="COQ8" s="86"/>
      <c r="COR8" s="86"/>
      <c r="COS8" s="86"/>
      <c r="COT8" s="86"/>
      <c r="COU8" s="86"/>
      <c r="COV8" s="86"/>
      <c r="COW8" s="86"/>
      <c r="COX8" s="86"/>
      <c r="COY8" s="86"/>
      <c r="COZ8" s="86"/>
      <c r="CPA8" s="86"/>
      <c r="CPB8" s="86"/>
      <c r="CPC8" s="86"/>
      <c r="CPD8" s="86"/>
      <c r="CPE8" s="86"/>
      <c r="CPF8" s="86"/>
      <c r="CPG8" s="86"/>
      <c r="CPH8" s="86"/>
      <c r="CPI8" s="86"/>
      <c r="CPJ8" s="86"/>
      <c r="CPK8" s="86"/>
      <c r="CPL8" s="86"/>
      <c r="CPM8" s="86"/>
      <c r="CPN8" s="86"/>
      <c r="CPO8" s="86"/>
      <c r="CPP8" s="86"/>
      <c r="CPQ8" s="86"/>
      <c r="CPR8" s="86"/>
      <c r="CPS8" s="86"/>
      <c r="CPT8" s="86"/>
      <c r="CPU8" s="86"/>
      <c r="CPV8" s="86"/>
      <c r="CPW8" s="86"/>
      <c r="CPX8" s="86"/>
      <c r="CPY8" s="86"/>
      <c r="CPZ8" s="86"/>
      <c r="CQA8" s="86"/>
      <c r="CQB8" s="86"/>
      <c r="CQC8" s="86"/>
      <c r="CQD8" s="86"/>
      <c r="CQE8" s="86"/>
      <c r="CQF8" s="86"/>
      <c r="CQG8" s="86"/>
      <c r="CQH8" s="86"/>
      <c r="CQI8" s="86"/>
      <c r="CQJ8" s="86"/>
      <c r="CQK8" s="86"/>
      <c r="CQL8" s="86"/>
      <c r="CQM8" s="86"/>
      <c r="CQN8" s="86"/>
      <c r="CQO8" s="86"/>
      <c r="CQP8" s="86"/>
      <c r="CQQ8" s="86"/>
      <c r="CQR8" s="86"/>
      <c r="CQS8" s="86"/>
      <c r="CQT8" s="86"/>
      <c r="CQU8" s="86"/>
      <c r="CQV8" s="86"/>
      <c r="CQW8" s="86"/>
      <c r="CQX8" s="86"/>
      <c r="CQY8" s="86"/>
      <c r="CQZ8" s="86"/>
      <c r="CRA8" s="86"/>
      <c r="CRB8" s="86"/>
      <c r="CRC8" s="86"/>
      <c r="CRD8" s="86"/>
      <c r="CRE8" s="86"/>
      <c r="CRF8" s="86"/>
      <c r="CRG8" s="86"/>
      <c r="CRH8" s="86"/>
      <c r="CRI8" s="86"/>
      <c r="CRJ8" s="86"/>
      <c r="CRK8" s="86"/>
      <c r="CRL8" s="86"/>
      <c r="CRM8" s="86"/>
      <c r="CRN8" s="86"/>
      <c r="CRO8" s="86"/>
      <c r="CRP8" s="86"/>
      <c r="CRQ8" s="86"/>
      <c r="CRR8" s="86"/>
      <c r="CRS8" s="86"/>
      <c r="CRT8" s="86"/>
      <c r="CRU8" s="86"/>
      <c r="CRV8" s="86"/>
      <c r="CRW8" s="86"/>
      <c r="CRX8" s="86"/>
      <c r="CRY8" s="86"/>
      <c r="CRZ8" s="86"/>
      <c r="CSA8" s="86"/>
      <c r="CSB8" s="86"/>
      <c r="CSC8" s="86"/>
      <c r="CSD8" s="86"/>
      <c r="CSE8" s="86"/>
      <c r="CSF8" s="86"/>
      <c r="CSG8" s="86"/>
      <c r="CSH8" s="86"/>
      <c r="CSI8" s="86"/>
      <c r="CSJ8" s="86"/>
      <c r="CSK8" s="86"/>
      <c r="CSL8" s="86"/>
      <c r="CSM8" s="86"/>
      <c r="CSN8" s="86"/>
      <c r="CSO8" s="86"/>
      <c r="CSP8" s="86"/>
      <c r="CSQ8" s="86"/>
      <c r="CSR8" s="86"/>
      <c r="CSS8" s="86"/>
      <c r="CST8" s="86"/>
      <c r="CSU8" s="86"/>
      <c r="CSV8" s="86"/>
      <c r="CSW8" s="86"/>
      <c r="CSX8" s="86"/>
      <c r="CSY8" s="86"/>
      <c r="CSZ8" s="86"/>
      <c r="CTA8" s="86"/>
      <c r="CTB8" s="86"/>
      <c r="CTC8" s="86"/>
      <c r="CTD8" s="86"/>
      <c r="CTE8" s="86"/>
      <c r="CTF8" s="86"/>
      <c r="CTG8" s="86"/>
      <c r="CTH8" s="86"/>
      <c r="CTI8" s="86"/>
      <c r="CTJ8" s="86"/>
      <c r="CTK8" s="86"/>
      <c r="CTL8" s="86"/>
      <c r="CTM8" s="86"/>
      <c r="CTN8" s="86"/>
      <c r="CTO8" s="86"/>
      <c r="CTP8" s="86"/>
      <c r="CTQ8" s="86"/>
      <c r="CTR8" s="86"/>
      <c r="CTS8" s="86"/>
      <c r="CTT8" s="86"/>
      <c r="CTU8" s="86"/>
      <c r="CTV8" s="86"/>
      <c r="CTW8" s="86"/>
      <c r="CTX8" s="86"/>
      <c r="CTY8" s="86"/>
      <c r="CTZ8" s="86"/>
      <c r="CUA8" s="86"/>
      <c r="CUB8" s="86"/>
      <c r="CUC8" s="86"/>
      <c r="CUD8" s="86"/>
      <c r="CUE8" s="86"/>
      <c r="CUF8" s="86"/>
      <c r="CUG8" s="86"/>
      <c r="CUH8" s="86"/>
      <c r="CUI8" s="86"/>
      <c r="CUJ8" s="86"/>
      <c r="CUK8" s="86"/>
      <c r="CUL8" s="86"/>
      <c r="CUM8" s="86"/>
      <c r="CUN8" s="86"/>
      <c r="CUO8" s="86"/>
      <c r="CUP8" s="86"/>
      <c r="CUQ8" s="86"/>
      <c r="CUR8" s="86"/>
      <c r="CUS8" s="86"/>
      <c r="CUT8" s="86"/>
      <c r="CUU8" s="86"/>
      <c r="CUV8" s="86"/>
      <c r="CUW8" s="86"/>
      <c r="CUX8" s="86"/>
      <c r="CUY8" s="86"/>
      <c r="CUZ8" s="86"/>
      <c r="CVA8" s="86"/>
      <c r="CVB8" s="86"/>
      <c r="CVC8" s="86"/>
      <c r="CVD8" s="86"/>
      <c r="CVE8" s="86"/>
      <c r="CVF8" s="86"/>
      <c r="CVG8" s="86"/>
      <c r="CVH8" s="86"/>
      <c r="CVI8" s="86"/>
      <c r="CVJ8" s="86"/>
      <c r="CVK8" s="86"/>
      <c r="CVL8" s="86"/>
      <c r="CVM8" s="86"/>
      <c r="CVN8" s="86"/>
      <c r="CVO8" s="86"/>
      <c r="CVP8" s="86"/>
      <c r="CVQ8" s="86"/>
      <c r="CVR8" s="86"/>
      <c r="CVS8" s="86"/>
      <c r="CVT8" s="86"/>
      <c r="CVU8" s="86"/>
      <c r="CVV8" s="86"/>
      <c r="CVW8" s="86"/>
      <c r="CVX8" s="86"/>
      <c r="CVY8" s="86"/>
      <c r="CVZ8" s="86"/>
      <c r="CWA8" s="86"/>
      <c r="CWB8" s="86"/>
      <c r="CWC8" s="86"/>
      <c r="CWD8" s="86"/>
      <c r="CWE8" s="86"/>
      <c r="CWF8" s="86"/>
      <c r="CWG8" s="86"/>
      <c r="CWH8" s="86"/>
      <c r="CWI8" s="86"/>
      <c r="CWJ8" s="86"/>
      <c r="CWK8" s="86"/>
      <c r="CWL8" s="86"/>
      <c r="CWM8" s="86"/>
      <c r="CWN8" s="86"/>
      <c r="CWO8" s="86"/>
      <c r="CWP8" s="86"/>
      <c r="CWQ8" s="86"/>
      <c r="CWR8" s="86"/>
      <c r="CWS8" s="86"/>
      <c r="CWT8" s="86"/>
      <c r="CWU8" s="86"/>
      <c r="CWV8" s="86"/>
      <c r="CWW8" s="86"/>
      <c r="CWX8" s="86"/>
      <c r="CWY8" s="86"/>
      <c r="CWZ8" s="86"/>
      <c r="CXA8" s="86"/>
      <c r="CXB8" s="86"/>
      <c r="CXC8" s="86"/>
      <c r="CXD8" s="86"/>
      <c r="CXE8" s="86"/>
      <c r="CXF8" s="86"/>
      <c r="CXG8" s="86"/>
      <c r="CXH8" s="86"/>
      <c r="CXI8" s="86"/>
      <c r="CXJ8" s="86"/>
      <c r="CXK8" s="86"/>
      <c r="CXL8" s="86"/>
      <c r="CXM8" s="86"/>
      <c r="CXN8" s="86"/>
      <c r="CXO8" s="86"/>
      <c r="CXP8" s="86"/>
      <c r="CXQ8" s="86"/>
      <c r="CXR8" s="86"/>
      <c r="CXS8" s="86"/>
      <c r="CXT8" s="86"/>
      <c r="CXU8" s="86"/>
      <c r="CXV8" s="86"/>
      <c r="CXW8" s="86"/>
      <c r="CXX8" s="86"/>
      <c r="CXY8" s="86"/>
      <c r="CXZ8" s="86"/>
      <c r="CYA8" s="86"/>
      <c r="CYB8" s="86"/>
      <c r="CYC8" s="86"/>
      <c r="CYD8" s="86"/>
      <c r="CYE8" s="86"/>
      <c r="CYF8" s="86"/>
      <c r="CYG8" s="86"/>
      <c r="CYH8" s="86"/>
      <c r="CYI8" s="86"/>
      <c r="CYJ8" s="86"/>
      <c r="CYK8" s="86"/>
      <c r="CYL8" s="86"/>
      <c r="CYM8" s="86"/>
      <c r="CYN8" s="86"/>
      <c r="CYO8" s="86"/>
      <c r="CYP8" s="86"/>
      <c r="CYQ8" s="86"/>
      <c r="CYR8" s="86"/>
      <c r="CYS8" s="86"/>
      <c r="CYT8" s="86"/>
      <c r="CYU8" s="86"/>
      <c r="CYV8" s="86"/>
      <c r="CYW8" s="86"/>
      <c r="CYX8" s="86"/>
      <c r="CYY8" s="86"/>
      <c r="CYZ8" s="86"/>
      <c r="CZA8" s="86"/>
      <c r="CZB8" s="86"/>
      <c r="CZC8" s="86"/>
      <c r="CZD8" s="86"/>
      <c r="CZE8" s="86"/>
      <c r="CZF8" s="86"/>
      <c r="CZG8" s="86"/>
      <c r="CZH8" s="86"/>
      <c r="CZI8" s="86"/>
      <c r="CZJ8" s="86"/>
      <c r="CZK8" s="86"/>
      <c r="CZL8" s="86"/>
      <c r="CZM8" s="86"/>
      <c r="CZN8" s="86"/>
      <c r="CZO8" s="86"/>
      <c r="CZP8" s="86"/>
      <c r="CZQ8" s="86"/>
      <c r="CZR8" s="86"/>
      <c r="CZS8" s="86"/>
      <c r="CZT8" s="86"/>
      <c r="CZU8" s="86"/>
      <c r="CZV8" s="86"/>
      <c r="CZW8" s="86"/>
      <c r="CZX8" s="86"/>
      <c r="CZY8" s="86"/>
      <c r="CZZ8" s="86"/>
      <c r="DAA8" s="86"/>
      <c r="DAB8" s="86"/>
      <c r="DAC8" s="86"/>
      <c r="DAD8" s="86"/>
      <c r="DAE8" s="86"/>
      <c r="DAF8" s="86"/>
      <c r="DAG8" s="86"/>
      <c r="DAH8" s="86"/>
      <c r="DAI8" s="86"/>
      <c r="DAJ8" s="86"/>
      <c r="DAK8" s="86"/>
      <c r="DAL8" s="86"/>
      <c r="DAM8" s="86"/>
      <c r="DAN8" s="86"/>
      <c r="DAO8" s="86"/>
      <c r="DAP8" s="86"/>
      <c r="DAQ8" s="86"/>
      <c r="DAR8" s="86"/>
      <c r="DAS8" s="86"/>
      <c r="DAT8" s="86"/>
      <c r="DAU8" s="86"/>
      <c r="DAV8" s="86"/>
      <c r="DAW8" s="86"/>
      <c r="DAX8" s="86"/>
      <c r="DAY8" s="86"/>
      <c r="DAZ8" s="86"/>
      <c r="DBA8" s="86"/>
      <c r="DBB8" s="86"/>
      <c r="DBC8" s="86"/>
      <c r="DBD8" s="86"/>
      <c r="DBE8" s="86"/>
      <c r="DBF8" s="86"/>
      <c r="DBG8" s="86"/>
      <c r="DBH8" s="86"/>
      <c r="DBI8" s="86"/>
      <c r="DBJ8" s="86"/>
      <c r="DBK8" s="86"/>
      <c r="DBL8" s="86"/>
      <c r="DBM8" s="86"/>
      <c r="DBN8" s="86"/>
      <c r="DBO8" s="86"/>
      <c r="DBP8" s="86"/>
      <c r="DBQ8" s="86"/>
      <c r="DBR8" s="86"/>
      <c r="DBS8" s="86"/>
      <c r="DBT8" s="86"/>
      <c r="DBU8" s="86"/>
      <c r="DBV8" s="86"/>
      <c r="DBW8" s="86"/>
      <c r="DBX8" s="86"/>
      <c r="DBY8" s="86"/>
      <c r="DBZ8" s="86"/>
      <c r="DCA8" s="86"/>
      <c r="DCB8" s="86"/>
      <c r="DCC8" s="86"/>
      <c r="DCD8" s="86"/>
      <c r="DCE8" s="86"/>
      <c r="DCF8" s="86"/>
      <c r="DCG8" s="86"/>
      <c r="DCH8" s="86"/>
      <c r="DCI8" s="86"/>
      <c r="DCJ8" s="86"/>
      <c r="DCK8" s="86"/>
      <c r="DCL8" s="86"/>
      <c r="DCM8" s="86"/>
      <c r="DCN8" s="86"/>
      <c r="DCO8" s="86"/>
      <c r="DCP8" s="86"/>
      <c r="DCQ8" s="86"/>
      <c r="DCR8" s="86"/>
      <c r="DCS8" s="86"/>
      <c r="DCT8" s="86"/>
      <c r="DCU8" s="86"/>
      <c r="DCV8" s="86"/>
      <c r="DCW8" s="86"/>
      <c r="DCX8" s="86"/>
      <c r="DCY8" s="86"/>
      <c r="DCZ8" s="86"/>
      <c r="DDA8" s="86"/>
      <c r="DDB8" s="86"/>
      <c r="DDC8" s="86"/>
      <c r="DDD8" s="86"/>
      <c r="DDE8" s="86"/>
      <c r="DDF8" s="86"/>
      <c r="DDG8" s="86"/>
      <c r="DDH8" s="86"/>
      <c r="DDI8" s="86"/>
      <c r="DDJ8" s="86"/>
      <c r="DDK8" s="86"/>
      <c r="DDL8" s="86"/>
      <c r="DDM8" s="86"/>
      <c r="DDN8" s="86"/>
      <c r="DDO8" s="86"/>
      <c r="DDP8" s="86"/>
      <c r="DDQ8" s="86"/>
      <c r="DDR8" s="86"/>
      <c r="DDS8" s="86"/>
      <c r="DDT8" s="86"/>
      <c r="DDU8" s="86"/>
      <c r="DDV8" s="86"/>
      <c r="DDW8" s="86"/>
      <c r="DDX8" s="86"/>
      <c r="DDY8" s="86"/>
      <c r="DDZ8" s="86"/>
      <c r="DEA8" s="86"/>
      <c r="DEB8" s="86"/>
      <c r="DEC8" s="86"/>
      <c r="DED8" s="86"/>
      <c r="DEE8" s="86"/>
      <c r="DEF8" s="86"/>
      <c r="DEG8" s="86"/>
      <c r="DEH8" s="86"/>
      <c r="DEI8" s="86"/>
      <c r="DEJ8" s="86"/>
      <c r="DEK8" s="86"/>
      <c r="DEL8" s="86"/>
      <c r="DEM8" s="86"/>
      <c r="DEN8" s="86"/>
      <c r="DEO8" s="86"/>
      <c r="DEP8" s="86"/>
      <c r="DEQ8" s="86"/>
      <c r="DER8" s="86"/>
      <c r="DES8" s="86"/>
      <c r="DET8" s="86"/>
      <c r="DEU8" s="86"/>
      <c r="DEV8" s="86"/>
      <c r="DEW8" s="86"/>
      <c r="DEX8" s="86"/>
      <c r="DEY8" s="86"/>
      <c r="DEZ8" s="86"/>
      <c r="DFA8" s="86"/>
      <c r="DFB8" s="86"/>
      <c r="DFC8" s="86"/>
      <c r="DFD8" s="86"/>
      <c r="DFE8" s="86"/>
      <c r="DFF8" s="86"/>
      <c r="DFG8" s="86"/>
      <c r="DFH8" s="86"/>
      <c r="DFI8" s="86"/>
      <c r="DFJ8" s="86"/>
      <c r="DFK8" s="86"/>
      <c r="DFL8" s="86"/>
      <c r="DFM8" s="86"/>
      <c r="DFN8" s="86"/>
      <c r="DFO8" s="86"/>
      <c r="DFP8" s="86"/>
      <c r="DFQ8" s="86"/>
      <c r="DFR8" s="86"/>
      <c r="DFS8" s="86"/>
      <c r="DFT8" s="86"/>
      <c r="DFU8" s="86"/>
      <c r="DFV8" s="86"/>
      <c r="DFW8" s="86"/>
      <c r="DFX8" s="86"/>
      <c r="DFY8" s="86"/>
      <c r="DFZ8" s="86"/>
      <c r="DGA8" s="86"/>
      <c r="DGB8" s="86"/>
      <c r="DGC8" s="86"/>
      <c r="DGD8" s="86"/>
      <c r="DGE8" s="86"/>
      <c r="DGF8" s="86"/>
      <c r="DGG8" s="86"/>
      <c r="DGH8" s="86"/>
      <c r="DGI8" s="86"/>
      <c r="DGJ8" s="86"/>
      <c r="DGK8" s="86"/>
      <c r="DGL8" s="86"/>
      <c r="DGM8" s="86"/>
      <c r="DGN8" s="86"/>
      <c r="DGO8" s="86"/>
      <c r="DGP8" s="86"/>
      <c r="DGQ8" s="86"/>
      <c r="DGR8" s="86"/>
      <c r="DGS8" s="86"/>
      <c r="DGT8" s="86"/>
      <c r="DGU8" s="86"/>
      <c r="DGV8" s="86"/>
      <c r="DGW8" s="86"/>
      <c r="DGX8" s="86"/>
      <c r="DGY8" s="86"/>
      <c r="DGZ8" s="86"/>
      <c r="DHA8" s="86"/>
      <c r="DHB8" s="86"/>
      <c r="DHC8" s="86"/>
      <c r="DHD8" s="86"/>
      <c r="DHE8" s="86"/>
      <c r="DHF8" s="86"/>
      <c r="DHG8" s="86"/>
      <c r="DHH8" s="86"/>
      <c r="DHI8" s="86"/>
      <c r="DHJ8" s="86"/>
      <c r="DHK8" s="86"/>
      <c r="DHL8" s="86"/>
      <c r="DHM8" s="86"/>
      <c r="DHN8" s="86"/>
      <c r="DHO8" s="86"/>
      <c r="DHP8" s="86"/>
      <c r="DHQ8" s="86"/>
      <c r="DHR8" s="86"/>
      <c r="DHS8" s="86"/>
      <c r="DHT8" s="86"/>
      <c r="DHU8" s="86"/>
      <c r="DHV8" s="86"/>
      <c r="DHW8" s="86"/>
      <c r="DHX8" s="86"/>
      <c r="DHY8" s="86"/>
      <c r="DHZ8" s="86"/>
      <c r="DIA8" s="86"/>
      <c r="DIB8" s="86"/>
      <c r="DIC8" s="86"/>
      <c r="DID8" s="86"/>
      <c r="DIE8" s="86"/>
      <c r="DIF8" s="86"/>
      <c r="DIG8" s="86"/>
      <c r="DIH8" s="86"/>
      <c r="DII8" s="86"/>
      <c r="DIJ8" s="86"/>
      <c r="DIK8" s="86"/>
      <c r="DIL8" s="86"/>
      <c r="DIM8" s="86"/>
      <c r="DIN8" s="86"/>
      <c r="DIO8" s="86"/>
      <c r="DIP8" s="86"/>
      <c r="DIQ8" s="86"/>
      <c r="DIR8" s="86"/>
      <c r="DIS8" s="86"/>
      <c r="DIT8" s="86"/>
      <c r="DIU8" s="86"/>
      <c r="DIV8" s="86"/>
      <c r="DIW8" s="86"/>
      <c r="DIX8" s="86"/>
      <c r="DIY8" s="86"/>
      <c r="DIZ8" s="86"/>
      <c r="DJA8" s="86"/>
      <c r="DJB8" s="86"/>
      <c r="DJC8" s="86"/>
      <c r="DJD8" s="86"/>
      <c r="DJE8" s="86"/>
      <c r="DJF8" s="86"/>
      <c r="DJG8" s="86"/>
      <c r="DJH8" s="86"/>
      <c r="DJI8" s="86"/>
      <c r="DJJ8" s="86"/>
      <c r="DJK8" s="86"/>
      <c r="DJL8" s="86"/>
      <c r="DJM8" s="86"/>
      <c r="DJN8" s="86"/>
      <c r="DJO8" s="86"/>
      <c r="DJP8" s="86"/>
      <c r="DJQ8" s="86"/>
      <c r="DJR8" s="86"/>
      <c r="DJS8" s="86"/>
      <c r="DJT8" s="86"/>
      <c r="DJU8" s="86"/>
      <c r="DJV8" s="86"/>
      <c r="DJW8" s="86"/>
      <c r="DJX8" s="86"/>
      <c r="DJY8" s="86"/>
      <c r="DJZ8" s="86"/>
      <c r="DKA8" s="86"/>
      <c r="DKB8" s="86"/>
      <c r="DKC8" s="86"/>
      <c r="DKD8" s="86"/>
      <c r="DKE8" s="86"/>
      <c r="DKF8" s="86"/>
      <c r="DKG8" s="86"/>
      <c r="DKH8" s="86"/>
      <c r="DKI8" s="86"/>
      <c r="DKJ8" s="86"/>
      <c r="DKK8" s="86"/>
      <c r="DKL8" s="86"/>
      <c r="DKM8" s="86"/>
      <c r="DKN8" s="86"/>
      <c r="DKO8" s="86"/>
      <c r="DKP8" s="86"/>
      <c r="DKQ8" s="86"/>
      <c r="DKR8" s="86"/>
      <c r="DKS8" s="86"/>
      <c r="DKT8" s="86"/>
      <c r="DKU8" s="86"/>
      <c r="DKV8" s="86"/>
      <c r="DKW8" s="86"/>
      <c r="DKX8" s="86"/>
      <c r="DKY8" s="86"/>
      <c r="DKZ8" s="86"/>
      <c r="DLA8" s="86"/>
      <c r="DLB8" s="86"/>
      <c r="DLC8" s="86"/>
      <c r="DLD8" s="86"/>
      <c r="DLE8" s="86"/>
      <c r="DLF8" s="86"/>
      <c r="DLG8" s="86"/>
      <c r="DLH8" s="86"/>
      <c r="DLI8" s="86"/>
      <c r="DLJ8" s="86"/>
      <c r="DLK8" s="86"/>
      <c r="DLL8" s="86"/>
      <c r="DLM8" s="86"/>
      <c r="DLN8" s="86"/>
      <c r="DLO8" s="86"/>
      <c r="DLP8" s="86"/>
      <c r="DLQ8" s="86"/>
      <c r="DLR8" s="86"/>
      <c r="DLS8" s="86"/>
      <c r="DLT8" s="86"/>
      <c r="DLU8" s="86"/>
      <c r="DLV8" s="86"/>
      <c r="DLW8" s="86"/>
      <c r="DLX8" s="86"/>
      <c r="DLY8" s="86"/>
      <c r="DLZ8" s="86"/>
      <c r="DMA8" s="86"/>
      <c r="DMB8" s="86"/>
      <c r="DMC8" s="86"/>
      <c r="DMD8" s="86"/>
      <c r="DME8" s="86"/>
      <c r="DMF8" s="86"/>
      <c r="DMG8" s="86"/>
      <c r="DMH8" s="86"/>
      <c r="DMI8" s="86"/>
      <c r="DMJ8" s="86"/>
      <c r="DMK8" s="86"/>
      <c r="DML8" s="86"/>
      <c r="DMM8" s="86"/>
      <c r="DMN8" s="86"/>
      <c r="DMO8" s="86"/>
      <c r="DMP8" s="86"/>
      <c r="DMQ8" s="86"/>
      <c r="DMR8" s="86"/>
      <c r="DMS8" s="86"/>
      <c r="DMT8" s="86"/>
      <c r="DMU8" s="86"/>
      <c r="DMV8" s="86"/>
      <c r="DMW8" s="86"/>
      <c r="DMX8" s="86"/>
      <c r="DMY8" s="86"/>
      <c r="DMZ8" s="86"/>
      <c r="DNA8" s="86"/>
      <c r="DNB8" s="86"/>
      <c r="DNC8" s="86"/>
      <c r="DND8" s="86"/>
      <c r="DNE8" s="86"/>
      <c r="DNF8" s="86"/>
      <c r="DNG8" s="86"/>
      <c r="DNH8" s="86"/>
      <c r="DNI8" s="86"/>
      <c r="DNJ8" s="86"/>
      <c r="DNK8" s="86"/>
      <c r="DNL8" s="86"/>
      <c r="DNM8" s="86"/>
      <c r="DNN8" s="86"/>
      <c r="DNO8" s="86"/>
      <c r="DNP8" s="86"/>
      <c r="DNQ8" s="86"/>
      <c r="DNR8" s="86"/>
      <c r="DNS8" s="86"/>
      <c r="DNT8" s="86"/>
      <c r="DNU8" s="86"/>
      <c r="DNV8" s="86"/>
      <c r="DNW8" s="86"/>
      <c r="DNX8" s="86"/>
      <c r="DNY8" s="86"/>
      <c r="DNZ8" s="86"/>
      <c r="DOA8" s="86"/>
      <c r="DOB8" s="86"/>
      <c r="DOC8" s="86"/>
      <c r="DOD8" s="86"/>
      <c r="DOE8" s="86"/>
      <c r="DOF8" s="86"/>
      <c r="DOG8" s="86"/>
      <c r="DOH8" s="86"/>
      <c r="DOI8" s="86"/>
      <c r="DOJ8" s="86"/>
      <c r="DOK8" s="86"/>
      <c r="DOL8" s="86"/>
      <c r="DOM8" s="86"/>
      <c r="DON8" s="86"/>
      <c r="DOO8" s="86"/>
      <c r="DOP8" s="86"/>
      <c r="DOQ8" s="86"/>
      <c r="DOR8" s="86"/>
      <c r="DOS8" s="86"/>
      <c r="DOT8" s="86"/>
      <c r="DOU8" s="86"/>
      <c r="DOV8" s="86"/>
      <c r="DOW8" s="86"/>
      <c r="DOX8" s="86"/>
      <c r="DOY8" s="86"/>
      <c r="DOZ8" s="86"/>
      <c r="DPA8" s="86"/>
      <c r="DPB8" s="86"/>
      <c r="DPC8" s="86"/>
      <c r="DPD8" s="86"/>
      <c r="DPE8" s="86"/>
      <c r="DPF8" s="86"/>
      <c r="DPG8" s="86"/>
      <c r="DPH8" s="86"/>
      <c r="DPI8" s="86"/>
      <c r="DPJ8" s="86"/>
      <c r="DPK8" s="86"/>
      <c r="DPL8" s="86"/>
      <c r="DPM8" s="86"/>
      <c r="DPN8" s="86"/>
      <c r="DPO8" s="86"/>
      <c r="DPP8" s="86"/>
      <c r="DPQ8" s="86"/>
      <c r="DPR8" s="86"/>
      <c r="DPS8" s="86"/>
      <c r="DPT8" s="86"/>
      <c r="DPU8" s="86"/>
      <c r="DPV8" s="86"/>
      <c r="DPW8" s="86"/>
      <c r="DPX8" s="86"/>
      <c r="DPY8" s="86"/>
      <c r="DPZ8" s="86"/>
      <c r="DQA8" s="86"/>
      <c r="DQB8" s="86"/>
      <c r="DQC8" s="86"/>
      <c r="DQD8" s="86"/>
      <c r="DQE8" s="86"/>
      <c r="DQF8" s="86"/>
      <c r="DQG8" s="86"/>
      <c r="DQH8" s="86"/>
      <c r="DQI8" s="86"/>
      <c r="DQJ8" s="86"/>
      <c r="DQK8" s="86"/>
      <c r="DQL8" s="86"/>
      <c r="DQM8" s="86"/>
      <c r="DQN8" s="86"/>
      <c r="DQO8" s="86"/>
      <c r="DQP8" s="86"/>
      <c r="DQQ8" s="86"/>
      <c r="DQR8" s="86"/>
      <c r="DQS8" s="86"/>
      <c r="DQT8" s="86"/>
      <c r="DQU8" s="86"/>
      <c r="DQV8" s="86"/>
      <c r="DQW8" s="86"/>
      <c r="DQX8" s="86"/>
      <c r="DQY8" s="86"/>
      <c r="DQZ8" s="86"/>
      <c r="DRA8" s="86"/>
      <c r="DRB8" s="86"/>
      <c r="DRC8" s="86"/>
      <c r="DRD8" s="86"/>
      <c r="DRE8" s="86"/>
      <c r="DRF8" s="86"/>
      <c r="DRG8" s="86"/>
      <c r="DRH8" s="86"/>
      <c r="DRI8" s="86"/>
      <c r="DRJ8" s="86"/>
      <c r="DRK8" s="86"/>
      <c r="DRL8" s="86"/>
      <c r="DRM8" s="86"/>
      <c r="DRN8" s="86"/>
      <c r="DRO8" s="86"/>
      <c r="DRP8" s="86"/>
      <c r="DRQ8" s="86"/>
      <c r="DRR8" s="86"/>
      <c r="DRS8" s="86"/>
      <c r="DRT8" s="86"/>
      <c r="DRU8" s="86"/>
      <c r="DRV8" s="86"/>
      <c r="DRW8" s="86"/>
      <c r="DRX8" s="86"/>
      <c r="DRY8" s="86"/>
      <c r="DRZ8" s="86"/>
      <c r="DSA8" s="86"/>
      <c r="DSB8" s="86"/>
      <c r="DSC8" s="86"/>
      <c r="DSD8" s="86"/>
      <c r="DSE8" s="86"/>
      <c r="DSF8" s="86"/>
      <c r="DSG8" s="86"/>
      <c r="DSH8" s="86"/>
      <c r="DSI8" s="86"/>
      <c r="DSJ8" s="86"/>
      <c r="DSK8" s="86"/>
      <c r="DSL8" s="86"/>
      <c r="DSM8" s="86"/>
      <c r="DSN8" s="86"/>
      <c r="DSO8" s="86"/>
      <c r="DSP8" s="86"/>
      <c r="DSQ8" s="86"/>
      <c r="DSR8" s="86"/>
      <c r="DSS8" s="86"/>
      <c r="DST8" s="86"/>
      <c r="DSU8" s="86"/>
      <c r="DSV8" s="86"/>
      <c r="DSW8" s="86"/>
      <c r="DSX8" s="86"/>
      <c r="DSY8" s="86"/>
      <c r="DSZ8" s="86"/>
      <c r="DTA8" s="86"/>
      <c r="DTB8" s="86"/>
      <c r="DTC8" s="86"/>
      <c r="DTD8" s="86"/>
      <c r="DTE8" s="86"/>
      <c r="DTF8" s="86"/>
      <c r="DTG8" s="86"/>
      <c r="DTH8" s="86"/>
      <c r="DTI8" s="86"/>
      <c r="DTJ8" s="86"/>
      <c r="DTK8" s="86"/>
      <c r="DTL8" s="86"/>
      <c r="DTM8" s="86"/>
      <c r="DTN8" s="86"/>
      <c r="DTO8" s="86"/>
      <c r="DTP8" s="86"/>
      <c r="DTQ8" s="86"/>
      <c r="DTR8" s="86"/>
      <c r="DTS8" s="86"/>
      <c r="DTT8" s="86"/>
      <c r="DTU8" s="86"/>
      <c r="DTV8" s="86"/>
      <c r="DTW8" s="86"/>
      <c r="DTX8" s="86"/>
      <c r="DTY8" s="86"/>
      <c r="DTZ8" s="86"/>
      <c r="DUA8" s="86"/>
      <c r="DUB8" s="86"/>
      <c r="DUC8" s="86"/>
      <c r="DUD8" s="86"/>
      <c r="DUE8" s="86"/>
      <c r="DUF8" s="86"/>
      <c r="DUG8" s="86"/>
      <c r="DUH8" s="86"/>
      <c r="DUI8" s="86"/>
      <c r="DUJ8" s="86"/>
      <c r="DUK8" s="86"/>
      <c r="DUL8" s="86"/>
      <c r="DUM8" s="86"/>
      <c r="DUN8" s="86"/>
      <c r="DUO8" s="86"/>
      <c r="DUP8" s="86"/>
      <c r="DUQ8" s="86"/>
      <c r="DUR8" s="86"/>
      <c r="DUS8" s="86"/>
      <c r="DUT8" s="86"/>
      <c r="DUU8" s="86"/>
      <c r="DUV8" s="86"/>
      <c r="DUW8" s="86"/>
      <c r="DUX8" s="86"/>
      <c r="DUY8" s="86"/>
      <c r="DUZ8" s="86"/>
      <c r="DVA8" s="86"/>
      <c r="DVB8" s="86"/>
      <c r="DVC8" s="86"/>
      <c r="DVD8" s="86"/>
      <c r="DVE8" s="86"/>
      <c r="DVF8" s="86"/>
      <c r="DVG8" s="86"/>
      <c r="DVH8" s="86"/>
      <c r="DVI8" s="86"/>
      <c r="DVJ8" s="86"/>
      <c r="DVK8" s="86"/>
      <c r="DVL8" s="86"/>
      <c r="DVM8" s="86"/>
      <c r="DVN8" s="86"/>
      <c r="DVO8" s="86"/>
      <c r="DVP8" s="86"/>
      <c r="DVQ8" s="86"/>
      <c r="DVR8" s="86"/>
      <c r="DVS8" s="86"/>
      <c r="DVT8" s="86"/>
      <c r="DVU8" s="86"/>
      <c r="DVV8" s="86"/>
      <c r="DVW8" s="86"/>
      <c r="DVX8" s="86"/>
      <c r="DVY8" s="86"/>
      <c r="DVZ8" s="86"/>
      <c r="DWA8" s="86"/>
      <c r="DWB8" s="86"/>
      <c r="DWC8" s="86"/>
      <c r="DWD8" s="86"/>
      <c r="DWE8" s="86"/>
      <c r="DWF8" s="86"/>
      <c r="DWG8" s="86"/>
      <c r="DWH8" s="86"/>
      <c r="DWI8" s="86"/>
      <c r="DWJ8" s="86"/>
      <c r="DWK8" s="86"/>
      <c r="DWL8" s="86"/>
      <c r="DWM8" s="86"/>
      <c r="DWN8" s="86"/>
      <c r="DWO8" s="86"/>
      <c r="DWP8" s="86"/>
      <c r="DWQ8" s="86"/>
      <c r="DWR8" s="86"/>
      <c r="DWS8" s="86"/>
      <c r="DWT8" s="86"/>
      <c r="DWU8" s="86"/>
      <c r="DWV8" s="86"/>
      <c r="DWW8" s="86"/>
      <c r="DWX8" s="86"/>
      <c r="DWY8" s="86"/>
      <c r="DWZ8" s="86"/>
      <c r="DXA8" s="86"/>
      <c r="DXB8" s="86"/>
      <c r="DXC8" s="86"/>
      <c r="DXD8" s="86"/>
      <c r="DXE8" s="86"/>
      <c r="DXF8" s="86"/>
      <c r="DXG8" s="86"/>
      <c r="DXH8" s="86"/>
      <c r="DXI8" s="86"/>
      <c r="DXJ8" s="86"/>
      <c r="DXK8" s="86"/>
      <c r="DXL8" s="86"/>
      <c r="DXM8" s="86"/>
      <c r="DXN8" s="86"/>
      <c r="DXO8" s="86"/>
      <c r="DXP8" s="86"/>
      <c r="DXQ8" s="86"/>
      <c r="DXR8" s="86"/>
      <c r="DXS8" s="86"/>
      <c r="DXT8" s="86"/>
      <c r="DXU8" s="86"/>
      <c r="DXV8" s="86"/>
      <c r="DXW8" s="86"/>
      <c r="DXX8" s="86"/>
      <c r="DXY8" s="86"/>
      <c r="DXZ8" s="86"/>
      <c r="DYA8" s="86"/>
      <c r="DYB8" s="86"/>
      <c r="DYC8" s="86"/>
      <c r="DYD8" s="86"/>
      <c r="DYE8" s="86"/>
      <c r="DYF8" s="86"/>
      <c r="DYG8" s="86"/>
      <c r="DYH8" s="86"/>
      <c r="DYI8" s="86"/>
      <c r="DYJ8" s="86"/>
      <c r="DYK8" s="86"/>
      <c r="DYL8" s="86"/>
      <c r="DYM8" s="86"/>
      <c r="DYN8" s="86"/>
      <c r="DYO8" s="86"/>
      <c r="DYP8" s="86"/>
      <c r="DYQ8" s="86"/>
      <c r="DYR8" s="86"/>
      <c r="DYS8" s="86"/>
      <c r="DYT8" s="86"/>
      <c r="DYU8" s="86"/>
      <c r="DYV8" s="86"/>
      <c r="DYW8" s="86"/>
      <c r="DYX8" s="86"/>
      <c r="DYY8" s="86"/>
      <c r="DYZ8" s="86"/>
      <c r="DZA8" s="86"/>
      <c r="DZB8" s="86"/>
      <c r="DZC8" s="86"/>
      <c r="DZD8" s="86"/>
      <c r="DZE8" s="86"/>
      <c r="DZF8" s="86"/>
      <c r="DZG8" s="86"/>
      <c r="DZH8" s="86"/>
      <c r="DZI8" s="86"/>
      <c r="DZJ8" s="86"/>
      <c r="DZK8" s="86"/>
      <c r="DZL8" s="86"/>
      <c r="DZM8" s="86"/>
      <c r="DZN8" s="86"/>
      <c r="DZO8" s="86"/>
      <c r="DZP8" s="86"/>
      <c r="DZQ8" s="86"/>
      <c r="DZR8" s="86"/>
      <c r="DZS8" s="86"/>
      <c r="DZT8" s="86"/>
      <c r="DZU8" s="86"/>
      <c r="DZV8" s="86"/>
      <c r="DZW8" s="86"/>
      <c r="DZX8" s="86"/>
      <c r="DZY8" s="86"/>
      <c r="DZZ8" s="86"/>
      <c r="EAA8" s="86"/>
      <c r="EAB8" s="86"/>
      <c r="EAC8" s="86"/>
      <c r="EAD8" s="86"/>
      <c r="EAE8" s="86"/>
      <c r="EAF8" s="86"/>
      <c r="EAG8" s="86"/>
      <c r="EAH8" s="86"/>
      <c r="EAI8" s="86"/>
      <c r="EAJ8" s="86"/>
      <c r="EAK8" s="86"/>
      <c r="EAL8" s="86"/>
      <c r="EAM8" s="86"/>
      <c r="EAN8" s="86"/>
      <c r="EAO8" s="86"/>
      <c r="EAP8" s="86"/>
      <c r="EAQ8" s="86"/>
      <c r="EAR8" s="86"/>
      <c r="EAS8" s="86"/>
      <c r="EAT8" s="86"/>
      <c r="EAU8" s="86"/>
      <c r="EAV8" s="86"/>
      <c r="EAW8" s="86"/>
      <c r="EAX8" s="86"/>
      <c r="EAY8" s="86"/>
      <c r="EAZ8" s="86"/>
      <c r="EBA8" s="86"/>
      <c r="EBB8" s="86"/>
      <c r="EBC8" s="86"/>
      <c r="EBD8" s="86"/>
      <c r="EBE8" s="86"/>
      <c r="EBF8" s="86"/>
      <c r="EBG8" s="86"/>
      <c r="EBH8" s="86"/>
      <c r="EBI8" s="86"/>
      <c r="EBJ8" s="86"/>
      <c r="EBK8" s="86"/>
      <c r="EBL8" s="86"/>
      <c r="EBM8" s="86"/>
      <c r="EBN8" s="86"/>
      <c r="EBO8" s="86"/>
      <c r="EBP8" s="86"/>
      <c r="EBQ8" s="86"/>
      <c r="EBR8" s="86"/>
      <c r="EBS8" s="86"/>
      <c r="EBT8" s="86"/>
      <c r="EBU8" s="86"/>
      <c r="EBV8" s="86"/>
      <c r="EBW8" s="86"/>
      <c r="EBX8" s="86"/>
      <c r="EBY8" s="86"/>
      <c r="EBZ8" s="86"/>
      <c r="ECA8" s="86"/>
      <c r="ECB8" s="86"/>
      <c r="ECC8" s="86"/>
      <c r="ECD8" s="86"/>
      <c r="ECE8" s="86"/>
      <c r="ECF8" s="86"/>
      <c r="ECG8" s="86"/>
      <c r="ECH8" s="86"/>
      <c r="ECI8" s="86"/>
      <c r="ECJ8" s="86"/>
      <c r="ECK8" s="86"/>
      <c r="ECL8" s="86"/>
      <c r="ECM8" s="86"/>
      <c r="ECN8" s="86"/>
      <c r="ECO8" s="86"/>
      <c r="ECP8" s="86"/>
      <c r="ECQ8" s="86"/>
      <c r="ECR8" s="86"/>
      <c r="ECS8" s="86"/>
      <c r="ECT8" s="86"/>
      <c r="ECU8" s="86"/>
      <c r="ECV8" s="86"/>
      <c r="ECW8" s="86"/>
      <c r="ECX8" s="86"/>
      <c r="ECY8" s="86"/>
      <c r="ECZ8" s="86"/>
      <c r="EDA8" s="86"/>
      <c r="EDB8" s="86"/>
      <c r="EDC8" s="86"/>
      <c r="EDD8" s="86"/>
      <c r="EDE8" s="86"/>
      <c r="EDF8" s="86"/>
      <c r="EDG8" s="86"/>
      <c r="EDH8" s="86"/>
      <c r="EDI8" s="86"/>
      <c r="EDJ8" s="86"/>
      <c r="EDK8" s="86"/>
      <c r="EDL8" s="86"/>
      <c r="EDM8" s="86"/>
      <c r="EDN8" s="86"/>
      <c r="EDO8" s="86"/>
      <c r="EDP8" s="86"/>
      <c r="EDQ8" s="86"/>
      <c r="EDR8" s="86"/>
      <c r="EDS8" s="86"/>
      <c r="EDT8" s="86"/>
      <c r="EDU8" s="86"/>
      <c r="EDV8" s="86"/>
      <c r="EDW8" s="86"/>
      <c r="EDX8" s="86"/>
      <c r="EDY8" s="86"/>
      <c r="EDZ8" s="86"/>
      <c r="EEA8" s="86"/>
      <c r="EEB8" s="86"/>
      <c r="EEC8" s="86"/>
      <c r="EED8" s="86"/>
      <c r="EEE8" s="86"/>
      <c r="EEF8" s="86"/>
      <c r="EEG8" s="86"/>
      <c r="EEH8" s="86"/>
      <c r="EEI8" s="86"/>
      <c r="EEJ8" s="86"/>
      <c r="EEK8" s="86"/>
      <c r="EEL8" s="86"/>
      <c r="EEM8" s="86"/>
      <c r="EEN8" s="86"/>
      <c r="EEO8" s="86"/>
      <c r="EEP8" s="86"/>
      <c r="EEQ8" s="86"/>
      <c r="EER8" s="86"/>
      <c r="EES8" s="86"/>
      <c r="EET8" s="86"/>
      <c r="EEU8" s="86"/>
      <c r="EEV8" s="86"/>
      <c r="EEW8" s="86"/>
      <c r="EEX8" s="86"/>
      <c r="EEY8" s="86"/>
      <c r="EEZ8" s="86"/>
      <c r="EFA8" s="86"/>
      <c r="EFB8" s="86"/>
      <c r="EFC8" s="86"/>
      <c r="EFD8" s="86"/>
      <c r="EFE8" s="86"/>
      <c r="EFF8" s="86"/>
      <c r="EFG8" s="86"/>
      <c r="EFH8" s="86"/>
      <c r="EFI8" s="86"/>
      <c r="EFJ8" s="86"/>
      <c r="EFK8" s="86"/>
      <c r="EFL8" s="86"/>
      <c r="EFM8" s="86"/>
      <c r="EFN8" s="86"/>
      <c r="EFO8" s="86"/>
      <c r="EFP8" s="86"/>
      <c r="EFQ8" s="86"/>
      <c r="EFR8" s="86"/>
      <c r="EFS8" s="86"/>
      <c r="EFT8" s="86"/>
      <c r="EFU8" s="86"/>
      <c r="EFV8" s="86"/>
      <c r="EFW8" s="86"/>
      <c r="EFX8" s="86"/>
      <c r="EFY8" s="86"/>
      <c r="EFZ8" s="86"/>
      <c r="EGA8" s="86"/>
      <c r="EGB8" s="86"/>
      <c r="EGC8" s="86"/>
      <c r="EGD8" s="86"/>
      <c r="EGE8" s="86"/>
      <c r="EGF8" s="86"/>
      <c r="EGG8" s="86"/>
      <c r="EGH8" s="86"/>
      <c r="EGI8" s="86"/>
      <c r="EGJ8" s="86"/>
      <c r="EGK8" s="86"/>
      <c r="EGL8" s="86"/>
      <c r="EGM8" s="86"/>
      <c r="EGN8" s="86"/>
      <c r="EGO8" s="86"/>
      <c r="EGP8" s="86"/>
      <c r="EGQ8" s="86"/>
      <c r="EGR8" s="86"/>
      <c r="EGS8" s="86"/>
      <c r="EGT8" s="86"/>
      <c r="EGU8" s="86"/>
      <c r="EGV8" s="86"/>
      <c r="EGW8" s="86"/>
      <c r="EGX8" s="86"/>
      <c r="EGY8" s="86"/>
      <c r="EGZ8" s="86"/>
      <c r="EHA8" s="86"/>
      <c r="EHB8" s="86"/>
      <c r="EHC8" s="86"/>
      <c r="EHD8" s="86"/>
      <c r="EHE8" s="86"/>
      <c r="EHF8" s="86"/>
      <c r="EHG8" s="86"/>
      <c r="EHH8" s="86"/>
      <c r="EHI8" s="86"/>
      <c r="EHJ8" s="86"/>
      <c r="EHK8" s="86"/>
      <c r="EHL8" s="86"/>
      <c r="EHM8" s="86"/>
      <c r="EHN8" s="86"/>
      <c r="EHO8" s="86"/>
      <c r="EHP8" s="86"/>
      <c r="EHQ8" s="86"/>
      <c r="EHR8" s="86"/>
      <c r="EHS8" s="86"/>
      <c r="EHT8" s="86"/>
      <c r="EHU8" s="86"/>
      <c r="EHV8" s="86"/>
      <c r="EHW8" s="86"/>
      <c r="EHX8" s="86"/>
      <c r="EHY8" s="86"/>
      <c r="EHZ8" s="86"/>
      <c r="EIA8" s="86"/>
      <c r="EIB8" s="86"/>
      <c r="EIC8" s="86"/>
      <c r="EID8" s="86"/>
      <c r="EIE8" s="86"/>
      <c r="EIF8" s="86"/>
      <c r="EIG8" s="86"/>
      <c r="EIH8" s="86"/>
      <c r="EII8" s="86"/>
      <c r="EIJ8" s="86"/>
      <c r="EIK8" s="86"/>
      <c r="EIL8" s="86"/>
      <c r="EIM8" s="86"/>
      <c r="EIN8" s="86"/>
      <c r="EIO8" s="86"/>
      <c r="EIP8" s="86"/>
      <c r="EIQ8" s="86"/>
      <c r="EIR8" s="86"/>
      <c r="EIS8" s="86"/>
      <c r="EIT8" s="86"/>
      <c r="EIU8" s="86"/>
      <c r="EIV8" s="86"/>
      <c r="EIW8" s="86"/>
      <c r="EIX8" s="86"/>
      <c r="EIY8" s="86"/>
      <c r="EIZ8" s="86"/>
      <c r="EJA8" s="86"/>
      <c r="EJB8" s="86"/>
      <c r="EJC8" s="86"/>
      <c r="EJD8" s="86"/>
      <c r="EJE8" s="86"/>
      <c r="EJF8" s="86"/>
      <c r="EJG8" s="86"/>
      <c r="EJH8" s="86"/>
      <c r="EJI8" s="86"/>
      <c r="EJJ8" s="86"/>
      <c r="EJK8" s="86"/>
      <c r="EJL8" s="86"/>
      <c r="EJM8" s="86"/>
      <c r="EJN8" s="86"/>
      <c r="EJO8" s="86"/>
      <c r="EJP8" s="86"/>
      <c r="EJQ8" s="86"/>
      <c r="EJR8" s="86"/>
      <c r="EJS8" s="86"/>
      <c r="EJT8" s="86"/>
      <c r="EJU8" s="86"/>
      <c r="EJV8" s="86"/>
      <c r="EJW8" s="86"/>
      <c r="EJX8" s="86"/>
      <c r="EJY8" s="86"/>
      <c r="EJZ8" s="86"/>
      <c r="EKA8" s="86"/>
      <c r="EKB8" s="86"/>
      <c r="EKC8" s="86"/>
      <c r="EKD8" s="86"/>
      <c r="EKE8" s="86"/>
      <c r="EKF8" s="86"/>
      <c r="EKG8" s="86"/>
      <c r="EKH8" s="86"/>
      <c r="EKI8" s="86"/>
      <c r="EKJ8" s="86"/>
      <c r="EKK8" s="86"/>
      <c r="EKL8" s="86"/>
      <c r="EKM8" s="86"/>
      <c r="EKN8" s="86"/>
      <c r="EKO8" s="86"/>
      <c r="EKP8" s="86"/>
      <c r="EKQ8" s="86"/>
      <c r="EKR8" s="86"/>
      <c r="EKS8" s="86"/>
      <c r="EKT8" s="86"/>
      <c r="EKU8" s="86"/>
      <c r="EKV8" s="86"/>
      <c r="EKW8" s="86"/>
      <c r="EKX8" s="86"/>
      <c r="EKY8" s="86"/>
      <c r="EKZ8" s="86"/>
      <c r="ELA8" s="86"/>
      <c r="ELB8" s="86"/>
      <c r="ELC8" s="86"/>
      <c r="ELD8" s="86"/>
      <c r="ELE8" s="86"/>
      <c r="ELF8" s="86"/>
      <c r="ELG8" s="86"/>
      <c r="ELH8" s="86"/>
      <c r="ELI8" s="86"/>
      <c r="ELJ8" s="86"/>
      <c r="ELK8" s="86"/>
      <c r="ELL8" s="86"/>
      <c r="ELM8" s="86"/>
      <c r="ELN8" s="86"/>
      <c r="ELO8" s="86"/>
      <c r="ELP8" s="86"/>
      <c r="ELQ8" s="86"/>
      <c r="ELR8" s="86"/>
      <c r="ELS8" s="86"/>
      <c r="ELT8" s="86"/>
      <c r="ELU8" s="86"/>
      <c r="ELV8" s="86"/>
      <c r="ELW8" s="86"/>
      <c r="ELX8" s="86"/>
      <c r="ELY8" s="86"/>
      <c r="ELZ8" s="86"/>
      <c r="EMA8" s="86"/>
      <c r="EMB8" s="86"/>
      <c r="EMC8" s="86"/>
      <c r="EMD8" s="86"/>
      <c r="EME8" s="86"/>
      <c r="EMF8" s="86"/>
      <c r="EMG8" s="86"/>
      <c r="EMH8" s="86"/>
      <c r="EMI8" s="86"/>
      <c r="EMJ8" s="86"/>
      <c r="EMK8" s="86"/>
      <c r="EML8" s="86"/>
      <c r="EMM8" s="86"/>
      <c r="EMN8" s="86"/>
      <c r="EMO8" s="86"/>
      <c r="EMP8" s="86"/>
      <c r="EMQ8" s="86"/>
      <c r="EMR8" s="86"/>
      <c r="EMS8" s="86"/>
      <c r="EMT8" s="86"/>
      <c r="EMU8" s="86"/>
      <c r="EMV8" s="86"/>
      <c r="EMW8" s="86"/>
      <c r="EMX8" s="86"/>
      <c r="EMY8" s="86"/>
      <c r="EMZ8" s="86"/>
      <c r="ENA8" s="86"/>
      <c r="ENB8" s="86"/>
      <c r="ENC8" s="86"/>
      <c r="END8" s="86"/>
      <c r="ENE8" s="86"/>
      <c r="ENF8" s="86"/>
      <c r="ENG8" s="86"/>
      <c r="ENH8" s="86"/>
      <c r="ENI8" s="86"/>
      <c r="ENJ8" s="86"/>
      <c r="ENK8" s="86"/>
      <c r="ENL8" s="86"/>
      <c r="ENM8" s="86"/>
      <c r="ENN8" s="86"/>
      <c r="ENO8" s="86"/>
      <c r="ENP8" s="86"/>
      <c r="ENQ8" s="86"/>
      <c r="ENR8" s="86"/>
      <c r="ENS8" s="86"/>
      <c r="ENT8" s="86"/>
      <c r="ENU8" s="86"/>
      <c r="ENV8" s="86"/>
      <c r="ENW8" s="86"/>
      <c r="ENX8" s="86"/>
      <c r="ENY8" s="86"/>
      <c r="ENZ8" s="86"/>
      <c r="EOA8" s="86"/>
      <c r="EOB8" s="86"/>
      <c r="EOC8" s="86"/>
      <c r="EOD8" s="86"/>
      <c r="EOE8" s="86"/>
      <c r="EOF8" s="86"/>
      <c r="EOG8" s="86"/>
      <c r="EOH8" s="86"/>
      <c r="EOI8" s="86"/>
      <c r="EOJ8" s="86"/>
      <c r="EOK8" s="86"/>
      <c r="EOL8" s="86"/>
      <c r="EOM8" s="86"/>
      <c r="EON8" s="86"/>
      <c r="EOO8" s="86"/>
      <c r="EOP8" s="86"/>
      <c r="EOQ8" s="86"/>
      <c r="EOR8" s="86"/>
      <c r="EOS8" s="86"/>
      <c r="EOT8" s="86"/>
      <c r="EOU8" s="86"/>
      <c r="EOV8" s="86"/>
      <c r="EOW8" s="86"/>
      <c r="EOX8" s="86"/>
      <c r="EOY8" s="86"/>
      <c r="EOZ8" s="86"/>
      <c r="EPA8" s="86"/>
      <c r="EPB8" s="86"/>
      <c r="EPC8" s="86"/>
      <c r="EPD8" s="86"/>
      <c r="EPE8" s="86"/>
      <c r="EPF8" s="86"/>
      <c r="EPG8" s="86"/>
      <c r="EPH8" s="86"/>
      <c r="EPI8" s="86"/>
      <c r="EPJ8" s="86"/>
      <c r="EPK8" s="86"/>
      <c r="EPL8" s="86"/>
      <c r="EPM8" s="86"/>
      <c r="EPN8" s="86"/>
      <c r="EPO8" s="86"/>
      <c r="EPP8" s="86"/>
      <c r="EPQ8" s="86"/>
      <c r="EPR8" s="86"/>
      <c r="EPS8" s="86"/>
      <c r="EPT8" s="86"/>
      <c r="EPU8" s="86"/>
      <c r="EPV8" s="86"/>
      <c r="EPW8" s="86"/>
      <c r="EPX8" s="86"/>
      <c r="EPY8" s="86"/>
      <c r="EPZ8" s="86"/>
      <c r="EQA8" s="86"/>
      <c r="EQB8" s="86"/>
      <c r="EQC8" s="86"/>
      <c r="EQD8" s="86"/>
      <c r="EQE8" s="86"/>
      <c r="EQF8" s="86"/>
      <c r="EQG8" s="86"/>
      <c r="EQH8" s="86"/>
      <c r="EQI8" s="86"/>
      <c r="EQJ8" s="86"/>
      <c r="EQK8" s="86"/>
      <c r="EQL8" s="86"/>
      <c r="EQM8" s="86"/>
      <c r="EQN8" s="86"/>
      <c r="EQO8" s="86"/>
      <c r="EQP8" s="86"/>
      <c r="EQQ8" s="86"/>
      <c r="EQR8" s="86"/>
      <c r="EQS8" s="86"/>
      <c r="EQT8" s="86"/>
      <c r="EQU8" s="86"/>
      <c r="EQV8" s="86"/>
      <c r="EQW8" s="86"/>
      <c r="EQX8" s="86"/>
      <c r="EQY8" s="86"/>
      <c r="EQZ8" s="86"/>
      <c r="ERA8" s="86"/>
      <c r="ERB8" s="86"/>
      <c r="ERC8" s="86"/>
      <c r="ERD8" s="86"/>
      <c r="ERE8" s="86"/>
      <c r="ERF8" s="86"/>
      <c r="ERG8" s="86"/>
      <c r="ERH8" s="86"/>
      <c r="ERI8" s="86"/>
      <c r="ERJ8" s="86"/>
      <c r="ERK8" s="86"/>
      <c r="ERL8" s="86"/>
      <c r="ERM8" s="86"/>
      <c r="ERN8" s="86"/>
      <c r="ERO8" s="86"/>
      <c r="ERP8" s="86"/>
      <c r="ERQ8" s="86"/>
      <c r="ERR8" s="86"/>
      <c r="ERS8" s="86"/>
      <c r="ERT8" s="86"/>
      <c r="ERU8" s="86"/>
      <c r="ERV8" s="86"/>
      <c r="ERW8" s="86"/>
      <c r="ERX8" s="86"/>
      <c r="ERY8" s="86"/>
      <c r="ERZ8" s="86"/>
      <c r="ESA8" s="86"/>
      <c r="ESB8" s="86"/>
      <c r="ESC8" s="86"/>
      <c r="ESD8" s="86"/>
      <c r="ESE8" s="86"/>
      <c r="ESF8" s="86"/>
      <c r="ESG8" s="86"/>
      <c r="ESH8" s="86"/>
      <c r="ESI8" s="86"/>
      <c r="ESJ8" s="86"/>
      <c r="ESK8" s="86"/>
      <c r="ESL8" s="86"/>
      <c r="ESM8" s="86"/>
      <c r="ESN8" s="86"/>
      <c r="ESO8" s="86"/>
      <c r="ESP8" s="86"/>
      <c r="ESQ8" s="86"/>
      <c r="ESR8" s="86"/>
      <c r="ESS8" s="86"/>
      <c r="EST8" s="86"/>
      <c r="ESU8" s="86"/>
      <c r="ESV8" s="86"/>
      <c r="ESW8" s="86"/>
      <c r="ESX8" s="86"/>
      <c r="ESY8" s="86"/>
      <c r="ESZ8" s="86"/>
      <c r="ETA8" s="86"/>
      <c r="ETB8" s="86"/>
      <c r="ETC8" s="86"/>
      <c r="ETD8" s="86"/>
      <c r="ETE8" s="86"/>
      <c r="ETF8" s="86"/>
      <c r="ETG8" s="86"/>
      <c r="ETH8" s="86"/>
      <c r="ETI8" s="86"/>
      <c r="ETJ8" s="86"/>
      <c r="ETK8" s="86"/>
      <c r="ETL8" s="86"/>
      <c r="ETM8" s="86"/>
      <c r="ETN8" s="86"/>
      <c r="ETO8" s="86"/>
      <c r="ETP8" s="86"/>
      <c r="ETQ8" s="86"/>
      <c r="ETR8" s="86"/>
      <c r="ETS8" s="86"/>
      <c r="ETT8" s="86"/>
      <c r="ETU8" s="86"/>
      <c r="ETV8" s="86"/>
      <c r="ETW8" s="86"/>
      <c r="ETX8" s="86"/>
      <c r="ETY8" s="86"/>
      <c r="ETZ8" s="86"/>
      <c r="EUA8" s="86"/>
      <c r="EUB8" s="86"/>
      <c r="EUC8" s="86"/>
      <c r="EUD8" s="86"/>
      <c r="EUE8" s="86"/>
      <c r="EUF8" s="86"/>
      <c r="EUG8" s="86"/>
      <c r="EUH8" s="86"/>
      <c r="EUI8" s="86"/>
      <c r="EUJ8" s="86"/>
      <c r="EUK8" s="86"/>
      <c r="EUL8" s="86"/>
      <c r="EUM8" s="86"/>
      <c r="EUN8" s="86"/>
      <c r="EUO8" s="86"/>
      <c r="EUP8" s="86"/>
      <c r="EUQ8" s="86"/>
      <c r="EUR8" s="86"/>
      <c r="EUS8" s="86"/>
      <c r="EUT8" s="86"/>
      <c r="EUU8" s="86"/>
      <c r="EUV8" s="86"/>
      <c r="EUW8" s="86"/>
      <c r="EUX8" s="86"/>
      <c r="EUY8" s="86"/>
      <c r="EUZ8" s="86"/>
      <c r="EVA8" s="86"/>
      <c r="EVB8" s="86"/>
      <c r="EVC8" s="86"/>
      <c r="EVD8" s="86"/>
      <c r="EVE8" s="86"/>
      <c r="EVF8" s="86"/>
      <c r="EVG8" s="86"/>
      <c r="EVH8" s="86"/>
      <c r="EVI8" s="86"/>
      <c r="EVJ8" s="86"/>
      <c r="EVK8" s="86"/>
      <c r="EVL8" s="86"/>
      <c r="EVM8" s="86"/>
      <c r="EVN8" s="86"/>
      <c r="EVO8" s="86"/>
      <c r="EVP8" s="86"/>
      <c r="EVQ8" s="86"/>
      <c r="EVR8" s="86"/>
      <c r="EVS8" s="86"/>
      <c r="EVT8" s="86"/>
      <c r="EVU8" s="86"/>
      <c r="EVV8" s="86"/>
      <c r="EVW8" s="86"/>
      <c r="EVX8" s="86"/>
      <c r="EVY8" s="86"/>
      <c r="EVZ8" s="86"/>
      <c r="EWA8" s="86"/>
      <c r="EWB8" s="86"/>
      <c r="EWC8" s="86"/>
      <c r="EWD8" s="86"/>
      <c r="EWE8" s="86"/>
      <c r="EWF8" s="86"/>
      <c r="EWG8" s="86"/>
      <c r="EWH8" s="86"/>
      <c r="EWI8" s="86"/>
      <c r="EWJ8" s="86"/>
      <c r="EWK8" s="86"/>
      <c r="EWL8" s="86"/>
      <c r="EWM8" s="86"/>
      <c r="EWN8" s="86"/>
      <c r="EWO8" s="86"/>
      <c r="EWP8" s="86"/>
      <c r="EWQ8" s="86"/>
      <c r="EWR8" s="86"/>
      <c r="EWS8" s="86"/>
      <c r="EWT8" s="86"/>
      <c r="EWU8" s="86"/>
      <c r="EWV8" s="86"/>
      <c r="EWW8" s="86"/>
      <c r="EWX8" s="86"/>
      <c r="EWY8" s="86"/>
      <c r="EWZ8" s="86"/>
      <c r="EXA8" s="86"/>
      <c r="EXB8" s="86"/>
      <c r="EXC8" s="86"/>
      <c r="EXD8" s="86"/>
      <c r="EXE8" s="86"/>
      <c r="EXF8" s="86"/>
      <c r="EXG8" s="86"/>
      <c r="EXH8" s="86"/>
      <c r="EXI8" s="86"/>
      <c r="EXJ8" s="86"/>
      <c r="EXK8" s="86"/>
      <c r="EXL8" s="86"/>
      <c r="EXM8" s="86"/>
      <c r="EXN8" s="86"/>
      <c r="EXO8" s="86"/>
      <c r="EXP8" s="86"/>
      <c r="EXQ8" s="86"/>
      <c r="EXR8" s="86"/>
      <c r="EXS8" s="86"/>
      <c r="EXT8" s="86"/>
      <c r="EXU8" s="86"/>
      <c r="EXV8" s="86"/>
      <c r="EXW8" s="86"/>
      <c r="EXX8" s="86"/>
      <c r="EXY8" s="86"/>
      <c r="EXZ8" s="86"/>
      <c r="EYA8" s="86"/>
      <c r="EYB8" s="86"/>
      <c r="EYC8" s="86"/>
      <c r="EYD8" s="86"/>
      <c r="EYE8" s="86"/>
      <c r="EYF8" s="86"/>
      <c r="EYG8" s="86"/>
      <c r="EYH8" s="86"/>
      <c r="EYI8" s="86"/>
      <c r="EYJ8" s="86"/>
      <c r="EYK8" s="86"/>
      <c r="EYL8" s="86"/>
      <c r="EYM8" s="86"/>
      <c r="EYN8" s="86"/>
      <c r="EYO8" s="86"/>
      <c r="EYP8" s="86"/>
      <c r="EYQ8" s="86"/>
      <c r="EYR8" s="86"/>
      <c r="EYS8" s="86"/>
      <c r="EYT8" s="86"/>
      <c r="EYU8" s="86"/>
      <c r="EYV8" s="86"/>
      <c r="EYW8" s="86"/>
      <c r="EYX8" s="86"/>
      <c r="EYY8" s="86"/>
      <c r="EYZ8" s="86"/>
      <c r="EZA8" s="86"/>
      <c r="EZB8" s="86"/>
      <c r="EZC8" s="86"/>
      <c r="EZD8" s="86"/>
      <c r="EZE8" s="86"/>
      <c r="EZF8" s="86"/>
      <c r="EZG8" s="86"/>
      <c r="EZH8" s="86"/>
      <c r="EZI8" s="86"/>
      <c r="EZJ8" s="86"/>
      <c r="EZK8" s="86"/>
      <c r="EZL8" s="86"/>
      <c r="EZM8" s="86"/>
      <c r="EZN8" s="86"/>
      <c r="EZO8" s="86"/>
      <c r="EZP8" s="86"/>
      <c r="EZQ8" s="86"/>
      <c r="EZR8" s="86"/>
      <c r="EZS8" s="86"/>
      <c r="EZT8" s="86"/>
      <c r="EZU8" s="86"/>
      <c r="EZV8" s="86"/>
      <c r="EZW8" s="86"/>
      <c r="EZX8" s="86"/>
      <c r="EZY8" s="86"/>
      <c r="EZZ8" s="86"/>
      <c r="FAA8" s="86"/>
      <c r="FAB8" s="86"/>
      <c r="FAC8" s="86"/>
      <c r="FAD8" s="86"/>
      <c r="FAE8" s="86"/>
      <c r="FAF8" s="86"/>
      <c r="FAG8" s="86"/>
      <c r="FAH8" s="86"/>
      <c r="FAI8" s="86"/>
      <c r="FAJ8" s="86"/>
      <c r="FAK8" s="86"/>
      <c r="FAL8" s="86"/>
      <c r="FAM8" s="86"/>
      <c r="FAN8" s="86"/>
      <c r="FAO8" s="86"/>
      <c r="FAP8" s="86"/>
      <c r="FAQ8" s="86"/>
      <c r="FAR8" s="86"/>
      <c r="FAS8" s="86"/>
      <c r="FAT8" s="86"/>
      <c r="FAU8" s="86"/>
      <c r="FAV8" s="86"/>
      <c r="FAW8" s="86"/>
      <c r="FAX8" s="86"/>
      <c r="FAY8" s="86"/>
      <c r="FAZ8" s="86"/>
      <c r="FBA8" s="86"/>
      <c r="FBB8" s="86"/>
      <c r="FBC8" s="86"/>
      <c r="FBD8" s="86"/>
      <c r="FBE8" s="86"/>
      <c r="FBF8" s="86"/>
      <c r="FBG8" s="86"/>
      <c r="FBH8" s="86"/>
      <c r="FBI8" s="86"/>
      <c r="FBJ8" s="86"/>
      <c r="FBK8" s="86"/>
      <c r="FBL8" s="86"/>
      <c r="FBM8" s="86"/>
      <c r="FBN8" s="86"/>
      <c r="FBO8" s="86"/>
      <c r="FBP8" s="86"/>
      <c r="FBQ8" s="86"/>
      <c r="FBR8" s="86"/>
      <c r="FBS8" s="86"/>
      <c r="FBT8" s="86"/>
      <c r="FBU8" s="86"/>
      <c r="FBV8" s="86"/>
      <c r="FBW8" s="86"/>
      <c r="FBX8" s="86"/>
      <c r="FBY8" s="86"/>
      <c r="FBZ8" s="86"/>
      <c r="FCA8" s="86"/>
      <c r="FCB8" s="86"/>
      <c r="FCC8" s="86"/>
      <c r="FCD8" s="86"/>
      <c r="FCE8" s="86"/>
      <c r="FCF8" s="86"/>
      <c r="FCG8" s="86"/>
      <c r="FCH8" s="86"/>
      <c r="FCI8" s="86"/>
      <c r="FCJ8" s="86"/>
      <c r="FCK8" s="86"/>
      <c r="FCL8" s="86"/>
      <c r="FCM8" s="86"/>
      <c r="FCN8" s="86"/>
      <c r="FCO8" s="86"/>
      <c r="FCP8" s="86"/>
      <c r="FCQ8" s="86"/>
      <c r="FCR8" s="86"/>
      <c r="FCS8" s="86"/>
      <c r="FCT8" s="86"/>
      <c r="FCU8" s="86"/>
      <c r="FCV8" s="86"/>
      <c r="FCW8" s="86"/>
      <c r="FCX8" s="86"/>
      <c r="FCY8" s="86"/>
      <c r="FCZ8" s="86"/>
      <c r="FDA8" s="86"/>
      <c r="FDB8" s="86"/>
      <c r="FDC8" s="86"/>
      <c r="FDD8" s="86"/>
      <c r="FDE8" s="86"/>
      <c r="FDF8" s="86"/>
      <c r="FDG8" s="86"/>
      <c r="FDH8" s="86"/>
      <c r="FDI8" s="86"/>
      <c r="FDJ8" s="86"/>
      <c r="FDK8" s="86"/>
      <c r="FDL8" s="86"/>
      <c r="FDM8" s="86"/>
      <c r="FDN8" s="86"/>
      <c r="FDO8" s="86"/>
      <c r="FDP8" s="86"/>
      <c r="FDQ8" s="86"/>
      <c r="FDR8" s="86"/>
      <c r="FDS8" s="86"/>
      <c r="FDT8" s="86"/>
      <c r="FDU8" s="86"/>
      <c r="FDV8" s="86"/>
      <c r="FDW8" s="86"/>
      <c r="FDX8" s="86"/>
      <c r="FDY8" s="86"/>
      <c r="FDZ8" s="86"/>
      <c r="FEA8" s="86"/>
      <c r="FEB8" s="86"/>
      <c r="FEC8" s="86"/>
      <c r="FED8" s="86"/>
      <c r="FEE8" s="86"/>
      <c r="FEF8" s="86"/>
      <c r="FEG8" s="86"/>
      <c r="FEH8" s="86"/>
      <c r="FEI8" s="86"/>
      <c r="FEJ8" s="86"/>
      <c r="FEK8" s="86"/>
      <c r="FEL8" s="86"/>
      <c r="FEM8" s="86"/>
      <c r="FEN8" s="86"/>
      <c r="FEO8" s="86"/>
      <c r="FEP8" s="86"/>
      <c r="FEQ8" s="86"/>
      <c r="FER8" s="86"/>
      <c r="FES8" s="86"/>
      <c r="FET8" s="86"/>
      <c r="FEU8" s="86"/>
      <c r="FEV8" s="86"/>
      <c r="FEW8" s="86"/>
      <c r="FEX8" s="86"/>
      <c r="FEY8" s="86"/>
      <c r="FEZ8" s="86"/>
      <c r="FFA8" s="86"/>
      <c r="FFB8" s="86"/>
      <c r="FFC8" s="86"/>
      <c r="FFD8" s="86"/>
      <c r="FFE8" s="86"/>
      <c r="FFF8" s="86"/>
      <c r="FFG8" s="86"/>
      <c r="FFH8" s="86"/>
      <c r="FFI8" s="86"/>
      <c r="FFJ8" s="86"/>
      <c r="FFK8" s="86"/>
      <c r="FFL8" s="86"/>
      <c r="FFM8" s="86"/>
      <c r="FFN8" s="86"/>
      <c r="FFO8" s="86"/>
      <c r="FFP8" s="86"/>
      <c r="FFQ8" s="86"/>
      <c r="FFR8" s="86"/>
      <c r="FFS8" s="86"/>
      <c r="FFT8" s="86"/>
      <c r="FFU8" s="86"/>
      <c r="FFV8" s="86"/>
      <c r="FFW8" s="86"/>
      <c r="FFX8" s="86"/>
      <c r="FFY8" s="86"/>
      <c r="FFZ8" s="86"/>
      <c r="FGA8" s="86"/>
      <c r="FGB8" s="86"/>
      <c r="FGC8" s="86"/>
      <c r="FGD8" s="86"/>
      <c r="FGE8" s="86"/>
      <c r="FGF8" s="86"/>
      <c r="FGG8" s="86"/>
      <c r="FGH8" s="86"/>
      <c r="FGI8" s="86"/>
      <c r="FGJ8" s="86"/>
      <c r="FGK8" s="86"/>
      <c r="FGL8" s="86"/>
      <c r="FGM8" s="86"/>
      <c r="FGN8" s="86"/>
      <c r="FGO8" s="86"/>
      <c r="FGP8" s="86"/>
      <c r="FGQ8" s="86"/>
      <c r="FGR8" s="86"/>
      <c r="FGS8" s="86"/>
      <c r="FGT8" s="86"/>
      <c r="FGU8" s="86"/>
      <c r="FGV8" s="86"/>
      <c r="FGW8" s="86"/>
      <c r="FGX8" s="86"/>
      <c r="FGY8" s="86"/>
      <c r="FGZ8" s="86"/>
      <c r="FHA8" s="86"/>
      <c r="FHB8" s="86"/>
      <c r="FHC8" s="86"/>
      <c r="FHD8" s="86"/>
      <c r="FHE8" s="86"/>
      <c r="FHF8" s="86"/>
      <c r="FHG8" s="86"/>
      <c r="FHH8" s="86"/>
      <c r="FHI8" s="86"/>
      <c r="FHJ8" s="86"/>
      <c r="FHK8" s="86"/>
      <c r="FHL8" s="86"/>
      <c r="FHM8" s="86"/>
      <c r="FHN8" s="86"/>
      <c r="FHO8" s="86"/>
      <c r="FHP8" s="86"/>
      <c r="FHQ8" s="86"/>
      <c r="FHR8" s="86"/>
      <c r="FHS8" s="86"/>
      <c r="FHT8" s="86"/>
      <c r="FHU8" s="86"/>
      <c r="FHV8" s="86"/>
      <c r="FHW8" s="86"/>
      <c r="FHX8" s="86"/>
      <c r="FHY8" s="86"/>
      <c r="FHZ8" s="86"/>
      <c r="FIA8" s="86"/>
      <c r="FIB8" s="86"/>
      <c r="FIC8" s="86"/>
      <c r="FID8" s="86"/>
      <c r="FIE8" s="86"/>
      <c r="FIF8" s="86"/>
      <c r="FIG8" s="86"/>
      <c r="FIH8" s="86"/>
      <c r="FII8" s="86"/>
      <c r="FIJ8" s="86"/>
      <c r="FIK8" s="86"/>
      <c r="FIL8" s="86"/>
      <c r="FIM8" s="86"/>
      <c r="FIN8" s="86"/>
      <c r="FIO8" s="86"/>
      <c r="FIP8" s="86"/>
      <c r="FIQ8" s="86"/>
      <c r="FIR8" s="86"/>
      <c r="FIS8" s="86"/>
      <c r="FIT8" s="86"/>
      <c r="FIU8" s="86"/>
      <c r="FIV8" s="86"/>
      <c r="FIW8" s="86"/>
      <c r="FIX8" s="86"/>
      <c r="FIY8" s="86"/>
      <c r="FIZ8" s="86"/>
      <c r="FJA8" s="86"/>
      <c r="FJB8" s="86"/>
      <c r="FJC8" s="86"/>
      <c r="FJD8" s="86"/>
      <c r="FJE8" s="86"/>
      <c r="FJF8" s="86"/>
      <c r="FJG8" s="86"/>
      <c r="FJH8" s="86"/>
      <c r="FJI8" s="86"/>
      <c r="FJJ8" s="86"/>
      <c r="FJK8" s="86"/>
      <c r="FJL8" s="86"/>
      <c r="FJM8" s="86"/>
      <c r="FJN8" s="86"/>
      <c r="FJO8" s="86"/>
      <c r="FJP8" s="86"/>
      <c r="FJQ8" s="86"/>
      <c r="FJR8" s="86"/>
      <c r="FJS8" s="86"/>
      <c r="FJT8" s="86"/>
      <c r="FJU8" s="86"/>
      <c r="FJV8" s="86"/>
      <c r="FJW8" s="86"/>
      <c r="FJX8" s="86"/>
      <c r="FJY8" s="86"/>
      <c r="FJZ8" s="86"/>
      <c r="FKA8" s="86"/>
      <c r="FKB8" s="86"/>
      <c r="FKC8" s="86"/>
      <c r="FKD8" s="86"/>
      <c r="FKE8" s="86"/>
      <c r="FKF8" s="86"/>
      <c r="FKG8" s="86"/>
      <c r="FKH8" s="86"/>
      <c r="FKI8" s="86"/>
      <c r="FKJ8" s="86"/>
      <c r="FKK8" s="86"/>
      <c r="FKL8" s="86"/>
      <c r="FKM8" s="86"/>
      <c r="FKN8" s="86"/>
      <c r="FKO8" s="86"/>
      <c r="FKP8" s="86"/>
      <c r="FKQ8" s="86"/>
      <c r="FKR8" s="86"/>
      <c r="FKS8" s="86"/>
      <c r="FKT8" s="86"/>
      <c r="FKU8" s="86"/>
      <c r="FKV8" s="86"/>
      <c r="FKW8" s="86"/>
      <c r="FKX8" s="86"/>
      <c r="FKY8" s="86"/>
      <c r="FKZ8" s="86"/>
      <c r="FLA8" s="86"/>
      <c r="FLB8" s="86"/>
      <c r="FLC8" s="86"/>
      <c r="FLD8" s="86"/>
      <c r="FLE8" s="86"/>
      <c r="FLF8" s="86"/>
      <c r="FLG8" s="86"/>
      <c r="FLH8" s="86"/>
      <c r="FLI8" s="86"/>
      <c r="FLJ8" s="86"/>
      <c r="FLK8" s="86"/>
      <c r="FLL8" s="86"/>
      <c r="FLM8" s="86"/>
      <c r="FLN8" s="86"/>
      <c r="FLO8" s="86"/>
      <c r="FLP8" s="86"/>
      <c r="FLQ8" s="86"/>
      <c r="FLR8" s="86"/>
      <c r="FLS8" s="86"/>
      <c r="FLT8" s="86"/>
      <c r="FLU8" s="86"/>
      <c r="FLV8" s="86"/>
      <c r="FLW8" s="86"/>
      <c r="FLX8" s="86"/>
      <c r="FLY8" s="86"/>
      <c r="FLZ8" s="86"/>
      <c r="FMA8" s="86"/>
      <c r="FMB8" s="86"/>
      <c r="FMC8" s="86"/>
      <c r="FMD8" s="86"/>
      <c r="FME8" s="86"/>
      <c r="FMF8" s="86"/>
      <c r="FMG8" s="86"/>
      <c r="FMH8" s="86"/>
      <c r="FMI8" s="86"/>
      <c r="FMJ8" s="86"/>
      <c r="FMK8" s="86"/>
      <c r="FML8" s="86"/>
      <c r="FMM8" s="86"/>
      <c r="FMN8" s="86"/>
      <c r="FMO8" s="86"/>
      <c r="FMP8" s="86"/>
      <c r="FMQ8" s="86"/>
      <c r="FMR8" s="86"/>
      <c r="FMS8" s="86"/>
      <c r="FMT8" s="86"/>
      <c r="FMU8" s="86"/>
      <c r="FMV8" s="86"/>
      <c r="FMW8" s="86"/>
      <c r="FMX8" s="86"/>
      <c r="FMY8" s="86"/>
      <c r="FMZ8" s="86"/>
      <c r="FNA8" s="86"/>
      <c r="FNB8" s="86"/>
      <c r="FNC8" s="86"/>
      <c r="FND8" s="86"/>
      <c r="FNE8" s="86"/>
      <c r="FNF8" s="86"/>
      <c r="FNG8" s="86"/>
      <c r="FNH8" s="86"/>
      <c r="FNI8" s="86"/>
      <c r="FNJ8" s="86"/>
      <c r="FNK8" s="86"/>
      <c r="FNL8" s="86"/>
      <c r="FNM8" s="86"/>
      <c r="FNN8" s="86"/>
      <c r="FNO8" s="86"/>
      <c r="FNP8" s="86"/>
      <c r="FNQ8" s="86"/>
      <c r="FNR8" s="86"/>
      <c r="FNS8" s="86"/>
      <c r="FNT8" s="86"/>
      <c r="FNU8" s="86"/>
      <c r="FNV8" s="86"/>
      <c r="FNW8" s="86"/>
      <c r="FNX8" s="86"/>
      <c r="FNY8" s="86"/>
      <c r="FNZ8" s="86"/>
      <c r="FOA8" s="86"/>
      <c r="FOB8" s="86"/>
      <c r="FOC8" s="86"/>
      <c r="FOD8" s="86"/>
      <c r="FOE8" s="86"/>
      <c r="FOF8" s="86"/>
      <c r="FOG8" s="86"/>
      <c r="FOH8" s="86"/>
      <c r="FOI8" s="86"/>
      <c r="FOJ8" s="86"/>
      <c r="FOK8" s="86"/>
      <c r="FOL8" s="86"/>
      <c r="FOM8" s="86"/>
      <c r="FON8" s="86"/>
      <c r="FOO8" s="86"/>
      <c r="FOP8" s="86"/>
      <c r="FOQ8" s="86"/>
      <c r="FOR8" s="86"/>
      <c r="FOS8" s="86"/>
      <c r="FOT8" s="86"/>
      <c r="FOU8" s="86"/>
      <c r="FOV8" s="86"/>
      <c r="FOW8" s="86"/>
      <c r="FOX8" s="86"/>
      <c r="FOY8" s="86"/>
      <c r="FOZ8" s="86"/>
      <c r="FPA8" s="86"/>
      <c r="FPB8" s="86"/>
      <c r="FPC8" s="86"/>
      <c r="FPD8" s="86"/>
      <c r="FPE8" s="86"/>
      <c r="FPF8" s="86"/>
      <c r="FPG8" s="86"/>
      <c r="FPH8" s="86"/>
      <c r="FPI8" s="86"/>
      <c r="FPJ8" s="86"/>
      <c r="FPK8" s="86"/>
      <c r="FPL8" s="86"/>
      <c r="FPM8" s="86"/>
      <c r="FPN8" s="86"/>
      <c r="FPO8" s="86"/>
      <c r="FPP8" s="86"/>
      <c r="FPQ8" s="86"/>
      <c r="FPR8" s="86"/>
      <c r="FPS8" s="86"/>
      <c r="FPT8" s="86"/>
      <c r="FPU8" s="86"/>
      <c r="FPV8" s="86"/>
      <c r="FPW8" s="86"/>
      <c r="FPX8" s="86"/>
      <c r="FPY8" s="86"/>
      <c r="FPZ8" s="86"/>
      <c r="FQA8" s="86"/>
      <c r="FQB8" s="86"/>
      <c r="FQC8" s="86"/>
      <c r="FQD8" s="86"/>
      <c r="FQE8" s="86"/>
      <c r="FQF8" s="86"/>
      <c r="FQG8" s="86"/>
      <c r="FQH8" s="86"/>
      <c r="FQI8" s="86"/>
      <c r="FQJ8" s="86"/>
      <c r="FQK8" s="86"/>
      <c r="FQL8" s="86"/>
      <c r="FQM8" s="86"/>
      <c r="FQN8" s="86"/>
      <c r="FQO8" s="86"/>
      <c r="FQP8" s="86"/>
      <c r="FQQ8" s="86"/>
      <c r="FQR8" s="86"/>
      <c r="FQS8" s="86"/>
      <c r="FQT8" s="86"/>
      <c r="FQU8" s="86"/>
      <c r="FQV8" s="86"/>
      <c r="FQW8" s="86"/>
      <c r="FQX8" s="86"/>
      <c r="FQY8" s="86"/>
      <c r="FQZ8" s="86"/>
      <c r="FRA8" s="86"/>
      <c r="FRB8" s="86"/>
      <c r="FRC8" s="86"/>
      <c r="FRD8" s="86"/>
      <c r="FRE8" s="86"/>
      <c r="FRF8" s="86"/>
      <c r="FRG8" s="86"/>
      <c r="FRH8" s="86"/>
      <c r="FRI8" s="86"/>
      <c r="FRJ8" s="86"/>
      <c r="FRK8" s="86"/>
      <c r="FRL8" s="86"/>
      <c r="FRM8" s="86"/>
      <c r="FRN8" s="86"/>
      <c r="FRO8" s="86"/>
      <c r="FRP8" s="86"/>
      <c r="FRQ8" s="86"/>
      <c r="FRR8" s="86"/>
      <c r="FRS8" s="86"/>
      <c r="FRT8" s="86"/>
      <c r="FRU8" s="86"/>
      <c r="FRV8" s="86"/>
      <c r="FRW8" s="86"/>
      <c r="FRX8" s="86"/>
      <c r="FRY8" s="86"/>
      <c r="FRZ8" s="86"/>
      <c r="FSA8" s="86"/>
      <c r="FSB8" s="86"/>
      <c r="FSC8" s="86"/>
      <c r="FSD8" s="86"/>
      <c r="FSE8" s="86"/>
      <c r="FSF8" s="86"/>
      <c r="FSG8" s="86"/>
      <c r="FSH8" s="86"/>
      <c r="FSI8" s="86"/>
      <c r="FSJ8" s="86"/>
      <c r="FSK8" s="86"/>
      <c r="FSL8" s="86"/>
      <c r="FSM8" s="86"/>
      <c r="FSN8" s="86"/>
      <c r="FSO8" s="86"/>
      <c r="FSP8" s="86"/>
      <c r="FSQ8" s="86"/>
      <c r="FSR8" s="86"/>
      <c r="FSS8" s="86"/>
      <c r="FST8" s="86"/>
      <c r="FSU8" s="86"/>
      <c r="FSV8" s="86"/>
      <c r="FSW8" s="86"/>
      <c r="FSX8" s="86"/>
      <c r="FSY8" s="86"/>
      <c r="FSZ8" s="86"/>
      <c r="FTA8" s="86"/>
      <c r="FTB8" s="86"/>
      <c r="FTC8" s="86"/>
      <c r="FTD8" s="86"/>
      <c r="FTE8" s="86"/>
      <c r="FTF8" s="86"/>
      <c r="FTG8" s="86"/>
      <c r="FTH8" s="86"/>
      <c r="FTI8" s="86"/>
      <c r="FTJ8" s="86"/>
      <c r="FTK8" s="86"/>
      <c r="FTL8" s="86"/>
      <c r="FTM8" s="86"/>
      <c r="FTN8" s="86"/>
      <c r="FTO8" s="86"/>
      <c r="FTP8" s="86"/>
      <c r="FTQ8" s="86"/>
      <c r="FTR8" s="86"/>
      <c r="FTS8" s="86"/>
      <c r="FTT8" s="86"/>
      <c r="FTU8" s="86"/>
      <c r="FTV8" s="86"/>
      <c r="FTW8" s="86"/>
      <c r="FTX8" s="86"/>
      <c r="FTY8" s="86"/>
      <c r="FTZ8" s="86"/>
      <c r="FUA8" s="86"/>
      <c r="FUB8" s="86"/>
      <c r="FUC8" s="86"/>
      <c r="FUD8" s="86"/>
      <c r="FUE8" s="86"/>
      <c r="FUF8" s="86"/>
      <c r="FUG8" s="86"/>
      <c r="FUH8" s="86"/>
      <c r="FUI8" s="86"/>
      <c r="FUJ8" s="86"/>
      <c r="FUK8" s="86"/>
      <c r="FUL8" s="86"/>
      <c r="FUM8" s="86"/>
      <c r="FUN8" s="86"/>
      <c r="FUO8" s="86"/>
      <c r="FUP8" s="86"/>
      <c r="FUQ8" s="86"/>
      <c r="FUR8" s="86"/>
      <c r="FUS8" s="86"/>
      <c r="FUT8" s="86"/>
      <c r="FUU8" s="86"/>
      <c r="FUV8" s="86"/>
      <c r="FUW8" s="86"/>
      <c r="FUX8" s="86"/>
      <c r="FUY8" s="86"/>
      <c r="FUZ8" s="86"/>
      <c r="FVA8" s="86"/>
      <c r="FVB8" s="86"/>
      <c r="FVC8" s="86"/>
      <c r="FVD8" s="86"/>
      <c r="FVE8" s="86"/>
      <c r="FVF8" s="86"/>
      <c r="FVG8" s="86"/>
      <c r="FVH8" s="86"/>
      <c r="FVI8" s="86"/>
      <c r="FVJ8" s="86"/>
      <c r="FVK8" s="86"/>
      <c r="FVL8" s="86"/>
      <c r="FVM8" s="86"/>
      <c r="FVN8" s="86"/>
      <c r="FVO8" s="86"/>
      <c r="FVP8" s="86"/>
      <c r="FVQ8" s="86"/>
      <c r="FVR8" s="86"/>
      <c r="FVS8" s="86"/>
      <c r="FVT8" s="86"/>
      <c r="FVU8" s="86"/>
      <c r="FVV8" s="86"/>
      <c r="FVW8" s="86"/>
      <c r="FVX8" s="86"/>
      <c r="FVY8" s="86"/>
      <c r="FVZ8" s="86"/>
      <c r="FWA8" s="86"/>
      <c r="FWB8" s="86"/>
      <c r="FWC8" s="86"/>
      <c r="FWD8" s="86"/>
      <c r="FWE8" s="86"/>
      <c r="FWF8" s="86"/>
      <c r="FWG8" s="86"/>
      <c r="FWH8" s="86"/>
      <c r="FWI8" s="86"/>
      <c r="FWJ8" s="86"/>
      <c r="FWK8" s="86"/>
      <c r="FWL8" s="86"/>
      <c r="FWM8" s="86"/>
      <c r="FWN8" s="86"/>
      <c r="FWO8" s="86"/>
      <c r="FWP8" s="86"/>
      <c r="FWQ8" s="86"/>
      <c r="FWR8" s="86"/>
      <c r="FWS8" s="86"/>
      <c r="FWT8" s="86"/>
      <c r="FWU8" s="86"/>
      <c r="FWV8" s="86"/>
      <c r="FWW8" s="86"/>
      <c r="FWX8" s="86"/>
      <c r="FWY8" s="86"/>
      <c r="FWZ8" s="86"/>
      <c r="FXA8" s="86"/>
      <c r="FXB8" s="86"/>
      <c r="FXC8" s="86"/>
      <c r="FXD8" s="86"/>
      <c r="FXE8" s="86"/>
      <c r="FXF8" s="86"/>
      <c r="FXG8" s="86"/>
      <c r="FXH8" s="86"/>
      <c r="FXI8" s="86"/>
      <c r="FXJ8" s="86"/>
      <c r="FXK8" s="86"/>
      <c r="FXL8" s="86"/>
      <c r="FXM8" s="86"/>
      <c r="FXN8" s="86"/>
      <c r="FXO8" s="86"/>
      <c r="FXP8" s="86"/>
      <c r="FXQ8" s="86"/>
      <c r="FXR8" s="86"/>
      <c r="FXS8" s="86"/>
      <c r="FXT8" s="86"/>
      <c r="FXU8" s="86"/>
      <c r="FXV8" s="86"/>
      <c r="FXW8" s="86"/>
      <c r="FXX8" s="86"/>
      <c r="FXY8" s="86"/>
      <c r="FXZ8" s="86"/>
      <c r="FYA8" s="86"/>
      <c r="FYB8" s="86"/>
      <c r="FYC8" s="86"/>
      <c r="FYD8" s="86"/>
      <c r="FYE8" s="86"/>
      <c r="FYF8" s="86"/>
      <c r="FYG8" s="86"/>
      <c r="FYH8" s="86"/>
      <c r="FYI8" s="86"/>
      <c r="FYJ8" s="86"/>
      <c r="FYK8" s="86"/>
      <c r="FYL8" s="86"/>
      <c r="FYM8" s="86"/>
      <c r="FYN8" s="86"/>
      <c r="FYO8" s="86"/>
      <c r="FYP8" s="86"/>
      <c r="FYQ8" s="86"/>
      <c r="FYR8" s="86"/>
      <c r="FYS8" s="86"/>
      <c r="FYT8" s="86"/>
      <c r="FYU8" s="86"/>
      <c r="FYV8" s="86"/>
      <c r="FYW8" s="86"/>
      <c r="FYX8" s="86"/>
      <c r="FYY8" s="86"/>
      <c r="FYZ8" s="86"/>
      <c r="FZA8" s="86"/>
      <c r="FZB8" s="86"/>
      <c r="FZC8" s="86"/>
      <c r="FZD8" s="86"/>
      <c r="FZE8" s="86"/>
      <c r="FZF8" s="86"/>
      <c r="FZG8" s="86"/>
      <c r="FZH8" s="86"/>
      <c r="FZI8" s="86"/>
      <c r="FZJ8" s="86"/>
      <c r="FZK8" s="86"/>
      <c r="FZL8" s="86"/>
      <c r="FZM8" s="86"/>
      <c r="FZN8" s="86"/>
      <c r="FZO8" s="86"/>
      <c r="FZP8" s="86"/>
      <c r="FZQ8" s="86"/>
      <c r="FZR8" s="86"/>
      <c r="FZS8" s="86"/>
      <c r="FZT8" s="86"/>
      <c r="FZU8" s="86"/>
      <c r="FZV8" s="86"/>
      <c r="FZW8" s="86"/>
      <c r="FZX8" s="86"/>
      <c r="FZY8" s="86"/>
      <c r="FZZ8" s="86"/>
      <c r="GAA8" s="86"/>
      <c r="GAB8" s="86"/>
      <c r="GAC8" s="86"/>
      <c r="GAD8" s="86"/>
      <c r="GAE8" s="86"/>
      <c r="GAF8" s="86"/>
      <c r="GAG8" s="86"/>
      <c r="GAH8" s="86"/>
      <c r="GAI8" s="86"/>
      <c r="GAJ8" s="86"/>
      <c r="GAK8" s="86"/>
      <c r="GAL8" s="86"/>
      <c r="GAM8" s="86"/>
      <c r="GAN8" s="86"/>
      <c r="GAO8" s="86"/>
      <c r="GAP8" s="86"/>
      <c r="GAQ8" s="86"/>
      <c r="GAR8" s="86"/>
      <c r="GAS8" s="86"/>
      <c r="GAT8" s="86"/>
      <c r="GAU8" s="86"/>
      <c r="GAV8" s="86"/>
      <c r="GAW8" s="86"/>
      <c r="GAX8" s="86"/>
      <c r="GAY8" s="86"/>
      <c r="GAZ8" s="86"/>
      <c r="GBA8" s="86"/>
      <c r="GBB8" s="86"/>
      <c r="GBC8" s="86"/>
      <c r="GBD8" s="86"/>
      <c r="GBE8" s="86"/>
      <c r="GBF8" s="86"/>
      <c r="GBG8" s="86"/>
      <c r="GBH8" s="86"/>
      <c r="GBI8" s="86"/>
      <c r="GBJ8" s="86"/>
      <c r="GBK8" s="86"/>
      <c r="GBL8" s="86"/>
      <c r="GBM8" s="86"/>
      <c r="GBN8" s="86"/>
      <c r="GBO8" s="86"/>
      <c r="GBP8" s="86"/>
      <c r="GBQ8" s="86"/>
      <c r="GBR8" s="86"/>
      <c r="GBS8" s="86"/>
      <c r="GBT8" s="86"/>
      <c r="GBU8" s="86"/>
      <c r="GBV8" s="86"/>
      <c r="GBW8" s="86"/>
      <c r="GBX8" s="86"/>
      <c r="GBY8" s="86"/>
      <c r="GBZ8" s="86"/>
      <c r="GCA8" s="86"/>
      <c r="GCB8" s="86"/>
      <c r="GCC8" s="86"/>
      <c r="GCD8" s="86"/>
      <c r="GCE8" s="86"/>
      <c r="GCF8" s="86"/>
      <c r="GCG8" s="86"/>
      <c r="GCH8" s="86"/>
      <c r="GCI8" s="86"/>
      <c r="GCJ8" s="86"/>
      <c r="GCK8" s="86"/>
      <c r="GCL8" s="86"/>
      <c r="GCM8" s="86"/>
      <c r="GCN8" s="86"/>
      <c r="GCO8" s="86"/>
      <c r="GCP8" s="86"/>
      <c r="GCQ8" s="86"/>
      <c r="GCR8" s="86"/>
      <c r="GCS8" s="86"/>
      <c r="GCT8" s="86"/>
      <c r="GCU8" s="86"/>
      <c r="GCV8" s="86"/>
      <c r="GCW8" s="86"/>
      <c r="GCX8" s="86"/>
      <c r="GCY8" s="86"/>
      <c r="GCZ8" s="86"/>
      <c r="GDA8" s="86"/>
      <c r="GDB8" s="86"/>
      <c r="GDC8" s="86"/>
      <c r="GDD8" s="86"/>
      <c r="GDE8" s="86"/>
      <c r="GDF8" s="86"/>
      <c r="GDG8" s="86"/>
      <c r="GDH8" s="86"/>
      <c r="GDI8" s="86"/>
      <c r="GDJ8" s="86"/>
      <c r="GDK8" s="86"/>
      <c r="GDL8" s="86"/>
      <c r="GDM8" s="86"/>
      <c r="GDN8" s="86"/>
      <c r="GDO8" s="86"/>
      <c r="GDP8" s="86"/>
      <c r="GDQ8" s="86"/>
      <c r="GDR8" s="86"/>
      <c r="GDS8" s="86"/>
      <c r="GDT8" s="86"/>
      <c r="GDU8" s="86"/>
      <c r="GDV8" s="86"/>
      <c r="GDW8" s="86"/>
      <c r="GDX8" s="86"/>
      <c r="GDY8" s="86"/>
      <c r="GDZ8" s="86"/>
      <c r="GEA8" s="86"/>
      <c r="GEB8" s="86"/>
      <c r="GEC8" s="86"/>
      <c r="GED8" s="86"/>
      <c r="GEE8" s="86"/>
      <c r="GEF8" s="86"/>
      <c r="GEG8" s="86"/>
      <c r="GEH8" s="86"/>
      <c r="GEI8" s="86"/>
      <c r="GEJ8" s="86"/>
      <c r="GEK8" s="86"/>
      <c r="GEL8" s="86"/>
      <c r="GEM8" s="86"/>
      <c r="GEN8" s="86"/>
      <c r="GEO8" s="86"/>
      <c r="GEP8" s="86"/>
      <c r="GEQ8" s="86"/>
      <c r="GER8" s="86"/>
      <c r="GES8" s="86"/>
      <c r="GET8" s="86"/>
      <c r="GEU8" s="86"/>
      <c r="GEV8" s="86"/>
      <c r="GEW8" s="86"/>
      <c r="GEX8" s="86"/>
      <c r="GEY8" s="86"/>
      <c r="GEZ8" s="86"/>
      <c r="GFA8" s="86"/>
      <c r="GFB8" s="86"/>
      <c r="GFC8" s="86"/>
      <c r="GFD8" s="86"/>
      <c r="GFE8" s="86"/>
      <c r="GFF8" s="86"/>
      <c r="GFG8" s="86"/>
      <c r="GFH8" s="86"/>
      <c r="GFI8" s="86"/>
      <c r="GFJ8" s="86"/>
      <c r="GFK8" s="86"/>
      <c r="GFL8" s="86"/>
      <c r="GFM8" s="86"/>
      <c r="GFN8" s="86"/>
      <c r="GFO8" s="86"/>
      <c r="GFP8" s="86"/>
      <c r="GFQ8" s="86"/>
      <c r="GFR8" s="86"/>
      <c r="GFS8" s="86"/>
      <c r="GFT8" s="86"/>
      <c r="GFU8" s="86"/>
      <c r="GFV8" s="86"/>
      <c r="GFW8" s="86"/>
      <c r="GFX8" s="86"/>
      <c r="GFY8" s="86"/>
      <c r="GFZ8" s="86"/>
      <c r="GGA8" s="86"/>
      <c r="GGB8" s="86"/>
      <c r="GGC8" s="86"/>
      <c r="GGD8" s="86"/>
      <c r="GGE8" s="86"/>
      <c r="GGF8" s="86"/>
      <c r="GGG8" s="86"/>
      <c r="GGH8" s="86"/>
      <c r="GGI8" s="86"/>
      <c r="GGJ8" s="86"/>
      <c r="GGK8" s="86"/>
      <c r="GGL8" s="86"/>
      <c r="GGM8" s="86"/>
      <c r="GGN8" s="86"/>
      <c r="GGO8" s="86"/>
      <c r="GGP8" s="86"/>
      <c r="GGQ8" s="86"/>
      <c r="GGR8" s="86"/>
      <c r="GGS8" s="86"/>
      <c r="GGT8" s="86"/>
      <c r="GGU8" s="86"/>
      <c r="GGV8" s="86"/>
      <c r="GGW8" s="86"/>
      <c r="GGX8" s="86"/>
      <c r="GGY8" s="86"/>
      <c r="GGZ8" s="86"/>
      <c r="GHA8" s="86"/>
      <c r="GHB8" s="86"/>
      <c r="GHC8" s="86"/>
      <c r="GHD8" s="86"/>
      <c r="GHE8" s="86"/>
      <c r="GHF8" s="86"/>
      <c r="GHG8" s="86"/>
      <c r="GHH8" s="86"/>
      <c r="GHI8" s="86"/>
      <c r="GHJ8" s="86"/>
      <c r="GHK8" s="86"/>
      <c r="GHL8" s="86"/>
      <c r="GHM8" s="86"/>
      <c r="GHN8" s="86"/>
      <c r="GHO8" s="86"/>
      <c r="GHP8" s="86"/>
      <c r="GHQ8" s="86"/>
      <c r="GHR8" s="86"/>
      <c r="GHS8" s="86"/>
      <c r="GHT8" s="86"/>
      <c r="GHU8" s="86"/>
      <c r="GHV8" s="86"/>
      <c r="GHW8" s="86"/>
      <c r="GHX8" s="86"/>
      <c r="GHY8" s="86"/>
      <c r="GHZ8" s="86"/>
      <c r="GIA8" s="86"/>
      <c r="GIB8" s="86"/>
      <c r="GIC8" s="86"/>
      <c r="GID8" s="86"/>
      <c r="GIE8" s="86"/>
      <c r="GIF8" s="86"/>
      <c r="GIG8" s="86"/>
      <c r="GIH8" s="86"/>
      <c r="GII8" s="86"/>
      <c r="GIJ8" s="86"/>
      <c r="GIK8" s="86"/>
      <c r="GIL8" s="86"/>
      <c r="GIM8" s="86"/>
      <c r="GIN8" s="86"/>
      <c r="GIO8" s="86"/>
      <c r="GIP8" s="86"/>
      <c r="GIQ8" s="86"/>
      <c r="GIR8" s="86"/>
      <c r="GIS8" s="86"/>
      <c r="GIT8" s="86"/>
      <c r="GIU8" s="86"/>
      <c r="GIV8" s="86"/>
      <c r="GIW8" s="86"/>
      <c r="GIX8" s="86"/>
      <c r="GIY8" s="86"/>
      <c r="GIZ8" s="86"/>
      <c r="GJA8" s="86"/>
      <c r="GJB8" s="86"/>
      <c r="GJC8" s="86"/>
      <c r="GJD8" s="86"/>
      <c r="GJE8" s="86"/>
      <c r="GJF8" s="86"/>
      <c r="GJG8" s="86"/>
      <c r="GJH8" s="86"/>
      <c r="GJI8" s="86"/>
      <c r="GJJ8" s="86"/>
      <c r="GJK8" s="86"/>
      <c r="GJL8" s="86"/>
      <c r="GJM8" s="86"/>
      <c r="GJN8" s="86"/>
      <c r="GJO8" s="86"/>
      <c r="GJP8" s="86"/>
      <c r="GJQ8" s="86"/>
      <c r="GJR8" s="86"/>
      <c r="GJS8" s="86"/>
      <c r="GJT8" s="86"/>
      <c r="GJU8" s="86"/>
      <c r="GJV8" s="86"/>
      <c r="GJW8" s="86"/>
      <c r="GJX8" s="86"/>
      <c r="GJY8" s="86"/>
      <c r="GJZ8" s="86"/>
      <c r="GKA8" s="86"/>
      <c r="GKB8" s="86"/>
      <c r="GKC8" s="86"/>
      <c r="GKD8" s="86"/>
      <c r="GKE8" s="86"/>
      <c r="GKF8" s="86"/>
      <c r="GKG8" s="86"/>
      <c r="GKH8" s="86"/>
      <c r="GKI8" s="86"/>
      <c r="GKJ8" s="86"/>
      <c r="GKK8" s="86"/>
      <c r="GKL8" s="86"/>
      <c r="GKM8" s="86"/>
      <c r="GKN8" s="86"/>
      <c r="GKO8" s="86"/>
      <c r="GKP8" s="86"/>
      <c r="GKQ8" s="86"/>
      <c r="GKR8" s="86"/>
      <c r="GKS8" s="86"/>
      <c r="GKT8" s="86"/>
      <c r="GKU8" s="86"/>
      <c r="GKV8" s="86"/>
      <c r="GKW8" s="86"/>
      <c r="GKX8" s="86"/>
      <c r="GKY8" s="86"/>
      <c r="GKZ8" s="86"/>
      <c r="GLA8" s="86"/>
      <c r="GLB8" s="86"/>
      <c r="GLC8" s="86"/>
      <c r="GLD8" s="86"/>
      <c r="GLE8" s="86"/>
      <c r="GLF8" s="86"/>
      <c r="GLG8" s="86"/>
      <c r="GLH8" s="86"/>
      <c r="GLI8" s="86"/>
      <c r="GLJ8" s="86"/>
      <c r="GLK8" s="86"/>
      <c r="GLL8" s="86"/>
      <c r="GLM8" s="86"/>
      <c r="GLN8" s="86"/>
      <c r="GLO8" s="86"/>
      <c r="GLP8" s="86"/>
      <c r="GLQ8" s="86"/>
      <c r="GLR8" s="86"/>
      <c r="GLS8" s="86"/>
      <c r="GLT8" s="86"/>
      <c r="GLU8" s="86"/>
      <c r="GLV8" s="86"/>
      <c r="GLW8" s="86"/>
      <c r="GLX8" s="86"/>
      <c r="GLY8" s="86"/>
      <c r="GLZ8" s="86"/>
      <c r="GMA8" s="86"/>
      <c r="GMB8" s="86"/>
      <c r="GMC8" s="86"/>
      <c r="GMD8" s="86"/>
      <c r="GME8" s="86"/>
      <c r="GMF8" s="86"/>
      <c r="GMG8" s="86"/>
      <c r="GMH8" s="86"/>
      <c r="GMI8" s="86"/>
      <c r="GMJ8" s="86"/>
      <c r="GMK8" s="86"/>
      <c r="GML8" s="86"/>
      <c r="GMM8" s="86"/>
      <c r="GMN8" s="86"/>
      <c r="GMO8" s="86"/>
      <c r="GMP8" s="86"/>
      <c r="GMQ8" s="86"/>
      <c r="GMR8" s="86"/>
      <c r="GMS8" s="86"/>
      <c r="GMT8" s="86"/>
      <c r="GMU8" s="86"/>
      <c r="GMV8" s="86"/>
      <c r="GMW8" s="86"/>
      <c r="GMX8" s="86"/>
      <c r="GMY8" s="86"/>
      <c r="GMZ8" s="86"/>
      <c r="GNA8" s="86"/>
      <c r="GNB8" s="86"/>
      <c r="GNC8" s="86"/>
      <c r="GND8" s="86"/>
      <c r="GNE8" s="86"/>
      <c r="GNF8" s="86"/>
      <c r="GNG8" s="86"/>
      <c r="GNH8" s="86"/>
      <c r="GNI8" s="86"/>
      <c r="GNJ8" s="86"/>
      <c r="GNK8" s="86"/>
      <c r="GNL8" s="86"/>
      <c r="GNM8" s="86"/>
      <c r="GNN8" s="86"/>
      <c r="GNO8" s="86"/>
      <c r="GNP8" s="86"/>
      <c r="GNQ8" s="86"/>
      <c r="GNR8" s="86"/>
      <c r="GNS8" s="86"/>
      <c r="GNT8" s="86"/>
      <c r="GNU8" s="86"/>
      <c r="GNV8" s="86"/>
      <c r="GNW8" s="86"/>
      <c r="GNX8" s="86"/>
      <c r="GNY8" s="86"/>
      <c r="GNZ8" s="86"/>
      <c r="GOA8" s="86"/>
      <c r="GOB8" s="86"/>
      <c r="GOC8" s="86"/>
      <c r="GOD8" s="86"/>
      <c r="GOE8" s="86"/>
      <c r="GOF8" s="86"/>
      <c r="GOG8" s="86"/>
      <c r="GOH8" s="86"/>
      <c r="GOI8" s="86"/>
      <c r="GOJ8" s="86"/>
      <c r="GOK8" s="86"/>
      <c r="GOL8" s="86"/>
      <c r="GOM8" s="86"/>
      <c r="GON8" s="86"/>
      <c r="GOO8" s="86"/>
      <c r="GOP8" s="86"/>
      <c r="GOQ8" s="86"/>
      <c r="GOR8" s="86"/>
      <c r="GOS8" s="86"/>
      <c r="GOT8" s="86"/>
      <c r="GOU8" s="86"/>
      <c r="GOV8" s="86"/>
      <c r="GOW8" s="86"/>
      <c r="GOX8" s="86"/>
      <c r="GOY8" s="86"/>
      <c r="GOZ8" s="86"/>
      <c r="GPA8" s="86"/>
      <c r="GPB8" s="86"/>
      <c r="GPC8" s="86"/>
      <c r="GPD8" s="86"/>
      <c r="GPE8" s="86"/>
      <c r="GPF8" s="86"/>
      <c r="GPG8" s="86"/>
      <c r="GPH8" s="86"/>
      <c r="GPI8" s="86"/>
      <c r="GPJ8" s="86"/>
      <c r="GPK8" s="86"/>
      <c r="GPL8" s="86"/>
      <c r="GPM8" s="86"/>
      <c r="GPN8" s="86"/>
      <c r="GPO8" s="86"/>
      <c r="GPP8" s="86"/>
      <c r="GPQ8" s="86"/>
      <c r="GPR8" s="86"/>
      <c r="GPS8" s="86"/>
      <c r="GPT8" s="86"/>
      <c r="GPU8" s="86"/>
      <c r="GPV8" s="86"/>
      <c r="GPW8" s="86"/>
      <c r="GPX8" s="86"/>
      <c r="GPY8" s="86"/>
      <c r="GPZ8" s="86"/>
      <c r="GQA8" s="86"/>
      <c r="GQB8" s="86"/>
      <c r="GQC8" s="86"/>
      <c r="GQD8" s="86"/>
      <c r="GQE8" s="86"/>
      <c r="GQF8" s="86"/>
      <c r="GQG8" s="86"/>
      <c r="GQH8" s="86"/>
      <c r="GQI8" s="86"/>
      <c r="GQJ8" s="86"/>
      <c r="GQK8" s="86"/>
      <c r="GQL8" s="86"/>
      <c r="GQM8" s="86"/>
      <c r="GQN8" s="86"/>
      <c r="GQO8" s="86"/>
      <c r="GQP8" s="86"/>
      <c r="GQQ8" s="86"/>
      <c r="GQR8" s="86"/>
      <c r="GQS8" s="86"/>
      <c r="GQT8" s="86"/>
      <c r="GQU8" s="86"/>
      <c r="GQV8" s="86"/>
      <c r="GQW8" s="86"/>
      <c r="GQX8" s="86"/>
      <c r="GQY8" s="86"/>
      <c r="GQZ8" s="86"/>
      <c r="GRA8" s="86"/>
      <c r="GRB8" s="86"/>
      <c r="GRC8" s="86"/>
      <c r="GRD8" s="86"/>
      <c r="GRE8" s="86"/>
      <c r="GRF8" s="86"/>
      <c r="GRG8" s="86"/>
      <c r="GRH8" s="86"/>
      <c r="GRI8" s="86"/>
      <c r="GRJ8" s="86"/>
      <c r="GRK8" s="86"/>
      <c r="GRL8" s="86"/>
      <c r="GRM8" s="86"/>
      <c r="GRN8" s="86"/>
      <c r="GRO8" s="86"/>
      <c r="GRP8" s="86"/>
      <c r="GRQ8" s="86"/>
      <c r="GRR8" s="86"/>
      <c r="GRS8" s="86"/>
      <c r="GRT8" s="86"/>
      <c r="GRU8" s="86"/>
      <c r="GRV8" s="86"/>
      <c r="GRW8" s="86"/>
      <c r="GRX8" s="86"/>
      <c r="GRY8" s="86"/>
      <c r="GRZ8" s="86"/>
      <c r="GSA8" s="86"/>
      <c r="GSB8" s="86"/>
      <c r="GSC8" s="86"/>
      <c r="GSD8" s="86"/>
      <c r="GSE8" s="86"/>
      <c r="GSF8" s="86"/>
      <c r="GSG8" s="86"/>
      <c r="GSH8" s="86"/>
      <c r="GSI8" s="86"/>
      <c r="GSJ8" s="86"/>
      <c r="GSK8" s="86"/>
      <c r="GSL8" s="86"/>
      <c r="GSM8" s="86"/>
      <c r="GSN8" s="86"/>
      <c r="GSO8" s="86"/>
      <c r="GSP8" s="86"/>
      <c r="GSQ8" s="86"/>
      <c r="GSR8" s="86"/>
      <c r="GSS8" s="86"/>
      <c r="GST8" s="86"/>
      <c r="GSU8" s="86"/>
      <c r="GSV8" s="86"/>
      <c r="GSW8" s="86"/>
      <c r="GSX8" s="86"/>
      <c r="GSY8" s="86"/>
      <c r="GSZ8" s="86"/>
      <c r="GTA8" s="86"/>
      <c r="GTB8" s="86"/>
      <c r="GTC8" s="86"/>
      <c r="GTD8" s="86"/>
      <c r="GTE8" s="86"/>
      <c r="GTF8" s="86"/>
      <c r="GTG8" s="86"/>
      <c r="GTH8" s="86"/>
      <c r="GTI8" s="86"/>
      <c r="GTJ8" s="86"/>
      <c r="GTK8" s="86"/>
      <c r="GTL8" s="86"/>
      <c r="GTM8" s="86"/>
      <c r="GTN8" s="86"/>
      <c r="GTO8" s="86"/>
      <c r="GTP8" s="86"/>
      <c r="GTQ8" s="86"/>
      <c r="GTR8" s="86"/>
      <c r="GTS8" s="86"/>
      <c r="GTT8" s="86"/>
      <c r="GTU8" s="86"/>
      <c r="GTV8" s="86"/>
      <c r="GTW8" s="86"/>
      <c r="GTX8" s="86"/>
      <c r="GTY8" s="86"/>
      <c r="GTZ8" s="86"/>
      <c r="GUA8" s="86"/>
      <c r="GUB8" s="86"/>
      <c r="GUC8" s="86"/>
      <c r="GUD8" s="86"/>
      <c r="GUE8" s="86"/>
      <c r="GUF8" s="86"/>
      <c r="GUG8" s="86"/>
      <c r="GUH8" s="86"/>
      <c r="GUI8" s="86"/>
      <c r="GUJ8" s="86"/>
      <c r="GUK8" s="86"/>
      <c r="GUL8" s="86"/>
      <c r="GUM8" s="86"/>
      <c r="GUN8" s="86"/>
      <c r="GUO8" s="86"/>
      <c r="GUP8" s="86"/>
      <c r="GUQ8" s="86"/>
      <c r="GUR8" s="86"/>
      <c r="GUS8" s="86"/>
      <c r="GUT8" s="86"/>
      <c r="GUU8" s="86"/>
      <c r="GUV8" s="86"/>
      <c r="GUW8" s="86"/>
      <c r="GUX8" s="86"/>
      <c r="GUY8" s="86"/>
      <c r="GUZ8" s="86"/>
      <c r="GVA8" s="86"/>
      <c r="GVB8" s="86"/>
      <c r="GVC8" s="86"/>
      <c r="GVD8" s="86"/>
      <c r="GVE8" s="86"/>
      <c r="GVF8" s="86"/>
      <c r="GVG8" s="86"/>
      <c r="GVH8" s="86"/>
      <c r="GVI8" s="86"/>
      <c r="GVJ8" s="86"/>
      <c r="GVK8" s="86"/>
      <c r="GVL8" s="86"/>
      <c r="GVM8" s="86"/>
      <c r="GVN8" s="86"/>
      <c r="GVO8" s="86"/>
      <c r="GVP8" s="86"/>
      <c r="GVQ8" s="86"/>
      <c r="GVR8" s="86"/>
      <c r="GVS8" s="86"/>
      <c r="GVT8" s="86"/>
      <c r="GVU8" s="86"/>
      <c r="GVV8" s="86"/>
      <c r="GVW8" s="86"/>
      <c r="GVX8" s="86"/>
      <c r="GVY8" s="86"/>
      <c r="GVZ8" s="86"/>
      <c r="GWA8" s="86"/>
      <c r="GWB8" s="86"/>
      <c r="GWC8" s="86"/>
      <c r="GWD8" s="86"/>
      <c r="GWE8" s="86"/>
      <c r="GWF8" s="86"/>
      <c r="GWG8" s="86"/>
      <c r="GWH8" s="86"/>
      <c r="GWI8" s="86"/>
      <c r="GWJ8" s="86"/>
      <c r="GWK8" s="86"/>
      <c r="GWL8" s="86"/>
      <c r="GWM8" s="86"/>
      <c r="GWN8" s="86"/>
      <c r="GWO8" s="86"/>
      <c r="GWP8" s="86"/>
      <c r="GWQ8" s="86"/>
      <c r="GWR8" s="86"/>
      <c r="GWS8" s="86"/>
      <c r="GWT8" s="86"/>
      <c r="GWU8" s="86"/>
      <c r="GWV8" s="86"/>
      <c r="GWW8" s="86"/>
      <c r="GWX8" s="86"/>
      <c r="GWY8" s="86"/>
      <c r="GWZ8" s="86"/>
      <c r="GXA8" s="86"/>
      <c r="GXB8" s="86"/>
      <c r="GXC8" s="86"/>
      <c r="GXD8" s="86"/>
      <c r="GXE8" s="86"/>
      <c r="GXF8" s="86"/>
      <c r="GXG8" s="86"/>
      <c r="GXH8" s="86"/>
      <c r="GXI8" s="86"/>
      <c r="GXJ8" s="86"/>
      <c r="GXK8" s="86"/>
      <c r="GXL8" s="86"/>
      <c r="GXM8" s="86"/>
      <c r="GXN8" s="86"/>
      <c r="GXO8" s="86"/>
      <c r="GXP8" s="86"/>
      <c r="GXQ8" s="86"/>
      <c r="GXR8" s="86"/>
      <c r="GXS8" s="86"/>
      <c r="GXT8" s="86"/>
      <c r="GXU8" s="86"/>
      <c r="GXV8" s="86"/>
      <c r="GXW8" s="86"/>
      <c r="GXX8" s="86"/>
      <c r="GXY8" s="86"/>
      <c r="GXZ8" s="86"/>
      <c r="GYA8" s="86"/>
      <c r="GYB8" s="86"/>
      <c r="GYC8" s="86"/>
      <c r="GYD8" s="86"/>
      <c r="GYE8" s="86"/>
      <c r="GYF8" s="86"/>
      <c r="GYG8" s="86"/>
      <c r="GYH8" s="86"/>
      <c r="GYI8" s="86"/>
      <c r="GYJ8" s="86"/>
      <c r="GYK8" s="86"/>
      <c r="GYL8" s="86"/>
      <c r="GYM8" s="86"/>
      <c r="GYN8" s="86"/>
      <c r="GYO8" s="86"/>
      <c r="GYP8" s="86"/>
      <c r="GYQ8" s="86"/>
      <c r="GYR8" s="86"/>
      <c r="GYS8" s="86"/>
      <c r="GYT8" s="86"/>
      <c r="GYU8" s="86"/>
      <c r="GYV8" s="86"/>
      <c r="GYW8" s="86"/>
      <c r="GYX8" s="86"/>
      <c r="GYY8" s="86"/>
      <c r="GYZ8" s="86"/>
      <c r="GZA8" s="86"/>
      <c r="GZB8" s="86"/>
      <c r="GZC8" s="86"/>
      <c r="GZD8" s="86"/>
      <c r="GZE8" s="86"/>
      <c r="GZF8" s="86"/>
      <c r="GZG8" s="86"/>
      <c r="GZH8" s="86"/>
      <c r="GZI8" s="86"/>
      <c r="GZJ8" s="86"/>
      <c r="GZK8" s="86"/>
      <c r="GZL8" s="86"/>
      <c r="GZM8" s="86"/>
      <c r="GZN8" s="86"/>
      <c r="GZO8" s="86"/>
      <c r="GZP8" s="86"/>
      <c r="GZQ8" s="86"/>
      <c r="GZR8" s="86"/>
      <c r="GZS8" s="86"/>
      <c r="GZT8" s="86"/>
      <c r="GZU8" s="86"/>
      <c r="GZV8" s="86"/>
      <c r="GZW8" s="86"/>
      <c r="GZX8" s="86"/>
      <c r="GZY8" s="86"/>
      <c r="GZZ8" s="86"/>
      <c r="HAA8" s="86"/>
      <c r="HAB8" s="86"/>
      <c r="HAC8" s="86"/>
      <c r="HAD8" s="86"/>
      <c r="HAE8" s="86"/>
      <c r="HAF8" s="86"/>
      <c r="HAG8" s="86"/>
      <c r="HAH8" s="86"/>
      <c r="HAI8" s="86"/>
      <c r="HAJ8" s="86"/>
      <c r="HAK8" s="86"/>
      <c r="HAL8" s="86"/>
      <c r="HAM8" s="86"/>
      <c r="HAN8" s="86"/>
      <c r="HAO8" s="86"/>
      <c r="HAP8" s="86"/>
      <c r="HAQ8" s="86"/>
      <c r="HAR8" s="86"/>
      <c r="HAS8" s="86"/>
      <c r="HAT8" s="86"/>
      <c r="HAU8" s="86"/>
      <c r="HAV8" s="86"/>
      <c r="HAW8" s="86"/>
      <c r="HAX8" s="86"/>
      <c r="HAY8" s="86"/>
      <c r="HAZ8" s="86"/>
      <c r="HBA8" s="86"/>
      <c r="HBB8" s="86"/>
      <c r="HBC8" s="86"/>
      <c r="HBD8" s="86"/>
      <c r="HBE8" s="86"/>
      <c r="HBF8" s="86"/>
      <c r="HBG8" s="86"/>
      <c r="HBH8" s="86"/>
      <c r="HBI8" s="86"/>
      <c r="HBJ8" s="86"/>
      <c r="HBK8" s="86"/>
      <c r="HBL8" s="86"/>
      <c r="HBM8" s="86"/>
      <c r="HBN8" s="86"/>
      <c r="HBO8" s="86"/>
      <c r="HBP8" s="86"/>
      <c r="HBQ8" s="86"/>
      <c r="HBR8" s="86"/>
      <c r="HBS8" s="86"/>
      <c r="HBT8" s="86"/>
      <c r="HBU8" s="86"/>
      <c r="HBV8" s="86"/>
      <c r="HBW8" s="86"/>
      <c r="HBX8" s="86"/>
      <c r="HBY8" s="86"/>
      <c r="HBZ8" s="86"/>
      <c r="HCA8" s="86"/>
      <c r="HCB8" s="86"/>
      <c r="HCC8" s="86"/>
      <c r="HCD8" s="86"/>
      <c r="HCE8" s="86"/>
      <c r="HCF8" s="86"/>
      <c r="HCG8" s="86"/>
      <c r="HCH8" s="86"/>
      <c r="HCI8" s="86"/>
      <c r="HCJ8" s="86"/>
      <c r="HCK8" s="86"/>
      <c r="HCL8" s="86"/>
      <c r="HCM8" s="86"/>
      <c r="HCN8" s="86"/>
      <c r="HCO8" s="86"/>
      <c r="HCP8" s="86"/>
      <c r="HCQ8" s="86"/>
      <c r="HCR8" s="86"/>
      <c r="HCS8" s="86"/>
      <c r="HCT8" s="86"/>
      <c r="HCU8" s="86"/>
      <c r="HCV8" s="86"/>
      <c r="HCW8" s="86"/>
      <c r="HCX8" s="86"/>
      <c r="HCY8" s="86"/>
      <c r="HCZ8" s="86"/>
      <c r="HDA8" s="86"/>
      <c r="HDB8" s="86"/>
      <c r="HDC8" s="86"/>
      <c r="HDD8" s="86"/>
      <c r="HDE8" s="86"/>
      <c r="HDF8" s="86"/>
      <c r="HDG8" s="86"/>
      <c r="HDH8" s="86"/>
      <c r="HDI8" s="86"/>
      <c r="HDJ8" s="86"/>
      <c r="HDK8" s="86"/>
      <c r="HDL8" s="86"/>
      <c r="HDM8" s="86"/>
      <c r="HDN8" s="86"/>
      <c r="HDO8" s="86"/>
      <c r="HDP8" s="86"/>
      <c r="HDQ8" s="86"/>
      <c r="HDR8" s="86"/>
      <c r="HDS8" s="86"/>
      <c r="HDT8" s="86"/>
      <c r="HDU8" s="86"/>
      <c r="HDV8" s="86"/>
      <c r="HDW8" s="86"/>
      <c r="HDX8" s="86"/>
      <c r="HDY8" s="86"/>
      <c r="HDZ8" s="86"/>
      <c r="HEA8" s="86"/>
      <c r="HEB8" s="86"/>
      <c r="HEC8" s="86"/>
      <c r="HED8" s="86"/>
      <c r="HEE8" s="86"/>
      <c r="HEF8" s="86"/>
      <c r="HEG8" s="86"/>
      <c r="HEH8" s="86"/>
      <c r="HEI8" s="86"/>
      <c r="HEJ8" s="86"/>
      <c r="HEK8" s="86"/>
      <c r="HEL8" s="86"/>
      <c r="HEM8" s="86"/>
      <c r="HEN8" s="86"/>
      <c r="HEO8" s="86"/>
      <c r="HEP8" s="86"/>
      <c r="HEQ8" s="86"/>
      <c r="HER8" s="86"/>
      <c r="HES8" s="86"/>
      <c r="HET8" s="86"/>
      <c r="HEU8" s="86"/>
      <c r="HEV8" s="86"/>
      <c r="HEW8" s="86"/>
      <c r="HEX8" s="86"/>
      <c r="HEY8" s="86"/>
      <c r="HEZ8" s="86"/>
      <c r="HFA8" s="86"/>
      <c r="HFB8" s="86"/>
      <c r="HFC8" s="86"/>
      <c r="HFD8" s="86"/>
      <c r="HFE8" s="86"/>
      <c r="HFF8" s="86"/>
      <c r="HFG8" s="86"/>
      <c r="HFH8" s="86"/>
      <c r="HFI8" s="86"/>
      <c r="HFJ8" s="86"/>
      <c r="HFK8" s="86"/>
      <c r="HFL8" s="86"/>
      <c r="HFM8" s="86"/>
      <c r="HFN8" s="86"/>
      <c r="HFO8" s="86"/>
      <c r="HFP8" s="86"/>
      <c r="HFQ8" s="86"/>
      <c r="HFR8" s="86"/>
      <c r="HFS8" s="86"/>
      <c r="HFT8" s="86"/>
      <c r="HFU8" s="86"/>
      <c r="HFV8" s="86"/>
      <c r="HFW8" s="86"/>
      <c r="HFX8" s="86"/>
      <c r="HFY8" s="86"/>
      <c r="HFZ8" s="86"/>
      <c r="HGA8" s="86"/>
      <c r="HGB8" s="86"/>
      <c r="HGC8" s="86"/>
      <c r="HGD8" s="86"/>
      <c r="HGE8" s="86"/>
      <c r="HGF8" s="86"/>
      <c r="HGG8" s="86"/>
      <c r="HGH8" s="86"/>
      <c r="HGI8" s="86"/>
      <c r="HGJ8" s="86"/>
      <c r="HGK8" s="86"/>
      <c r="HGL8" s="86"/>
      <c r="HGM8" s="86"/>
      <c r="HGN8" s="86"/>
      <c r="HGO8" s="86"/>
      <c r="HGP8" s="86"/>
      <c r="HGQ8" s="86"/>
      <c r="HGR8" s="86"/>
      <c r="HGS8" s="86"/>
      <c r="HGT8" s="86"/>
      <c r="HGU8" s="86"/>
      <c r="HGV8" s="86"/>
      <c r="HGW8" s="86"/>
      <c r="HGX8" s="86"/>
      <c r="HGY8" s="86"/>
      <c r="HGZ8" s="86"/>
      <c r="HHA8" s="86"/>
      <c r="HHB8" s="86"/>
      <c r="HHC8" s="86"/>
      <c r="HHD8" s="86"/>
      <c r="HHE8" s="86"/>
      <c r="HHF8" s="86"/>
      <c r="HHG8" s="86"/>
      <c r="HHH8" s="86"/>
      <c r="HHI8" s="86"/>
      <c r="HHJ8" s="86"/>
      <c r="HHK8" s="86"/>
      <c r="HHL8" s="86"/>
      <c r="HHM8" s="86"/>
      <c r="HHN8" s="86"/>
      <c r="HHO8" s="86"/>
      <c r="HHP8" s="86"/>
      <c r="HHQ8" s="86"/>
      <c r="HHR8" s="86"/>
      <c r="HHS8" s="86"/>
      <c r="HHT8" s="86"/>
      <c r="HHU8" s="86"/>
      <c r="HHV8" s="86"/>
      <c r="HHW8" s="86"/>
      <c r="HHX8" s="86"/>
      <c r="HHY8" s="86"/>
      <c r="HHZ8" s="86"/>
      <c r="HIA8" s="86"/>
      <c r="HIB8" s="86"/>
      <c r="HIC8" s="86"/>
      <c r="HID8" s="86"/>
      <c r="HIE8" s="86"/>
      <c r="HIF8" s="86"/>
      <c r="HIG8" s="86"/>
      <c r="HIH8" s="86"/>
      <c r="HII8" s="86"/>
      <c r="HIJ8" s="86"/>
      <c r="HIK8" s="86"/>
      <c r="HIL8" s="86"/>
      <c r="HIM8" s="86"/>
      <c r="HIN8" s="86"/>
      <c r="HIO8" s="86"/>
      <c r="HIP8" s="86"/>
      <c r="HIQ8" s="86"/>
      <c r="HIR8" s="86"/>
      <c r="HIS8" s="86"/>
      <c r="HIT8" s="86"/>
      <c r="HIU8" s="86"/>
      <c r="HIV8" s="86"/>
      <c r="HIW8" s="86"/>
      <c r="HIX8" s="86"/>
      <c r="HIY8" s="86"/>
      <c r="HIZ8" s="86"/>
      <c r="HJA8" s="86"/>
      <c r="HJB8" s="86"/>
      <c r="HJC8" s="86"/>
      <c r="HJD8" s="86"/>
      <c r="HJE8" s="86"/>
      <c r="HJF8" s="86"/>
      <c r="HJG8" s="86"/>
      <c r="HJH8" s="86"/>
      <c r="HJI8" s="86"/>
      <c r="HJJ8" s="86"/>
      <c r="HJK8" s="86"/>
      <c r="HJL8" s="86"/>
      <c r="HJM8" s="86"/>
      <c r="HJN8" s="86"/>
      <c r="HJO8" s="86"/>
      <c r="HJP8" s="86"/>
      <c r="HJQ8" s="86"/>
      <c r="HJR8" s="86"/>
      <c r="HJS8" s="86"/>
      <c r="HJT8" s="86"/>
      <c r="HJU8" s="86"/>
      <c r="HJV8" s="86"/>
      <c r="HJW8" s="86"/>
      <c r="HJX8" s="86"/>
      <c r="HJY8" s="86"/>
      <c r="HJZ8" s="86"/>
      <c r="HKA8" s="86"/>
      <c r="HKB8" s="86"/>
      <c r="HKC8" s="86"/>
      <c r="HKD8" s="86"/>
      <c r="HKE8" s="86"/>
      <c r="HKF8" s="86"/>
      <c r="HKG8" s="86"/>
      <c r="HKH8" s="86"/>
      <c r="HKI8" s="86"/>
      <c r="HKJ8" s="86"/>
      <c r="HKK8" s="86"/>
      <c r="HKL8" s="86"/>
      <c r="HKM8" s="86"/>
      <c r="HKN8" s="86"/>
      <c r="HKO8" s="86"/>
      <c r="HKP8" s="86"/>
      <c r="HKQ8" s="86"/>
      <c r="HKR8" s="86"/>
      <c r="HKS8" s="86"/>
      <c r="HKT8" s="86"/>
      <c r="HKU8" s="86"/>
      <c r="HKV8" s="86"/>
      <c r="HKW8" s="86"/>
      <c r="HKX8" s="86"/>
      <c r="HKY8" s="86"/>
      <c r="HKZ8" s="86"/>
      <c r="HLA8" s="86"/>
      <c r="HLB8" s="86"/>
      <c r="HLC8" s="86"/>
      <c r="HLD8" s="86"/>
      <c r="HLE8" s="86"/>
      <c r="HLF8" s="86"/>
      <c r="HLG8" s="86"/>
      <c r="HLH8" s="86"/>
      <c r="HLI8" s="86"/>
      <c r="HLJ8" s="86"/>
      <c r="HLK8" s="86"/>
      <c r="HLL8" s="86"/>
      <c r="HLM8" s="86"/>
      <c r="HLN8" s="86"/>
      <c r="HLO8" s="86"/>
      <c r="HLP8" s="86"/>
      <c r="HLQ8" s="86"/>
      <c r="HLR8" s="86"/>
      <c r="HLS8" s="86"/>
      <c r="HLT8" s="86"/>
      <c r="HLU8" s="86"/>
      <c r="HLV8" s="86"/>
      <c r="HLW8" s="86"/>
      <c r="HLX8" s="86"/>
      <c r="HLY8" s="86"/>
      <c r="HLZ8" s="86"/>
      <c r="HMA8" s="86"/>
      <c r="HMB8" s="86"/>
      <c r="HMC8" s="86"/>
      <c r="HMD8" s="86"/>
      <c r="HME8" s="86"/>
      <c r="HMF8" s="86"/>
      <c r="HMG8" s="86"/>
      <c r="HMH8" s="86"/>
      <c r="HMI8" s="86"/>
      <c r="HMJ8" s="86"/>
      <c r="HMK8" s="86"/>
      <c r="HML8" s="86"/>
      <c r="HMM8" s="86"/>
      <c r="HMN8" s="86"/>
      <c r="HMO8" s="86"/>
      <c r="HMP8" s="86"/>
      <c r="HMQ8" s="86"/>
      <c r="HMR8" s="86"/>
      <c r="HMS8" s="86"/>
      <c r="HMT8" s="86"/>
      <c r="HMU8" s="86"/>
      <c r="HMV8" s="86"/>
      <c r="HMW8" s="86"/>
      <c r="HMX8" s="86"/>
      <c r="HMY8" s="86"/>
      <c r="HMZ8" s="86"/>
      <c r="HNA8" s="86"/>
      <c r="HNB8" s="86"/>
      <c r="HNC8" s="86"/>
      <c r="HND8" s="86"/>
      <c r="HNE8" s="86"/>
      <c r="HNF8" s="86"/>
      <c r="HNG8" s="86"/>
      <c r="HNH8" s="86"/>
      <c r="HNI8" s="86"/>
      <c r="HNJ8" s="86"/>
      <c r="HNK8" s="86"/>
      <c r="HNL8" s="86"/>
      <c r="HNM8" s="86"/>
      <c r="HNN8" s="86"/>
      <c r="HNO8" s="86"/>
      <c r="HNP8" s="86"/>
      <c r="HNQ8" s="86"/>
      <c r="HNR8" s="86"/>
      <c r="HNS8" s="86"/>
      <c r="HNT8" s="86"/>
      <c r="HNU8" s="86"/>
      <c r="HNV8" s="86"/>
      <c r="HNW8" s="86"/>
      <c r="HNX8" s="86"/>
      <c r="HNY8" s="86"/>
      <c r="HNZ8" s="86"/>
      <c r="HOA8" s="86"/>
      <c r="HOB8" s="86"/>
      <c r="HOC8" s="86"/>
      <c r="HOD8" s="86"/>
      <c r="HOE8" s="86"/>
      <c r="HOF8" s="86"/>
      <c r="HOG8" s="86"/>
      <c r="HOH8" s="86"/>
      <c r="HOI8" s="86"/>
      <c r="HOJ8" s="86"/>
      <c r="HOK8" s="86"/>
      <c r="HOL8" s="86"/>
      <c r="HOM8" s="86"/>
      <c r="HON8" s="86"/>
      <c r="HOO8" s="86"/>
      <c r="HOP8" s="86"/>
      <c r="HOQ8" s="86"/>
      <c r="HOR8" s="86"/>
      <c r="HOS8" s="86"/>
      <c r="HOT8" s="86"/>
      <c r="HOU8" s="86"/>
      <c r="HOV8" s="86"/>
      <c r="HOW8" s="86"/>
      <c r="HOX8" s="86"/>
      <c r="HOY8" s="86"/>
      <c r="HOZ8" s="86"/>
      <c r="HPA8" s="86"/>
      <c r="HPB8" s="86"/>
      <c r="HPC8" s="86"/>
      <c r="HPD8" s="86"/>
      <c r="HPE8" s="86"/>
      <c r="HPF8" s="86"/>
      <c r="HPG8" s="86"/>
      <c r="HPH8" s="86"/>
      <c r="HPI8" s="86"/>
      <c r="HPJ8" s="86"/>
      <c r="HPK8" s="86"/>
      <c r="HPL8" s="86"/>
      <c r="HPM8" s="86"/>
      <c r="HPN8" s="86"/>
      <c r="HPO8" s="86"/>
      <c r="HPP8" s="86"/>
      <c r="HPQ8" s="86"/>
      <c r="HPR8" s="86"/>
      <c r="HPS8" s="86"/>
      <c r="HPT8" s="86"/>
      <c r="HPU8" s="86"/>
      <c r="HPV8" s="86"/>
      <c r="HPW8" s="86"/>
      <c r="HPX8" s="86"/>
      <c r="HPY8" s="86"/>
      <c r="HPZ8" s="86"/>
      <c r="HQA8" s="86"/>
      <c r="HQB8" s="86"/>
      <c r="HQC8" s="86"/>
      <c r="HQD8" s="86"/>
      <c r="HQE8" s="86"/>
      <c r="HQF8" s="86"/>
      <c r="HQG8" s="86"/>
      <c r="HQH8" s="86"/>
      <c r="HQI8" s="86"/>
      <c r="HQJ8" s="86"/>
      <c r="HQK8" s="86"/>
      <c r="HQL8" s="86"/>
      <c r="HQM8" s="86"/>
      <c r="HQN8" s="86"/>
      <c r="HQO8" s="86"/>
      <c r="HQP8" s="86"/>
      <c r="HQQ8" s="86"/>
      <c r="HQR8" s="86"/>
      <c r="HQS8" s="86"/>
      <c r="HQT8" s="86"/>
      <c r="HQU8" s="86"/>
      <c r="HQV8" s="86"/>
      <c r="HQW8" s="86"/>
      <c r="HQX8" s="86"/>
      <c r="HQY8" s="86"/>
      <c r="HQZ8" s="86"/>
      <c r="HRA8" s="86"/>
      <c r="HRB8" s="86"/>
      <c r="HRC8" s="86"/>
      <c r="HRD8" s="86"/>
      <c r="HRE8" s="86"/>
      <c r="HRF8" s="86"/>
      <c r="HRG8" s="86"/>
      <c r="HRH8" s="86"/>
      <c r="HRI8" s="86"/>
      <c r="HRJ8" s="86"/>
      <c r="HRK8" s="86"/>
      <c r="HRL8" s="86"/>
      <c r="HRM8" s="86"/>
      <c r="HRN8" s="86"/>
      <c r="HRO8" s="86"/>
      <c r="HRP8" s="86"/>
      <c r="HRQ8" s="86"/>
      <c r="HRR8" s="86"/>
      <c r="HRS8" s="86"/>
      <c r="HRT8" s="86"/>
      <c r="HRU8" s="86"/>
      <c r="HRV8" s="86"/>
      <c r="HRW8" s="86"/>
      <c r="HRX8" s="86"/>
      <c r="HRY8" s="86"/>
      <c r="HRZ8" s="86"/>
      <c r="HSA8" s="86"/>
      <c r="HSB8" s="86"/>
      <c r="HSC8" s="86"/>
      <c r="HSD8" s="86"/>
      <c r="HSE8" s="86"/>
      <c r="HSF8" s="86"/>
      <c r="HSG8" s="86"/>
      <c r="HSH8" s="86"/>
      <c r="HSI8" s="86"/>
      <c r="HSJ8" s="86"/>
      <c r="HSK8" s="86"/>
      <c r="HSL8" s="86"/>
      <c r="HSM8" s="86"/>
      <c r="HSN8" s="86"/>
      <c r="HSO8" s="86"/>
      <c r="HSP8" s="86"/>
      <c r="HSQ8" s="86"/>
      <c r="HSR8" s="86"/>
      <c r="HSS8" s="86"/>
      <c r="HST8" s="86"/>
      <c r="HSU8" s="86"/>
      <c r="HSV8" s="86"/>
      <c r="HSW8" s="86"/>
      <c r="HSX8" s="86"/>
      <c r="HSY8" s="86"/>
      <c r="HSZ8" s="86"/>
      <c r="HTA8" s="86"/>
      <c r="HTB8" s="86"/>
      <c r="HTC8" s="86"/>
      <c r="HTD8" s="86"/>
      <c r="HTE8" s="86"/>
      <c r="HTF8" s="86"/>
      <c r="HTG8" s="86"/>
      <c r="HTH8" s="86"/>
      <c r="HTI8" s="86"/>
      <c r="HTJ8" s="86"/>
      <c r="HTK8" s="86"/>
      <c r="HTL8" s="86"/>
      <c r="HTM8" s="86"/>
      <c r="HTN8" s="86"/>
      <c r="HTO8" s="86"/>
      <c r="HTP8" s="86"/>
      <c r="HTQ8" s="86"/>
      <c r="HTR8" s="86"/>
      <c r="HTS8" s="86"/>
      <c r="HTT8" s="86"/>
      <c r="HTU8" s="86"/>
      <c r="HTV8" s="86"/>
      <c r="HTW8" s="86"/>
      <c r="HTX8" s="86"/>
      <c r="HTY8" s="86"/>
      <c r="HTZ8" s="86"/>
      <c r="HUA8" s="86"/>
      <c r="HUB8" s="86"/>
      <c r="HUC8" s="86"/>
      <c r="HUD8" s="86"/>
      <c r="HUE8" s="86"/>
      <c r="HUF8" s="86"/>
      <c r="HUG8" s="86"/>
      <c r="HUH8" s="86"/>
      <c r="HUI8" s="86"/>
      <c r="HUJ8" s="86"/>
      <c r="HUK8" s="86"/>
      <c r="HUL8" s="86"/>
      <c r="HUM8" s="86"/>
      <c r="HUN8" s="86"/>
      <c r="HUO8" s="86"/>
      <c r="HUP8" s="86"/>
      <c r="HUQ8" s="86"/>
      <c r="HUR8" s="86"/>
      <c r="HUS8" s="86"/>
      <c r="HUT8" s="86"/>
      <c r="HUU8" s="86"/>
      <c r="HUV8" s="86"/>
      <c r="HUW8" s="86"/>
      <c r="HUX8" s="86"/>
      <c r="HUY8" s="86"/>
      <c r="HUZ8" s="86"/>
      <c r="HVA8" s="86"/>
      <c r="HVB8" s="86"/>
      <c r="HVC8" s="86"/>
      <c r="HVD8" s="86"/>
      <c r="HVE8" s="86"/>
      <c r="HVF8" s="86"/>
      <c r="HVG8" s="86"/>
      <c r="HVH8" s="86"/>
      <c r="HVI8" s="86"/>
      <c r="HVJ8" s="86"/>
      <c r="HVK8" s="86"/>
      <c r="HVL8" s="86"/>
      <c r="HVM8" s="86"/>
      <c r="HVN8" s="86"/>
      <c r="HVO8" s="86"/>
      <c r="HVP8" s="86"/>
      <c r="HVQ8" s="86"/>
      <c r="HVR8" s="86"/>
      <c r="HVS8" s="86"/>
      <c r="HVT8" s="86"/>
      <c r="HVU8" s="86"/>
      <c r="HVV8" s="86"/>
      <c r="HVW8" s="86"/>
      <c r="HVX8" s="86"/>
      <c r="HVY8" s="86"/>
      <c r="HVZ8" s="86"/>
      <c r="HWA8" s="86"/>
      <c r="HWB8" s="86"/>
      <c r="HWC8" s="86"/>
      <c r="HWD8" s="86"/>
      <c r="HWE8" s="86"/>
      <c r="HWF8" s="86"/>
      <c r="HWG8" s="86"/>
      <c r="HWH8" s="86"/>
      <c r="HWI8" s="86"/>
      <c r="HWJ8" s="86"/>
      <c r="HWK8" s="86"/>
      <c r="HWL8" s="86"/>
      <c r="HWM8" s="86"/>
      <c r="HWN8" s="86"/>
      <c r="HWO8" s="86"/>
      <c r="HWP8" s="86"/>
      <c r="HWQ8" s="86"/>
      <c r="HWR8" s="86"/>
      <c r="HWS8" s="86"/>
      <c r="HWT8" s="86"/>
      <c r="HWU8" s="86"/>
      <c r="HWV8" s="86"/>
      <c r="HWW8" s="86"/>
      <c r="HWX8" s="86"/>
      <c r="HWY8" s="86"/>
      <c r="HWZ8" s="86"/>
      <c r="HXA8" s="86"/>
      <c r="HXB8" s="86"/>
      <c r="HXC8" s="86"/>
      <c r="HXD8" s="86"/>
      <c r="HXE8" s="86"/>
      <c r="HXF8" s="86"/>
      <c r="HXG8" s="86"/>
      <c r="HXH8" s="86"/>
      <c r="HXI8" s="86"/>
      <c r="HXJ8" s="86"/>
      <c r="HXK8" s="86"/>
      <c r="HXL8" s="86"/>
      <c r="HXM8" s="86"/>
      <c r="HXN8" s="86"/>
      <c r="HXO8" s="86"/>
      <c r="HXP8" s="86"/>
      <c r="HXQ8" s="86"/>
      <c r="HXR8" s="86"/>
      <c r="HXS8" s="86"/>
      <c r="HXT8" s="86"/>
      <c r="HXU8" s="86"/>
      <c r="HXV8" s="86"/>
      <c r="HXW8" s="86"/>
      <c r="HXX8" s="86"/>
      <c r="HXY8" s="86"/>
      <c r="HXZ8" s="86"/>
      <c r="HYA8" s="86"/>
      <c r="HYB8" s="86"/>
      <c r="HYC8" s="86"/>
      <c r="HYD8" s="86"/>
      <c r="HYE8" s="86"/>
      <c r="HYF8" s="86"/>
      <c r="HYG8" s="86"/>
      <c r="HYH8" s="86"/>
      <c r="HYI8" s="86"/>
      <c r="HYJ8" s="86"/>
      <c r="HYK8" s="86"/>
      <c r="HYL8" s="86"/>
      <c r="HYM8" s="86"/>
      <c r="HYN8" s="86"/>
      <c r="HYO8" s="86"/>
      <c r="HYP8" s="86"/>
      <c r="HYQ8" s="86"/>
      <c r="HYR8" s="86"/>
      <c r="HYS8" s="86"/>
      <c r="HYT8" s="86"/>
      <c r="HYU8" s="86"/>
      <c r="HYV8" s="86"/>
      <c r="HYW8" s="86"/>
      <c r="HYX8" s="86"/>
      <c r="HYY8" s="86"/>
      <c r="HYZ8" s="86"/>
      <c r="HZA8" s="86"/>
      <c r="HZB8" s="86"/>
      <c r="HZC8" s="86"/>
      <c r="HZD8" s="86"/>
      <c r="HZE8" s="86"/>
      <c r="HZF8" s="86"/>
      <c r="HZG8" s="86"/>
      <c r="HZH8" s="86"/>
      <c r="HZI8" s="86"/>
      <c r="HZJ8" s="86"/>
      <c r="HZK8" s="86"/>
      <c r="HZL8" s="86"/>
      <c r="HZM8" s="86"/>
      <c r="HZN8" s="86"/>
      <c r="HZO8" s="86"/>
      <c r="HZP8" s="86"/>
      <c r="HZQ8" s="86"/>
      <c r="HZR8" s="86"/>
      <c r="HZS8" s="86"/>
      <c r="HZT8" s="86"/>
      <c r="HZU8" s="86"/>
      <c r="HZV8" s="86"/>
      <c r="HZW8" s="86"/>
      <c r="HZX8" s="86"/>
      <c r="HZY8" s="86"/>
      <c r="HZZ8" s="86"/>
      <c r="IAA8" s="86"/>
      <c r="IAB8" s="86"/>
      <c r="IAC8" s="86"/>
      <c r="IAD8" s="86"/>
      <c r="IAE8" s="86"/>
      <c r="IAF8" s="86"/>
      <c r="IAG8" s="86"/>
      <c r="IAH8" s="86"/>
      <c r="IAI8" s="86"/>
      <c r="IAJ8" s="86"/>
      <c r="IAK8" s="86"/>
      <c r="IAL8" s="86"/>
      <c r="IAM8" s="86"/>
      <c r="IAN8" s="86"/>
      <c r="IAO8" s="86"/>
      <c r="IAP8" s="86"/>
      <c r="IAQ8" s="86"/>
      <c r="IAR8" s="86"/>
      <c r="IAS8" s="86"/>
      <c r="IAT8" s="86"/>
      <c r="IAU8" s="86"/>
      <c r="IAV8" s="86"/>
      <c r="IAW8" s="86"/>
      <c r="IAX8" s="86"/>
      <c r="IAY8" s="86"/>
      <c r="IAZ8" s="86"/>
      <c r="IBA8" s="86"/>
      <c r="IBB8" s="86"/>
      <c r="IBC8" s="86"/>
      <c r="IBD8" s="86"/>
      <c r="IBE8" s="86"/>
      <c r="IBF8" s="86"/>
      <c r="IBG8" s="86"/>
      <c r="IBH8" s="86"/>
      <c r="IBI8" s="86"/>
      <c r="IBJ8" s="86"/>
      <c r="IBK8" s="86"/>
      <c r="IBL8" s="86"/>
      <c r="IBM8" s="86"/>
      <c r="IBN8" s="86"/>
      <c r="IBO8" s="86"/>
      <c r="IBP8" s="86"/>
      <c r="IBQ8" s="86"/>
      <c r="IBR8" s="86"/>
      <c r="IBS8" s="86"/>
      <c r="IBT8" s="86"/>
      <c r="IBU8" s="86"/>
      <c r="IBV8" s="86"/>
      <c r="IBW8" s="86"/>
      <c r="IBX8" s="86"/>
      <c r="IBY8" s="86"/>
      <c r="IBZ8" s="86"/>
      <c r="ICA8" s="86"/>
      <c r="ICB8" s="86"/>
      <c r="ICC8" s="86"/>
      <c r="ICD8" s="86"/>
      <c r="ICE8" s="86"/>
      <c r="ICF8" s="86"/>
      <c r="ICG8" s="86"/>
      <c r="ICH8" s="86"/>
      <c r="ICI8" s="86"/>
      <c r="ICJ8" s="86"/>
      <c r="ICK8" s="86"/>
      <c r="ICL8" s="86"/>
      <c r="ICM8" s="86"/>
      <c r="ICN8" s="86"/>
      <c r="ICO8" s="86"/>
      <c r="ICP8" s="86"/>
      <c r="ICQ8" s="86"/>
      <c r="ICR8" s="86"/>
      <c r="ICS8" s="86"/>
      <c r="ICT8" s="86"/>
      <c r="ICU8" s="86"/>
      <c r="ICV8" s="86"/>
      <c r="ICW8" s="86"/>
      <c r="ICX8" s="86"/>
      <c r="ICY8" s="86"/>
      <c r="ICZ8" s="86"/>
      <c r="IDA8" s="86"/>
      <c r="IDB8" s="86"/>
      <c r="IDC8" s="86"/>
      <c r="IDD8" s="86"/>
      <c r="IDE8" s="86"/>
      <c r="IDF8" s="86"/>
      <c r="IDG8" s="86"/>
      <c r="IDH8" s="86"/>
      <c r="IDI8" s="86"/>
      <c r="IDJ8" s="86"/>
      <c r="IDK8" s="86"/>
      <c r="IDL8" s="86"/>
      <c r="IDM8" s="86"/>
      <c r="IDN8" s="86"/>
      <c r="IDO8" s="86"/>
      <c r="IDP8" s="86"/>
      <c r="IDQ8" s="86"/>
      <c r="IDR8" s="86"/>
      <c r="IDS8" s="86"/>
      <c r="IDT8" s="86"/>
      <c r="IDU8" s="86"/>
      <c r="IDV8" s="86"/>
      <c r="IDW8" s="86"/>
      <c r="IDX8" s="86"/>
      <c r="IDY8" s="86"/>
      <c r="IDZ8" s="86"/>
      <c r="IEA8" s="86"/>
      <c r="IEB8" s="86"/>
      <c r="IEC8" s="86"/>
      <c r="IED8" s="86"/>
      <c r="IEE8" s="86"/>
      <c r="IEF8" s="86"/>
      <c r="IEG8" s="86"/>
      <c r="IEH8" s="86"/>
      <c r="IEI8" s="86"/>
      <c r="IEJ8" s="86"/>
      <c r="IEK8" s="86"/>
      <c r="IEL8" s="86"/>
      <c r="IEM8" s="86"/>
      <c r="IEN8" s="86"/>
      <c r="IEO8" s="86"/>
      <c r="IEP8" s="86"/>
      <c r="IEQ8" s="86"/>
      <c r="IER8" s="86"/>
      <c r="IES8" s="86"/>
      <c r="IET8" s="86"/>
      <c r="IEU8" s="86"/>
      <c r="IEV8" s="86"/>
      <c r="IEW8" s="86"/>
      <c r="IEX8" s="86"/>
      <c r="IEY8" s="86"/>
      <c r="IEZ8" s="86"/>
      <c r="IFA8" s="86"/>
      <c r="IFB8" s="86"/>
      <c r="IFC8" s="86"/>
      <c r="IFD8" s="86"/>
      <c r="IFE8" s="86"/>
      <c r="IFF8" s="86"/>
      <c r="IFG8" s="86"/>
      <c r="IFH8" s="86"/>
      <c r="IFI8" s="86"/>
      <c r="IFJ8" s="86"/>
      <c r="IFK8" s="86"/>
      <c r="IFL8" s="86"/>
      <c r="IFM8" s="86"/>
      <c r="IFN8" s="86"/>
      <c r="IFO8" s="86"/>
      <c r="IFP8" s="86"/>
      <c r="IFQ8" s="86"/>
      <c r="IFR8" s="86"/>
      <c r="IFS8" s="86"/>
      <c r="IFT8" s="86"/>
      <c r="IFU8" s="86"/>
      <c r="IFV8" s="86"/>
      <c r="IFW8" s="86"/>
      <c r="IFX8" s="86"/>
      <c r="IFY8" s="86"/>
      <c r="IFZ8" s="86"/>
      <c r="IGA8" s="86"/>
      <c r="IGB8" s="86"/>
      <c r="IGC8" s="86"/>
      <c r="IGD8" s="86"/>
      <c r="IGE8" s="86"/>
      <c r="IGF8" s="86"/>
      <c r="IGG8" s="86"/>
      <c r="IGH8" s="86"/>
      <c r="IGI8" s="86"/>
      <c r="IGJ8" s="86"/>
      <c r="IGK8" s="86"/>
      <c r="IGL8" s="86"/>
      <c r="IGM8" s="86"/>
      <c r="IGN8" s="86"/>
      <c r="IGO8" s="86"/>
      <c r="IGP8" s="86"/>
      <c r="IGQ8" s="86"/>
      <c r="IGR8" s="86"/>
      <c r="IGS8" s="86"/>
      <c r="IGT8" s="86"/>
      <c r="IGU8" s="86"/>
      <c r="IGV8" s="86"/>
      <c r="IGW8" s="86"/>
      <c r="IGX8" s="86"/>
      <c r="IGY8" s="86"/>
      <c r="IGZ8" s="86"/>
      <c r="IHA8" s="86"/>
      <c r="IHB8" s="86"/>
      <c r="IHC8" s="86"/>
      <c r="IHD8" s="86"/>
      <c r="IHE8" s="86"/>
      <c r="IHF8" s="86"/>
      <c r="IHG8" s="86"/>
      <c r="IHH8" s="86"/>
      <c r="IHI8" s="86"/>
      <c r="IHJ8" s="86"/>
      <c r="IHK8" s="86"/>
      <c r="IHL8" s="86"/>
      <c r="IHM8" s="86"/>
      <c r="IHN8" s="86"/>
      <c r="IHO8" s="86"/>
      <c r="IHP8" s="86"/>
      <c r="IHQ8" s="86"/>
      <c r="IHR8" s="86"/>
      <c r="IHS8" s="86"/>
      <c r="IHT8" s="86"/>
      <c r="IHU8" s="86"/>
      <c r="IHV8" s="86"/>
      <c r="IHW8" s="86"/>
      <c r="IHX8" s="86"/>
      <c r="IHY8" s="86"/>
      <c r="IHZ8" s="86"/>
      <c r="IIA8" s="86"/>
      <c r="IIB8" s="86"/>
      <c r="IIC8" s="86"/>
      <c r="IID8" s="86"/>
      <c r="IIE8" s="86"/>
      <c r="IIF8" s="86"/>
      <c r="IIG8" s="86"/>
      <c r="IIH8" s="86"/>
      <c r="III8" s="86"/>
      <c r="IIJ8" s="86"/>
      <c r="IIK8" s="86"/>
      <c r="IIL8" s="86"/>
      <c r="IIM8" s="86"/>
      <c r="IIN8" s="86"/>
      <c r="IIO8" s="86"/>
      <c r="IIP8" s="86"/>
      <c r="IIQ8" s="86"/>
      <c r="IIR8" s="86"/>
      <c r="IIS8" s="86"/>
      <c r="IIT8" s="86"/>
      <c r="IIU8" s="86"/>
      <c r="IIV8" s="86"/>
      <c r="IIW8" s="86"/>
      <c r="IIX8" s="86"/>
      <c r="IIY8" s="86"/>
      <c r="IIZ8" s="86"/>
      <c r="IJA8" s="86"/>
      <c r="IJB8" s="86"/>
      <c r="IJC8" s="86"/>
      <c r="IJD8" s="86"/>
      <c r="IJE8" s="86"/>
      <c r="IJF8" s="86"/>
      <c r="IJG8" s="86"/>
      <c r="IJH8" s="86"/>
      <c r="IJI8" s="86"/>
      <c r="IJJ8" s="86"/>
      <c r="IJK8" s="86"/>
      <c r="IJL8" s="86"/>
      <c r="IJM8" s="86"/>
      <c r="IJN8" s="86"/>
      <c r="IJO8" s="86"/>
      <c r="IJP8" s="86"/>
      <c r="IJQ8" s="86"/>
      <c r="IJR8" s="86"/>
      <c r="IJS8" s="86"/>
      <c r="IJT8" s="86"/>
      <c r="IJU8" s="86"/>
      <c r="IJV8" s="86"/>
      <c r="IJW8" s="86"/>
      <c r="IJX8" s="86"/>
      <c r="IJY8" s="86"/>
      <c r="IJZ8" s="86"/>
      <c r="IKA8" s="86"/>
      <c r="IKB8" s="86"/>
      <c r="IKC8" s="86"/>
      <c r="IKD8" s="86"/>
      <c r="IKE8" s="86"/>
      <c r="IKF8" s="86"/>
      <c r="IKG8" s="86"/>
      <c r="IKH8" s="86"/>
      <c r="IKI8" s="86"/>
      <c r="IKJ8" s="86"/>
      <c r="IKK8" s="86"/>
      <c r="IKL8" s="86"/>
      <c r="IKM8" s="86"/>
      <c r="IKN8" s="86"/>
      <c r="IKO8" s="86"/>
      <c r="IKP8" s="86"/>
      <c r="IKQ8" s="86"/>
      <c r="IKR8" s="86"/>
      <c r="IKS8" s="86"/>
      <c r="IKT8" s="86"/>
      <c r="IKU8" s="86"/>
      <c r="IKV8" s="86"/>
      <c r="IKW8" s="86"/>
      <c r="IKX8" s="86"/>
      <c r="IKY8" s="86"/>
      <c r="IKZ8" s="86"/>
      <c r="ILA8" s="86"/>
      <c r="ILB8" s="86"/>
      <c r="ILC8" s="86"/>
      <c r="ILD8" s="86"/>
      <c r="ILE8" s="86"/>
      <c r="ILF8" s="86"/>
      <c r="ILG8" s="86"/>
      <c r="ILH8" s="86"/>
      <c r="ILI8" s="86"/>
      <c r="ILJ8" s="86"/>
      <c r="ILK8" s="86"/>
      <c r="ILL8" s="86"/>
      <c r="ILM8" s="86"/>
      <c r="ILN8" s="86"/>
      <c r="ILO8" s="86"/>
      <c r="ILP8" s="86"/>
      <c r="ILQ8" s="86"/>
      <c r="ILR8" s="86"/>
      <c r="ILS8" s="86"/>
      <c r="ILT8" s="86"/>
      <c r="ILU8" s="86"/>
      <c r="ILV8" s="86"/>
      <c r="ILW8" s="86"/>
      <c r="ILX8" s="86"/>
      <c r="ILY8" s="86"/>
      <c r="ILZ8" s="86"/>
      <c r="IMA8" s="86"/>
      <c r="IMB8" s="86"/>
      <c r="IMC8" s="86"/>
      <c r="IMD8" s="86"/>
      <c r="IME8" s="86"/>
      <c r="IMF8" s="86"/>
      <c r="IMG8" s="86"/>
      <c r="IMH8" s="86"/>
      <c r="IMI8" s="86"/>
      <c r="IMJ8" s="86"/>
      <c r="IMK8" s="86"/>
      <c r="IML8" s="86"/>
      <c r="IMM8" s="86"/>
      <c r="IMN8" s="86"/>
      <c r="IMO8" s="86"/>
      <c r="IMP8" s="86"/>
      <c r="IMQ8" s="86"/>
      <c r="IMR8" s="86"/>
      <c r="IMS8" s="86"/>
      <c r="IMT8" s="86"/>
      <c r="IMU8" s="86"/>
      <c r="IMV8" s="86"/>
      <c r="IMW8" s="86"/>
      <c r="IMX8" s="86"/>
      <c r="IMY8" s="86"/>
      <c r="IMZ8" s="86"/>
      <c r="INA8" s="86"/>
      <c r="INB8" s="86"/>
      <c r="INC8" s="86"/>
      <c r="IND8" s="86"/>
      <c r="INE8" s="86"/>
      <c r="INF8" s="86"/>
      <c r="ING8" s="86"/>
      <c r="INH8" s="86"/>
      <c r="INI8" s="86"/>
      <c r="INJ8" s="86"/>
      <c r="INK8" s="86"/>
      <c r="INL8" s="86"/>
      <c r="INM8" s="86"/>
      <c r="INN8" s="86"/>
      <c r="INO8" s="86"/>
      <c r="INP8" s="86"/>
      <c r="INQ8" s="86"/>
      <c r="INR8" s="86"/>
      <c r="INS8" s="86"/>
      <c r="INT8" s="86"/>
      <c r="INU8" s="86"/>
      <c r="INV8" s="86"/>
      <c r="INW8" s="86"/>
      <c r="INX8" s="86"/>
      <c r="INY8" s="86"/>
      <c r="INZ8" s="86"/>
      <c r="IOA8" s="86"/>
      <c r="IOB8" s="86"/>
      <c r="IOC8" s="86"/>
      <c r="IOD8" s="86"/>
      <c r="IOE8" s="86"/>
      <c r="IOF8" s="86"/>
      <c r="IOG8" s="86"/>
      <c r="IOH8" s="86"/>
      <c r="IOI8" s="86"/>
      <c r="IOJ8" s="86"/>
      <c r="IOK8" s="86"/>
      <c r="IOL8" s="86"/>
      <c r="IOM8" s="86"/>
      <c r="ION8" s="86"/>
      <c r="IOO8" s="86"/>
      <c r="IOP8" s="86"/>
      <c r="IOQ8" s="86"/>
      <c r="IOR8" s="86"/>
      <c r="IOS8" s="86"/>
      <c r="IOT8" s="86"/>
      <c r="IOU8" s="86"/>
      <c r="IOV8" s="86"/>
      <c r="IOW8" s="86"/>
      <c r="IOX8" s="86"/>
      <c r="IOY8" s="86"/>
      <c r="IOZ8" s="86"/>
      <c r="IPA8" s="86"/>
      <c r="IPB8" s="86"/>
      <c r="IPC8" s="86"/>
      <c r="IPD8" s="86"/>
      <c r="IPE8" s="86"/>
      <c r="IPF8" s="86"/>
      <c r="IPG8" s="86"/>
      <c r="IPH8" s="86"/>
      <c r="IPI8" s="86"/>
      <c r="IPJ8" s="86"/>
      <c r="IPK8" s="86"/>
      <c r="IPL8" s="86"/>
      <c r="IPM8" s="86"/>
      <c r="IPN8" s="86"/>
      <c r="IPO8" s="86"/>
      <c r="IPP8" s="86"/>
      <c r="IPQ8" s="86"/>
      <c r="IPR8" s="86"/>
      <c r="IPS8" s="86"/>
      <c r="IPT8" s="86"/>
      <c r="IPU8" s="86"/>
      <c r="IPV8" s="86"/>
      <c r="IPW8" s="86"/>
      <c r="IPX8" s="86"/>
      <c r="IPY8" s="86"/>
      <c r="IPZ8" s="86"/>
      <c r="IQA8" s="86"/>
      <c r="IQB8" s="86"/>
      <c r="IQC8" s="86"/>
      <c r="IQD8" s="86"/>
      <c r="IQE8" s="86"/>
      <c r="IQF8" s="86"/>
      <c r="IQG8" s="86"/>
      <c r="IQH8" s="86"/>
      <c r="IQI8" s="86"/>
      <c r="IQJ8" s="86"/>
      <c r="IQK8" s="86"/>
      <c r="IQL8" s="86"/>
      <c r="IQM8" s="86"/>
      <c r="IQN8" s="86"/>
      <c r="IQO8" s="86"/>
      <c r="IQP8" s="86"/>
      <c r="IQQ8" s="86"/>
      <c r="IQR8" s="86"/>
      <c r="IQS8" s="86"/>
      <c r="IQT8" s="86"/>
      <c r="IQU8" s="86"/>
      <c r="IQV8" s="86"/>
      <c r="IQW8" s="86"/>
      <c r="IQX8" s="86"/>
      <c r="IQY8" s="86"/>
      <c r="IQZ8" s="86"/>
      <c r="IRA8" s="86"/>
      <c r="IRB8" s="86"/>
      <c r="IRC8" s="86"/>
      <c r="IRD8" s="86"/>
      <c r="IRE8" s="86"/>
      <c r="IRF8" s="86"/>
      <c r="IRG8" s="86"/>
      <c r="IRH8" s="86"/>
      <c r="IRI8" s="86"/>
      <c r="IRJ8" s="86"/>
      <c r="IRK8" s="86"/>
      <c r="IRL8" s="86"/>
      <c r="IRM8" s="86"/>
      <c r="IRN8" s="86"/>
      <c r="IRO8" s="86"/>
      <c r="IRP8" s="86"/>
      <c r="IRQ8" s="86"/>
      <c r="IRR8" s="86"/>
      <c r="IRS8" s="86"/>
      <c r="IRT8" s="86"/>
      <c r="IRU8" s="86"/>
      <c r="IRV8" s="86"/>
      <c r="IRW8" s="86"/>
      <c r="IRX8" s="86"/>
      <c r="IRY8" s="86"/>
      <c r="IRZ8" s="86"/>
      <c r="ISA8" s="86"/>
      <c r="ISB8" s="86"/>
      <c r="ISC8" s="86"/>
      <c r="ISD8" s="86"/>
      <c r="ISE8" s="86"/>
      <c r="ISF8" s="86"/>
      <c r="ISG8" s="86"/>
      <c r="ISH8" s="86"/>
      <c r="ISI8" s="86"/>
      <c r="ISJ8" s="86"/>
      <c r="ISK8" s="86"/>
      <c r="ISL8" s="86"/>
      <c r="ISM8" s="86"/>
      <c r="ISN8" s="86"/>
      <c r="ISO8" s="86"/>
      <c r="ISP8" s="86"/>
      <c r="ISQ8" s="86"/>
      <c r="ISR8" s="86"/>
      <c r="ISS8" s="86"/>
      <c r="IST8" s="86"/>
      <c r="ISU8" s="86"/>
      <c r="ISV8" s="86"/>
      <c r="ISW8" s="86"/>
      <c r="ISX8" s="86"/>
      <c r="ISY8" s="86"/>
      <c r="ISZ8" s="86"/>
      <c r="ITA8" s="86"/>
      <c r="ITB8" s="86"/>
      <c r="ITC8" s="86"/>
      <c r="ITD8" s="86"/>
      <c r="ITE8" s="86"/>
      <c r="ITF8" s="86"/>
      <c r="ITG8" s="86"/>
      <c r="ITH8" s="86"/>
      <c r="ITI8" s="86"/>
      <c r="ITJ8" s="86"/>
      <c r="ITK8" s="86"/>
      <c r="ITL8" s="86"/>
      <c r="ITM8" s="86"/>
      <c r="ITN8" s="86"/>
      <c r="ITO8" s="86"/>
      <c r="ITP8" s="86"/>
      <c r="ITQ8" s="86"/>
      <c r="ITR8" s="86"/>
      <c r="ITS8" s="86"/>
      <c r="ITT8" s="86"/>
      <c r="ITU8" s="86"/>
      <c r="ITV8" s="86"/>
      <c r="ITW8" s="86"/>
      <c r="ITX8" s="86"/>
      <c r="ITY8" s="86"/>
      <c r="ITZ8" s="86"/>
      <c r="IUA8" s="86"/>
      <c r="IUB8" s="86"/>
      <c r="IUC8" s="86"/>
      <c r="IUD8" s="86"/>
      <c r="IUE8" s="86"/>
      <c r="IUF8" s="86"/>
      <c r="IUG8" s="86"/>
      <c r="IUH8" s="86"/>
      <c r="IUI8" s="86"/>
      <c r="IUJ8" s="86"/>
      <c r="IUK8" s="86"/>
      <c r="IUL8" s="86"/>
      <c r="IUM8" s="86"/>
      <c r="IUN8" s="86"/>
      <c r="IUO8" s="86"/>
      <c r="IUP8" s="86"/>
      <c r="IUQ8" s="86"/>
      <c r="IUR8" s="86"/>
      <c r="IUS8" s="86"/>
      <c r="IUT8" s="86"/>
      <c r="IUU8" s="86"/>
      <c r="IUV8" s="86"/>
      <c r="IUW8" s="86"/>
      <c r="IUX8" s="86"/>
      <c r="IUY8" s="86"/>
      <c r="IUZ8" s="86"/>
      <c r="IVA8" s="86"/>
      <c r="IVB8" s="86"/>
      <c r="IVC8" s="86"/>
      <c r="IVD8" s="86"/>
      <c r="IVE8" s="86"/>
      <c r="IVF8" s="86"/>
      <c r="IVG8" s="86"/>
      <c r="IVH8" s="86"/>
      <c r="IVI8" s="86"/>
      <c r="IVJ8" s="86"/>
      <c r="IVK8" s="86"/>
      <c r="IVL8" s="86"/>
      <c r="IVM8" s="86"/>
      <c r="IVN8" s="86"/>
      <c r="IVO8" s="86"/>
      <c r="IVP8" s="86"/>
      <c r="IVQ8" s="86"/>
      <c r="IVR8" s="86"/>
      <c r="IVS8" s="86"/>
      <c r="IVT8" s="86"/>
      <c r="IVU8" s="86"/>
      <c r="IVV8" s="86"/>
      <c r="IVW8" s="86"/>
      <c r="IVX8" s="86"/>
      <c r="IVY8" s="86"/>
      <c r="IVZ8" s="86"/>
      <c r="IWA8" s="86"/>
      <c r="IWB8" s="86"/>
      <c r="IWC8" s="86"/>
      <c r="IWD8" s="86"/>
      <c r="IWE8" s="86"/>
      <c r="IWF8" s="86"/>
      <c r="IWG8" s="86"/>
      <c r="IWH8" s="86"/>
      <c r="IWI8" s="86"/>
      <c r="IWJ8" s="86"/>
      <c r="IWK8" s="86"/>
      <c r="IWL8" s="86"/>
      <c r="IWM8" s="86"/>
      <c r="IWN8" s="86"/>
      <c r="IWO8" s="86"/>
      <c r="IWP8" s="86"/>
      <c r="IWQ8" s="86"/>
      <c r="IWR8" s="86"/>
      <c r="IWS8" s="86"/>
      <c r="IWT8" s="86"/>
      <c r="IWU8" s="86"/>
      <c r="IWV8" s="86"/>
      <c r="IWW8" s="86"/>
      <c r="IWX8" s="86"/>
      <c r="IWY8" s="86"/>
      <c r="IWZ8" s="86"/>
      <c r="IXA8" s="86"/>
      <c r="IXB8" s="86"/>
      <c r="IXC8" s="86"/>
      <c r="IXD8" s="86"/>
      <c r="IXE8" s="86"/>
      <c r="IXF8" s="86"/>
      <c r="IXG8" s="86"/>
      <c r="IXH8" s="86"/>
      <c r="IXI8" s="86"/>
      <c r="IXJ8" s="86"/>
      <c r="IXK8" s="86"/>
      <c r="IXL8" s="86"/>
      <c r="IXM8" s="86"/>
      <c r="IXN8" s="86"/>
      <c r="IXO8" s="86"/>
      <c r="IXP8" s="86"/>
      <c r="IXQ8" s="86"/>
      <c r="IXR8" s="86"/>
      <c r="IXS8" s="86"/>
      <c r="IXT8" s="86"/>
      <c r="IXU8" s="86"/>
      <c r="IXV8" s="86"/>
      <c r="IXW8" s="86"/>
      <c r="IXX8" s="86"/>
      <c r="IXY8" s="86"/>
      <c r="IXZ8" s="86"/>
      <c r="IYA8" s="86"/>
      <c r="IYB8" s="86"/>
      <c r="IYC8" s="86"/>
      <c r="IYD8" s="86"/>
      <c r="IYE8" s="86"/>
      <c r="IYF8" s="86"/>
      <c r="IYG8" s="86"/>
      <c r="IYH8" s="86"/>
      <c r="IYI8" s="86"/>
      <c r="IYJ8" s="86"/>
      <c r="IYK8" s="86"/>
      <c r="IYL8" s="86"/>
      <c r="IYM8" s="86"/>
      <c r="IYN8" s="86"/>
      <c r="IYO8" s="86"/>
      <c r="IYP8" s="86"/>
      <c r="IYQ8" s="86"/>
      <c r="IYR8" s="86"/>
      <c r="IYS8" s="86"/>
      <c r="IYT8" s="86"/>
      <c r="IYU8" s="86"/>
      <c r="IYV8" s="86"/>
      <c r="IYW8" s="86"/>
      <c r="IYX8" s="86"/>
      <c r="IYY8" s="86"/>
      <c r="IYZ8" s="86"/>
      <c r="IZA8" s="86"/>
      <c r="IZB8" s="86"/>
      <c r="IZC8" s="86"/>
      <c r="IZD8" s="86"/>
      <c r="IZE8" s="86"/>
      <c r="IZF8" s="86"/>
      <c r="IZG8" s="86"/>
      <c r="IZH8" s="86"/>
      <c r="IZI8" s="86"/>
      <c r="IZJ8" s="86"/>
      <c r="IZK8" s="86"/>
      <c r="IZL8" s="86"/>
      <c r="IZM8" s="86"/>
      <c r="IZN8" s="86"/>
      <c r="IZO8" s="86"/>
      <c r="IZP8" s="86"/>
      <c r="IZQ8" s="86"/>
      <c r="IZR8" s="86"/>
      <c r="IZS8" s="86"/>
      <c r="IZT8" s="86"/>
      <c r="IZU8" s="86"/>
      <c r="IZV8" s="86"/>
      <c r="IZW8" s="86"/>
      <c r="IZX8" s="86"/>
      <c r="IZY8" s="86"/>
      <c r="IZZ8" s="86"/>
      <c r="JAA8" s="86"/>
      <c r="JAB8" s="86"/>
      <c r="JAC8" s="86"/>
      <c r="JAD8" s="86"/>
      <c r="JAE8" s="86"/>
      <c r="JAF8" s="86"/>
      <c r="JAG8" s="86"/>
      <c r="JAH8" s="86"/>
      <c r="JAI8" s="86"/>
      <c r="JAJ8" s="86"/>
      <c r="JAK8" s="86"/>
      <c r="JAL8" s="86"/>
      <c r="JAM8" s="86"/>
      <c r="JAN8" s="86"/>
      <c r="JAO8" s="86"/>
      <c r="JAP8" s="86"/>
      <c r="JAQ8" s="86"/>
      <c r="JAR8" s="86"/>
      <c r="JAS8" s="86"/>
      <c r="JAT8" s="86"/>
      <c r="JAU8" s="86"/>
      <c r="JAV8" s="86"/>
      <c r="JAW8" s="86"/>
      <c r="JAX8" s="86"/>
      <c r="JAY8" s="86"/>
      <c r="JAZ8" s="86"/>
      <c r="JBA8" s="86"/>
      <c r="JBB8" s="86"/>
      <c r="JBC8" s="86"/>
      <c r="JBD8" s="86"/>
      <c r="JBE8" s="86"/>
      <c r="JBF8" s="86"/>
      <c r="JBG8" s="86"/>
      <c r="JBH8" s="86"/>
      <c r="JBI8" s="86"/>
      <c r="JBJ8" s="86"/>
      <c r="JBK8" s="86"/>
      <c r="JBL8" s="86"/>
      <c r="JBM8" s="86"/>
      <c r="JBN8" s="86"/>
      <c r="JBO8" s="86"/>
      <c r="JBP8" s="86"/>
      <c r="JBQ8" s="86"/>
      <c r="JBR8" s="86"/>
      <c r="JBS8" s="86"/>
      <c r="JBT8" s="86"/>
      <c r="JBU8" s="86"/>
      <c r="JBV8" s="86"/>
      <c r="JBW8" s="86"/>
      <c r="JBX8" s="86"/>
      <c r="JBY8" s="86"/>
      <c r="JBZ8" s="86"/>
      <c r="JCA8" s="86"/>
      <c r="JCB8" s="86"/>
      <c r="JCC8" s="86"/>
      <c r="JCD8" s="86"/>
      <c r="JCE8" s="86"/>
      <c r="JCF8" s="86"/>
      <c r="JCG8" s="86"/>
      <c r="JCH8" s="86"/>
      <c r="JCI8" s="86"/>
      <c r="JCJ8" s="86"/>
      <c r="JCK8" s="86"/>
      <c r="JCL8" s="86"/>
      <c r="JCM8" s="86"/>
      <c r="JCN8" s="86"/>
      <c r="JCO8" s="86"/>
      <c r="JCP8" s="86"/>
      <c r="JCQ8" s="86"/>
      <c r="JCR8" s="86"/>
      <c r="JCS8" s="86"/>
      <c r="JCT8" s="86"/>
      <c r="JCU8" s="86"/>
      <c r="JCV8" s="86"/>
      <c r="JCW8" s="86"/>
      <c r="JCX8" s="86"/>
      <c r="JCY8" s="86"/>
      <c r="JCZ8" s="86"/>
      <c r="JDA8" s="86"/>
      <c r="JDB8" s="86"/>
      <c r="JDC8" s="86"/>
      <c r="JDD8" s="86"/>
      <c r="JDE8" s="86"/>
      <c r="JDF8" s="86"/>
      <c r="JDG8" s="86"/>
      <c r="JDH8" s="86"/>
      <c r="JDI8" s="86"/>
      <c r="JDJ8" s="86"/>
      <c r="JDK8" s="86"/>
      <c r="JDL8" s="86"/>
      <c r="JDM8" s="86"/>
      <c r="JDN8" s="86"/>
      <c r="JDO8" s="86"/>
      <c r="JDP8" s="86"/>
      <c r="JDQ8" s="86"/>
      <c r="JDR8" s="86"/>
      <c r="JDS8" s="86"/>
      <c r="JDT8" s="86"/>
      <c r="JDU8" s="86"/>
      <c r="JDV8" s="86"/>
      <c r="JDW8" s="86"/>
      <c r="JDX8" s="86"/>
      <c r="JDY8" s="86"/>
      <c r="JDZ8" s="86"/>
      <c r="JEA8" s="86"/>
      <c r="JEB8" s="86"/>
      <c r="JEC8" s="86"/>
      <c r="JED8" s="86"/>
      <c r="JEE8" s="86"/>
      <c r="JEF8" s="86"/>
      <c r="JEG8" s="86"/>
      <c r="JEH8" s="86"/>
      <c r="JEI8" s="86"/>
      <c r="JEJ8" s="86"/>
      <c r="JEK8" s="86"/>
      <c r="JEL8" s="86"/>
      <c r="JEM8" s="86"/>
      <c r="JEN8" s="86"/>
      <c r="JEO8" s="86"/>
      <c r="JEP8" s="86"/>
      <c r="JEQ8" s="86"/>
      <c r="JER8" s="86"/>
      <c r="JES8" s="86"/>
      <c r="JET8" s="86"/>
      <c r="JEU8" s="86"/>
      <c r="JEV8" s="86"/>
      <c r="JEW8" s="86"/>
      <c r="JEX8" s="86"/>
      <c r="JEY8" s="86"/>
      <c r="JEZ8" s="86"/>
      <c r="JFA8" s="86"/>
      <c r="JFB8" s="86"/>
      <c r="JFC8" s="86"/>
      <c r="JFD8" s="86"/>
      <c r="JFE8" s="86"/>
      <c r="JFF8" s="86"/>
      <c r="JFG8" s="86"/>
      <c r="JFH8" s="86"/>
      <c r="JFI8" s="86"/>
      <c r="JFJ8" s="86"/>
      <c r="JFK8" s="86"/>
      <c r="JFL8" s="86"/>
      <c r="JFM8" s="86"/>
      <c r="JFN8" s="86"/>
      <c r="JFO8" s="86"/>
      <c r="JFP8" s="86"/>
      <c r="JFQ8" s="86"/>
      <c r="JFR8" s="86"/>
      <c r="JFS8" s="86"/>
      <c r="JFT8" s="86"/>
      <c r="JFU8" s="86"/>
      <c r="JFV8" s="86"/>
      <c r="JFW8" s="86"/>
      <c r="JFX8" s="86"/>
      <c r="JFY8" s="86"/>
      <c r="JFZ8" s="86"/>
      <c r="JGA8" s="86"/>
      <c r="JGB8" s="86"/>
      <c r="JGC8" s="86"/>
      <c r="JGD8" s="86"/>
      <c r="JGE8" s="86"/>
      <c r="JGF8" s="86"/>
      <c r="JGG8" s="86"/>
      <c r="JGH8" s="86"/>
      <c r="JGI8" s="86"/>
      <c r="JGJ8" s="86"/>
      <c r="JGK8" s="86"/>
      <c r="JGL8" s="86"/>
      <c r="JGM8" s="86"/>
      <c r="JGN8" s="86"/>
      <c r="JGO8" s="86"/>
      <c r="JGP8" s="86"/>
      <c r="JGQ8" s="86"/>
      <c r="JGR8" s="86"/>
      <c r="JGS8" s="86"/>
      <c r="JGT8" s="86"/>
      <c r="JGU8" s="86"/>
      <c r="JGV8" s="86"/>
      <c r="JGW8" s="86"/>
      <c r="JGX8" s="86"/>
      <c r="JGY8" s="86"/>
      <c r="JGZ8" s="86"/>
      <c r="JHA8" s="86"/>
      <c r="JHB8" s="86"/>
      <c r="JHC8" s="86"/>
      <c r="JHD8" s="86"/>
      <c r="JHE8" s="86"/>
      <c r="JHF8" s="86"/>
      <c r="JHG8" s="86"/>
      <c r="JHH8" s="86"/>
      <c r="JHI8" s="86"/>
      <c r="JHJ8" s="86"/>
      <c r="JHK8" s="86"/>
      <c r="JHL8" s="86"/>
      <c r="JHM8" s="86"/>
      <c r="JHN8" s="86"/>
      <c r="JHO8" s="86"/>
      <c r="JHP8" s="86"/>
      <c r="JHQ8" s="86"/>
      <c r="JHR8" s="86"/>
      <c r="JHS8" s="86"/>
      <c r="JHT8" s="86"/>
      <c r="JHU8" s="86"/>
      <c r="JHV8" s="86"/>
      <c r="JHW8" s="86"/>
      <c r="JHX8" s="86"/>
      <c r="JHY8" s="86"/>
      <c r="JHZ8" s="86"/>
      <c r="JIA8" s="86"/>
      <c r="JIB8" s="86"/>
      <c r="JIC8" s="86"/>
      <c r="JID8" s="86"/>
      <c r="JIE8" s="86"/>
      <c r="JIF8" s="86"/>
      <c r="JIG8" s="86"/>
      <c r="JIH8" s="86"/>
      <c r="JII8" s="86"/>
      <c r="JIJ8" s="86"/>
      <c r="JIK8" s="86"/>
      <c r="JIL8" s="86"/>
      <c r="JIM8" s="86"/>
      <c r="JIN8" s="86"/>
      <c r="JIO8" s="86"/>
      <c r="JIP8" s="86"/>
      <c r="JIQ8" s="86"/>
      <c r="JIR8" s="86"/>
      <c r="JIS8" s="86"/>
      <c r="JIT8" s="86"/>
      <c r="JIU8" s="86"/>
      <c r="JIV8" s="86"/>
      <c r="JIW8" s="86"/>
      <c r="JIX8" s="86"/>
      <c r="JIY8" s="86"/>
      <c r="JIZ8" s="86"/>
      <c r="JJA8" s="86"/>
      <c r="JJB8" s="86"/>
      <c r="JJC8" s="86"/>
      <c r="JJD8" s="86"/>
      <c r="JJE8" s="86"/>
      <c r="JJF8" s="86"/>
      <c r="JJG8" s="86"/>
      <c r="JJH8" s="86"/>
      <c r="JJI8" s="86"/>
      <c r="JJJ8" s="86"/>
      <c r="JJK8" s="86"/>
      <c r="JJL8" s="86"/>
      <c r="JJM8" s="86"/>
      <c r="JJN8" s="86"/>
      <c r="JJO8" s="86"/>
      <c r="JJP8" s="86"/>
      <c r="JJQ8" s="86"/>
      <c r="JJR8" s="86"/>
      <c r="JJS8" s="86"/>
      <c r="JJT8" s="86"/>
      <c r="JJU8" s="86"/>
      <c r="JJV8" s="86"/>
      <c r="JJW8" s="86"/>
      <c r="JJX8" s="86"/>
      <c r="JJY8" s="86"/>
      <c r="JJZ8" s="86"/>
      <c r="JKA8" s="86"/>
      <c r="JKB8" s="86"/>
      <c r="JKC8" s="86"/>
      <c r="JKD8" s="86"/>
      <c r="JKE8" s="86"/>
      <c r="JKF8" s="86"/>
      <c r="JKG8" s="86"/>
      <c r="JKH8" s="86"/>
      <c r="JKI8" s="86"/>
      <c r="JKJ8" s="86"/>
      <c r="JKK8" s="86"/>
      <c r="JKL8" s="86"/>
      <c r="JKM8" s="86"/>
      <c r="JKN8" s="86"/>
      <c r="JKO8" s="86"/>
      <c r="JKP8" s="86"/>
      <c r="JKQ8" s="86"/>
      <c r="JKR8" s="86"/>
      <c r="JKS8" s="86"/>
      <c r="JKT8" s="86"/>
      <c r="JKU8" s="86"/>
      <c r="JKV8" s="86"/>
      <c r="JKW8" s="86"/>
      <c r="JKX8" s="86"/>
      <c r="JKY8" s="86"/>
      <c r="JKZ8" s="86"/>
      <c r="JLA8" s="86"/>
      <c r="JLB8" s="86"/>
      <c r="JLC8" s="86"/>
      <c r="JLD8" s="86"/>
      <c r="JLE8" s="86"/>
      <c r="JLF8" s="86"/>
      <c r="JLG8" s="86"/>
      <c r="JLH8" s="86"/>
      <c r="JLI8" s="86"/>
      <c r="JLJ8" s="86"/>
      <c r="JLK8" s="86"/>
      <c r="JLL8" s="86"/>
      <c r="JLM8" s="86"/>
      <c r="JLN8" s="86"/>
      <c r="JLO8" s="86"/>
      <c r="JLP8" s="86"/>
      <c r="JLQ8" s="86"/>
      <c r="JLR8" s="86"/>
      <c r="JLS8" s="86"/>
      <c r="JLT8" s="86"/>
      <c r="JLU8" s="86"/>
      <c r="JLV8" s="86"/>
      <c r="JLW8" s="86"/>
      <c r="JLX8" s="86"/>
      <c r="JLY8" s="86"/>
      <c r="JLZ8" s="86"/>
      <c r="JMA8" s="86"/>
      <c r="JMB8" s="86"/>
      <c r="JMC8" s="86"/>
      <c r="JMD8" s="86"/>
      <c r="JME8" s="86"/>
      <c r="JMF8" s="86"/>
      <c r="JMG8" s="86"/>
      <c r="JMH8" s="86"/>
      <c r="JMI8" s="86"/>
      <c r="JMJ8" s="86"/>
      <c r="JMK8" s="86"/>
      <c r="JML8" s="86"/>
      <c r="JMM8" s="86"/>
      <c r="JMN8" s="86"/>
      <c r="JMO8" s="86"/>
      <c r="JMP8" s="86"/>
      <c r="JMQ8" s="86"/>
      <c r="JMR8" s="86"/>
      <c r="JMS8" s="86"/>
      <c r="JMT8" s="86"/>
      <c r="JMU8" s="86"/>
      <c r="JMV8" s="86"/>
      <c r="JMW8" s="86"/>
      <c r="JMX8" s="86"/>
      <c r="JMY8" s="86"/>
      <c r="JMZ8" s="86"/>
      <c r="JNA8" s="86"/>
      <c r="JNB8" s="86"/>
      <c r="JNC8" s="86"/>
      <c r="JND8" s="86"/>
      <c r="JNE8" s="86"/>
      <c r="JNF8" s="86"/>
      <c r="JNG8" s="86"/>
      <c r="JNH8" s="86"/>
      <c r="JNI8" s="86"/>
      <c r="JNJ8" s="86"/>
      <c r="JNK8" s="86"/>
      <c r="JNL8" s="86"/>
      <c r="JNM8" s="86"/>
      <c r="JNN8" s="86"/>
      <c r="JNO8" s="86"/>
      <c r="JNP8" s="86"/>
      <c r="JNQ8" s="86"/>
      <c r="JNR8" s="86"/>
      <c r="JNS8" s="86"/>
      <c r="JNT8" s="86"/>
      <c r="JNU8" s="86"/>
      <c r="JNV8" s="86"/>
      <c r="JNW8" s="86"/>
      <c r="JNX8" s="86"/>
      <c r="JNY8" s="86"/>
      <c r="JNZ8" s="86"/>
      <c r="JOA8" s="86"/>
      <c r="JOB8" s="86"/>
      <c r="JOC8" s="86"/>
      <c r="JOD8" s="86"/>
      <c r="JOE8" s="86"/>
      <c r="JOF8" s="86"/>
      <c r="JOG8" s="86"/>
      <c r="JOH8" s="86"/>
      <c r="JOI8" s="86"/>
      <c r="JOJ8" s="86"/>
      <c r="JOK8" s="86"/>
      <c r="JOL8" s="86"/>
      <c r="JOM8" s="86"/>
      <c r="JON8" s="86"/>
      <c r="JOO8" s="86"/>
      <c r="JOP8" s="86"/>
      <c r="JOQ8" s="86"/>
      <c r="JOR8" s="86"/>
      <c r="JOS8" s="86"/>
      <c r="JOT8" s="86"/>
      <c r="JOU8" s="86"/>
      <c r="JOV8" s="86"/>
      <c r="JOW8" s="86"/>
      <c r="JOX8" s="86"/>
      <c r="JOY8" s="86"/>
      <c r="JOZ8" s="86"/>
      <c r="JPA8" s="86"/>
      <c r="JPB8" s="86"/>
      <c r="JPC8" s="86"/>
      <c r="JPD8" s="86"/>
      <c r="JPE8" s="86"/>
      <c r="JPF8" s="86"/>
      <c r="JPG8" s="86"/>
      <c r="JPH8" s="86"/>
      <c r="JPI8" s="86"/>
      <c r="JPJ8" s="86"/>
      <c r="JPK8" s="86"/>
      <c r="JPL8" s="86"/>
      <c r="JPM8" s="86"/>
      <c r="JPN8" s="86"/>
      <c r="JPO8" s="86"/>
      <c r="JPP8" s="86"/>
      <c r="JPQ8" s="86"/>
      <c r="JPR8" s="86"/>
      <c r="JPS8" s="86"/>
      <c r="JPT8" s="86"/>
      <c r="JPU8" s="86"/>
      <c r="JPV8" s="86"/>
      <c r="JPW8" s="86"/>
      <c r="JPX8" s="86"/>
      <c r="JPY8" s="86"/>
      <c r="JPZ8" s="86"/>
      <c r="JQA8" s="86"/>
      <c r="JQB8" s="86"/>
      <c r="JQC8" s="86"/>
      <c r="JQD8" s="86"/>
      <c r="JQE8" s="86"/>
      <c r="JQF8" s="86"/>
      <c r="JQG8" s="86"/>
      <c r="JQH8" s="86"/>
      <c r="JQI8" s="86"/>
      <c r="JQJ8" s="86"/>
      <c r="JQK8" s="86"/>
      <c r="JQL8" s="86"/>
      <c r="JQM8" s="86"/>
      <c r="JQN8" s="86"/>
      <c r="JQO8" s="86"/>
      <c r="JQP8" s="86"/>
      <c r="JQQ8" s="86"/>
      <c r="JQR8" s="86"/>
      <c r="JQS8" s="86"/>
      <c r="JQT8" s="86"/>
      <c r="JQU8" s="86"/>
      <c r="JQV8" s="86"/>
      <c r="JQW8" s="86"/>
      <c r="JQX8" s="86"/>
      <c r="JQY8" s="86"/>
      <c r="JQZ8" s="86"/>
      <c r="JRA8" s="86"/>
      <c r="JRB8" s="86"/>
      <c r="JRC8" s="86"/>
      <c r="JRD8" s="86"/>
      <c r="JRE8" s="86"/>
      <c r="JRF8" s="86"/>
      <c r="JRG8" s="86"/>
      <c r="JRH8" s="86"/>
      <c r="JRI8" s="86"/>
      <c r="JRJ8" s="86"/>
      <c r="JRK8" s="86"/>
      <c r="JRL8" s="86"/>
      <c r="JRM8" s="86"/>
      <c r="JRN8" s="86"/>
      <c r="JRO8" s="86"/>
      <c r="JRP8" s="86"/>
      <c r="JRQ8" s="86"/>
      <c r="JRR8" s="86"/>
      <c r="JRS8" s="86"/>
      <c r="JRT8" s="86"/>
      <c r="JRU8" s="86"/>
      <c r="JRV8" s="86"/>
      <c r="JRW8" s="86"/>
      <c r="JRX8" s="86"/>
      <c r="JRY8" s="86"/>
      <c r="JRZ8" s="86"/>
      <c r="JSA8" s="86"/>
      <c r="JSB8" s="86"/>
      <c r="JSC8" s="86"/>
      <c r="JSD8" s="86"/>
      <c r="JSE8" s="86"/>
      <c r="JSF8" s="86"/>
      <c r="JSG8" s="86"/>
      <c r="JSH8" s="86"/>
      <c r="JSI8" s="86"/>
      <c r="JSJ8" s="86"/>
      <c r="JSK8" s="86"/>
      <c r="JSL8" s="86"/>
      <c r="JSM8" s="86"/>
      <c r="JSN8" s="86"/>
      <c r="JSO8" s="86"/>
      <c r="JSP8" s="86"/>
      <c r="JSQ8" s="86"/>
      <c r="JSR8" s="86"/>
      <c r="JSS8" s="86"/>
      <c r="JST8" s="86"/>
      <c r="JSU8" s="86"/>
      <c r="JSV8" s="86"/>
      <c r="JSW8" s="86"/>
      <c r="JSX8" s="86"/>
      <c r="JSY8" s="86"/>
      <c r="JSZ8" s="86"/>
      <c r="JTA8" s="86"/>
      <c r="JTB8" s="86"/>
      <c r="JTC8" s="86"/>
      <c r="JTD8" s="86"/>
      <c r="JTE8" s="86"/>
      <c r="JTF8" s="86"/>
      <c r="JTG8" s="86"/>
      <c r="JTH8" s="86"/>
      <c r="JTI8" s="86"/>
      <c r="JTJ8" s="86"/>
      <c r="JTK8" s="86"/>
      <c r="JTL8" s="86"/>
      <c r="JTM8" s="86"/>
      <c r="JTN8" s="86"/>
      <c r="JTO8" s="86"/>
      <c r="JTP8" s="86"/>
      <c r="JTQ8" s="86"/>
      <c r="JTR8" s="86"/>
      <c r="JTS8" s="86"/>
      <c r="JTT8" s="86"/>
      <c r="JTU8" s="86"/>
      <c r="JTV8" s="86"/>
      <c r="JTW8" s="86"/>
      <c r="JTX8" s="86"/>
      <c r="JTY8" s="86"/>
      <c r="JTZ8" s="86"/>
      <c r="JUA8" s="86"/>
      <c r="JUB8" s="86"/>
      <c r="JUC8" s="86"/>
      <c r="JUD8" s="86"/>
      <c r="JUE8" s="86"/>
      <c r="JUF8" s="86"/>
      <c r="JUG8" s="86"/>
      <c r="JUH8" s="86"/>
      <c r="JUI8" s="86"/>
      <c r="JUJ8" s="86"/>
      <c r="JUK8" s="86"/>
      <c r="JUL8" s="86"/>
      <c r="JUM8" s="86"/>
      <c r="JUN8" s="86"/>
      <c r="JUO8" s="86"/>
      <c r="JUP8" s="86"/>
      <c r="JUQ8" s="86"/>
      <c r="JUR8" s="86"/>
      <c r="JUS8" s="86"/>
      <c r="JUT8" s="86"/>
      <c r="JUU8" s="86"/>
      <c r="JUV8" s="86"/>
      <c r="JUW8" s="86"/>
      <c r="JUX8" s="86"/>
      <c r="JUY8" s="86"/>
      <c r="JUZ8" s="86"/>
      <c r="JVA8" s="86"/>
      <c r="JVB8" s="86"/>
      <c r="JVC8" s="86"/>
      <c r="JVD8" s="86"/>
      <c r="JVE8" s="86"/>
      <c r="JVF8" s="86"/>
      <c r="JVG8" s="86"/>
      <c r="JVH8" s="86"/>
      <c r="JVI8" s="86"/>
      <c r="JVJ8" s="86"/>
      <c r="JVK8" s="86"/>
      <c r="JVL8" s="86"/>
      <c r="JVM8" s="86"/>
      <c r="JVN8" s="86"/>
      <c r="JVO8" s="86"/>
      <c r="JVP8" s="86"/>
      <c r="JVQ8" s="86"/>
      <c r="JVR8" s="86"/>
      <c r="JVS8" s="86"/>
      <c r="JVT8" s="86"/>
      <c r="JVU8" s="86"/>
      <c r="JVV8" s="86"/>
      <c r="JVW8" s="86"/>
      <c r="JVX8" s="86"/>
      <c r="JVY8" s="86"/>
      <c r="JVZ8" s="86"/>
      <c r="JWA8" s="86"/>
      <c r="JWB8" s="86"/>
      <c r="JWC8" s="86"/>
      <c r="JWD8" s="86"/>
      <c r="JWE8" s="86"/>
      <c r="JWF8" s="86"/>
      <c r="JWG8" s="86"/>
      <c r="JWH8" s="86"/>
      <c r="JWI8" s="86"/>
      <c r="JWJ8" s="86"/>
      <c r="JWK8" s="86"/>
      <c r="JWL8" s="86"/>
      <c r="JWM8" s="86"/>
      <c r="JWN8" s="86"/>
      <c r="JWO8" s="86"/>
      <c r="JWP8" s="86"/>
      <c r="JWQ8" s="86"/>
      <c r="JWR8" s="86"/>
      <c r="JWS8" s="86"/>
      <c r="JWT8" s="86"/>
      <c r="JWU8" s="86"/>
      <c r="JWV8" s="86"/>
      <c r="JWW8" s="86"/>
      <c r="JWX8" s="86"/>
      <c r="JWY8" s="86"/>
      <c r="JWZ8" s="86"/>
      <c r="JXA8" s="86"/>
      <c r="JXB8" s="86"/>
      <c r="JXC8" s="86"/>
      <c r="JXD8" s="86"/>
      <c r="JXE8" s="86"/>
      <c r="JXF8" s="86"/>
      <c r="JXG8" s="86"/>
      <c r="JXH8" s="86"/>
      <c r="JXI8" s="86"/>
      <c r="JXJ8" s="86"/>
      <c r="JXK8" s="86"/>
      <c r="JXL8" s="86"/>
      <c r="JXM8" s="86"/>
      <c r="JXN8" s="86"/>
      <c r="JXO8" s="86"/>
      <c r="JXP8" s="86"/>
      <c r="JXQ8" s="86"/>
      <c r="JXR8" s="86"/>
      <c r="JXS8" s="86"/>
      <c r="JXT8" s="86"/>
      <c r="JXU8" s="86"/>
      <c r="JXV8" s="86"/>
      <c r="JXW8" s="86"/>
      <c r="JXX8" s="86"/>
      <c r="JXY8" s="86"/>
      <c r="JXZ8" s="86"/>
      <c r="JYA8" s="86"/>
      <c r="JYB8" s="86"/>
      <c r="JYC8" s="86"/>
      <c r="JYD8" s="86"/>
      <c r="JYE8" s="86"/>
      <c r="JYF8" s="86"/>
      <c r="JYG8" s="86"/>
      <c r="JYH8" s="86"/>
      <c r="JYI8" s="86"/>
      <c r="JYJ8" s="86"/>
      <c r="JYK8" s="86"/>
      <c r="JYL8" s="86"/>
      <c r="JYM8" s="86"/>
      <c r="JYN8" s="86"/>
      <c r="JYO8" s="86"/>
      <c r="JYP8" s="86"/>
      <c r="JYQ8" s="86"/>
      <c r="JYR8" s="86"/>
      <c r="JYS8" s="86"/>
      <c r="JYT8" s="86"/>
      <c r="JYU8" s="86"/>
      <c r="JYV8" s="86"/>
      <c r="JYW8" s="86"/>
      <c r="JYX8" s="86"/>
      <c r="JYY8" s="86"/>
      <c r="JYZ8" s="86"/>
      <c r="JZA8" s="86"/>
      <c r="JZB8" s="86"/>
      <c r="JZC8" s="86"/>
      <c r="JZD8" s="86"/>
      <c r="JZE8" s="86"/>
      <c r="JZF8" s="86"/>
      <c r="JZG8" s="86"/>
      <c r="JZH8" s="86"/>
      <c r="JZI8" s="86"/>
      <c r="JZJ8" s="86"/>
      <c r="JZK8" s="86"/>
      <c r="JZL8" s="86"/>
      <c r="JZM8" s="86"/>
      <c r="JZN8" s="86"/>
      <c r="JZO8" s="86"/>
      <c r="JZP8" s="86"/>
      <c r="JZQ8" s="86"/>
      <c r="JZR8" s="86"/>
      <c r="JZS8" s="86"/>
      <c r="JZT8" s="86"/>
      <c r="JZU8" s="86"/>
      <c r="JZV8" s="86"/>
      <c r="JZW8" s="86"/>
      <c r="JZX8" s="86"/>
      <c r="JZY8" s="86"/>
      <c r="JZZ8" s="86"/>
      <c r="KAA8" s="86"/>
      <c r="KAB8" s="86"/>
      <c r="KAC8" s="86"/>
      <c r="KAD8" s="86"/>
      <c r="KAE8" s="86"/>
      <c r="KAF8" s="86"/>
      <c r="KAG8" s="86"/>
      <c r="KAH8" s="86"/>
      <c r="KAI8" s="86"/>
      <c r="KAJ8" s="86"/>
      <c r="KAK8" s="86"/>
      <c r="KAL8" s="86"/>
      <c r="KAM8" s="86"/>
      <c r="KAN8" s="86"/>
      <c r="KAO8" s="86"/>
      <c r="KAP8" s="86"/>
      <c r="KAQ8" s="86"/>
      <c r="KAR8" s="86"/>
      <c r="KAS8" s="86"/>
      <c r="KAT8" s="86"/>
      <c r="KAU8" s="86"/>
      <c r="KAV8" s="86"/>
      <c r="KAW8" s="86"/>
      <c r="KAX8" s="86"/>
      <c r="KAY8" s="86"/>
      <c r="KAZ8" s="86"/>
      <c r="KBA8" s="86"/>
      <c r="KBB8" s="86"/>
      <c r="KBC8" s="86"/>
      <c r="KBD8" s="86"/>
      <c r="KBE8" s="86"/>
      <c r="KBF8" s="86"/>
      <c r="KBG8" s="86"/>
      <c r="KBH8" s="86"/>
      <c r="KBI8" s="86"/>
      <c r="KBJ8" s="86"/>
      <c r="KBK8" s="86"/>
      <c r="KBL8" s="86"/>
      <c r="KBM8" s="86"/>
      <c r="KBN8" s="86"/>
      <c r="KBO8" s="86"/>
      <c r="KBP8" s="86"/>
      <c r="KBQ8" s="86"/>
      <c r="KBR8" s="86"/>
      <c r="KBS8" s="86"/>
      <c r="KBT8" s="86"/>
      <c r="KBU8" s="86"/>
      <c r="KBV8" s="86"/>
      <c r="KBW8" s="86"/>
      <c r="KBX8" s="86"/>
      <c r="KBY8" s="86"/>
      <c r="KBZ8" s="86"/>
      <c r="KCA8" s="86"/>
      <c r="KCB8" s="86"/>
      <c r="KCC8" s="86"/>
      <c r="KCD8" s="86"/>
      <c r="KCE8" s="86"/>
      <c r="KCF8" s="86"/>
      <c r="KCG8" s="86"/>
      <c r="KCH8" s="86"/>
      <c r="KCI8" s="86"/>
      <c r="KCJ8" s="86"/>
      <c r="KCK8" s="86"/>
      <c r="KCL8" s="86"/>
      <c r="KCM8" s="86"/>
      <c r="KCN8" s="86"/>
      <c r="KCO8" s="86"/>
      <c r="KCP8" s="86"/>
      <c r="KCQ8" s="86"/>
      <c r="KCR8" s="86"/>
      <c r="KCS8" s="86"/>
      <c r="KCT8" s="86"/>
      <c r="KCU8" s="86"/>
      <c r="KCV8" s="86"/>
      <c r="KCW8" s="86"/>
      <c r="KCX8" s="86"/>
      <c r="KCY8" s="86"/>
      <c r="KCZ8" s="86"/>
      <c r="KDA8" s="86"/>
      <c r="KDB8" s="86"/>
      <c r="KDC8" s="86"/>
      <c r="KDD8" s="86"/>
      <c r="KDE8" s="86"/>
      <c r="KDF8" s="86"/>
      <c r="KDG8" s="86"/>
      <c r="KDH8" s="86"/>
      <c r="KDI8" s="86"/>
      <c r="KDJ8" s="86"/>
      <c r="KDK8" s="86"/>
      <c r="KDL8" s="86"/>
      <c r="KDM8" s="86"/>
      <c r="KDN8" s="86"/>
      <c r="KDO8" s="86"/>
      <c r="KDP8" s="86"/>
      <c r="KDQ8" s="86"/>
      <c r="KDR8" s="86"/>
      <c r="KDS8" s="86"/>
      <c r="KDT8" s="86"/>
      <c r="KDU8" s="86"/>
      <c r="KDV8" s="86"/>
      <c r="KDW8" s="86"/>
      <c r="KDX8" s="86"/>
      <c r="KDY8" s="86"/>
      <c r="KDZ8" s="86"/>
      <c r="KEA8" s="86"/>
      <c r="KEB8" s="86"/>
      <c r="KEC8" s="86"/>
      <c r="KED8" s="86"/>
      <c r="KEE8" s="86"/>
      <c r="KEF8" s="86"/>
      <c r="KEG8" s="86"/>
      <c r="KEH8" s="86"/>
      <c r="KEI8" s="86"/>
      <c r="KEJ8" s="86"/>
      <c r="KEK8" s="86"/>
      <c r="KEL8" s="86"/>
      <c r="KEM8" s="86"/>
      <c r="KEN8" s="86"/>
      <c r="KEO8" s="86"/>
      <c r="KEP8" s="86"/>
      <c r="KEQ8" s="86"/>
      <c r="KER8" s="86"/>
      <c r="KES8" s="86"/>
      <c r="KET8" s="86"/>
      <c r="KEU8" s="86"/>
      <c r="KEV8" s="86"/>
      <c r="KEW8" s="86"/>
      <c r="KEX8" s="86"/>
      <c r="KEY8" s="86"/>
      <c r="KEZ8" s="86"/>
      <c r="KFA8" s="86"/>
      <c r="KFB8" s="86"/>
      <c r="KFC8" s="86"/>
      <c r="KFD8" s="86"/>
      <c r="KFE8" s="86"/>
      <c r="KFF8" s="86"/>
      <c r="KFG8" s="86"/>
      <c r="KFH8" s="86"/>
      <c r="KFI8" s="86"/>
      <c r="KFJ8" s="86"/>
      <c r="KFK8" s="86"/>
      <c r="KFL8" s="86"/>
      <c r="KFM8" s="86"/>
      <c r="KFN8" s="86"/>
      <c r="KFO8" s="86"/>
      <c r="KFP8" s="86"/>
      <c r="KFQ8" s="86"/>
      <c r="KFR8" s="86"/>
      <c r="KFS8" s="86"/>
      <c r="KFT8" s="86"/>
      <c r="KFU8" s="86"/>
      <c r="KFV8" s="86"/>
      <c r="KFW8" s="86"/>
      <c r="KFX8" s="86"/>
      <c r="KFY8" s="86"/>
      <c r="KFZ8" s="86"/>
      <c r="KGA8" s="86"/>
      <c r="KGB8" s="86"/>
      <c r="KGC8" s="86"/>
      <c r="KGD8" s="86"/>
      <c r="KGE8" s="86"/>
      <c r="KGF8" s="86"/>
      <c r="KGG8" s="86"/>
      <c r="KGH8" s="86"/>
      <c r="KGI8" s="86"/>
      <c r="KGJ8" s="86"/>
      <c r="KGK8" s="86"/>
      <c r="KGL8" s="86"/>
      <c r="KGM8" s="86"/>
      <c r="KGN8" s="86"/>
      <c r="KGO8" s="86"/>
      <c r="KGP8" s="86"/>
      <c r="KGQ8" s="86"/>
      <c r="KGR8" s="86"/>
      <c r="KGS8" s="86"/>
      <c r="KGT8" s="86"/>
      <c r="KGU8" s="86"/>
      <c r="KGV8" s="86"/>
      <c r="KGW8" s="86"/>
      <c r="KGX8" s="86"/>
      <c r="KGY8" s="86"/>
      <c r="KGZ8" s="86"/>
      <c r="KHA8" s="86"/>
      <c r="KHB8" s="86"/>
      <c r="KHC8" s="86"/>
      <c r="KHD8" s="86"/>
      <c r="KHE8" s="86"/>
      <c r="KHF8" s="86"/>
      <c r="KHG8" s="86"/>
      <c r="KHH8" s="86"/>
      <c r="KHI8" s="86"/>
      <c r="KHJ8" s="86"/>
      <c r="KHK8" s="86"/>
      <c r="KHL8" s="86"/>
      <c r="KHM8" s="86"/>
      <c r="KHN8" s="86"/>
      <c r="KHO8" s="86"/>
      <c r="KHP8" s="86"/>
      <c r="KHQ8" s="86"/>
      <c r="KHR8" s="86"/>
      <c r="KHS8" s="86"/>
      <c r="KHT8" s="86"/>
      <c r="KHU8" s="86"/>
      <c r="KHV8" s="86"/>
      <c r="KHW8" s="86"/>
      <c r="KHX8" s="86"/>
      <c r="KHY8" s="86"/>
      <c r="KHZ8" s="86"/>
      <c r="KIA8" s="86"/>
      <c r="KIB8" s="86"/>
      <c r="KIC8" s="86"/>
      <c r="KID8" s="86"/>
      <c r="KIE8" s="86"/>
      <c r="KIF8" s="86"/>
      <c r="KIG8" s="86"/>
      <c r="KIH8" s="86"/>
      <c r="KII8" s="86"/>
      <c r="KIJ8" s="86"/>
      <c r="KIK8" s="86"/>
      <c r="KIL8" s="86"/>
      <c r="KIM8" s="86"/>
      <c r="KIN8" s="86"/>
      <c r="KIO8" s="86"/>
      <c r="KIP8" s="86"/>
      <c r="KIQ8" s="86"/>
      <c r="KIR8" s="86"/>
      <c r="KIS8" s="86"/>
      <c r="KIT8" s="86"/>
      <c r="KIU8" s="86"/>
      <c r="KIV8" s="86"/>
      <c r="KIW8" s="86"/>
      <c r="KIX8" s="86"/>
      <c r="KIY8" s="86"/>
      <c r="KIZ8" s="86"/>
      <c r="KJA8" s="86"/>
      <c r="KJB8" s="86"/>
      <c r="KJC8" s="86"/>
      <c r="KJD8" s="86"/>
      <c r="KJE8" s="86"/>
      <c r="KJF8" s="86"/>
      <c r="KJG8" s="86"/>
      <c r="KJH8" s="86"/>
      <c r="KJI8" s="86"/>
      <c r="KJJ8" s="86"/>
      <c r="KJK8" s="86"/>
      <c r="KJL8" s="86"/>
      <c r="KJM8" s="86"/>
      <c r="KJN8" s="86"/>
      <c r="KJO8" s="86"/>
      <c r="KJP8" s="86"/>
      <c r="KJQ8" s="86"/>
      <c r="KJR8" s="86"/>
      <c r="KJS8" s="86"/>
      <c r="KJT8" s="86"/>
      <c r="KJU8" s="86"/>
      <c r="KJV8" s="86"/>
      <c r="KJW8" s="86"/>
      <c r="KJX8" s="86"/>
      <c r="KJY8" s="86"/>
      <c r="KJZ8" s="86"/>
      <c r="KKA8" s="86"/>
      <c r="KKB8" s="86"/>
      <c r="KKC8" s="86"/>
      <c r="KKD8" s="86"/>
      <c r="KKE8" s="86"/>
      <c r="KKF8" s="86"/>
      <c r="KKG8" s="86"/>
      <c r="KKH8" s="86"/>
      <c r="KKI8" s="86"/>
      <c r="KKJ8" s="86"/>
      <c r="KKK8" s="86"/>
      <c r="KKL8" s="86"/>
      <c r="KKM8" s="86"/>
      <c r="KKN8" s="86"/>
      <c r="KKO8" s="86"/>
      <c r="KKP8" s="86"/>
      <c r="KKQ8" s="86"/>
      <c r="KKR8" s="86"/>
      <c r="KKS8" s="86"/>
      <c r="KKT8" s="86"/>
      <c r="KKU8" s="86"/>
      <c r="KKV8" s="86"/>
      <c r="KKW8" s="86"/>
      <c r="KKX8" s="86"/>
      <c r="KKY8" s="86"/>
      <c r="KKZ8" s="86"/>
      <c r="KLA8" s="86"/>
      <c r="KLB8" s="86"/>
      <c r="KLC8" s="86"/>
      <c r="KLD8" s="86"/>
      <c r="KLE8" s="86"/>
      <c r="KLF8" s="86"/>
      <c r="KLG8" s="86"/>
      <c r="KLH8" s="86"/>
      <c r="KLI8" s="86"/>
      <c r="KLJ8" s="86"/>
      <c r="KLK8" s="86"/>
      <c r="KLL8" s="86"/>
      <c r="KLM8" s="86"/>
      <c r="KLN8" s="86"/>
      <c r="KLO8" s="86"/>
      <c r="KLP8" s="86"/>
      <c r="KLQ8" s="86"/>
      <c r="KLR8" s="86"/>
      <c r="KLS8" s="86"/>
      <c r="KLT8" s="86"/>
      <c r="KLU8" s="86"/>
      <c r="KLV8" s="86"/>
      <c r="KLW8" s="86"/>
      <c r="KLX8" s="86"/>
      <c r="KLY8" s="86"/>
      <c r="KLZ8" s="86"/>
      <c r="KMA8" s="86"/>
      <c r="KMB8" s="86"/>
      <c r="KMC8" s="86"/>
      <c r="KMD8" s="86"/>
      <c r="KME8" s="86"/>
      <c r="KMF8" s="86"/>
      <c r="KMG8" s="86"/>
      <c r="KMH8" s="86"/>
      <c r="KMI8" s="86"/>
      <c r="KMJ8" s="86"/>
      <c r="KMK8" s="86"/>
      <c r="KML8" s="86"/>
      <c r="KMM8" s="86"/>
      <c r="KMN8" s="86"/>
      <c r="KMO8" s="86"/>
      <c r="KMP8" s="86"/>
      <c r="KMQ8" s="86"/>
      <c r="KMR8" s="86"/>
      <c r="KMS8" s="86"/>
      <c r="KMT8" s="86"/>
      <c r="KMU8" s="86"/>
      <c r="KMV8" s="86"/>
      <c r="KMW8" s="86"/>
      <c r="KMX8" s="86"/>
      <c r="KMY8" s="86"/>
      <c r="KMZ8" s="86"/>
      <c r="KNA8" s="86"/>
      <c r="KNB8" s="86"/>
      <c r="KNC8" s="86"/>
      <c r="KND8" s="86"/>
      <c r="KNE8" s="86"/>
      <c r="KNF8" s="86"/>
      <c r="KNG8" s="86"/>
      <c r="KNH8" s="86"/>
      <c r="KNI8" s="86"/>
      <c r="KNJ8" s="86"/>
      <c r="KNK8" s="86"/>
      <c r="KNL8" s="86"/>
      <c r="KNM8" s="86"/>
      <c r="KNN8" s="86"/>
      <c r="KNO8" s="86"/>
      <c r="KNP8" s="86"/>
      <c r="KNQ8" s="86"/>
      <c r="KNR8" s="86"/>
      <c r="KNS8" s="86"/>
      <c r="KNT8" s="86"/>
      <c r="KNU8" s="86"/>
      <c r="KNV8" s="86"/>
      <c r="KNW8" s="86"/>
      <c r="KNX8" s="86"/>
      <c r="KNY8" s="86"/>
      <c r="KNZ8" s="86"/>
      <c r="KOA8" s="86"/>
      <c r="KOB8" s="86"/>
      <c r="KOC8" s="86"/>
      <c r="KOD8" s="86"/>
      <c r="KOE8" s="86"/>
      <c r="KOF8" s="86"/>
      <c r="KOG8" s="86"/>
      <c r="KOH8" s="86"/>
      <c r="KOI8" s="86"/>
      <c r="KOJ8" s="86"/>
      <c r="KOK8" s="86"/>
      <c r="KOL8" s="86"/>
      <c r="KOM8" s="86"/>
      <c r="KON8" s="86"/>
      <c r="KOO8" s="86"/>
      <c r="KOP8" s="86"/>
      <c r="KOQ8" s="86"/>
      <c r="KOR8" s="86"/>
      <c r="KOS8" s="86"/>
      <c r="KOT8" s="86"/>
      <c r="KOU8" s="86"/>
      <c r="KOV8" s="86"/>
      <c r="KOW8" s="86"/>
      <c r="KOX8" s="86"/>
      <c r="KOY8" s="86"/>
      <c r="KOZ8" s="86"/>
      <c r="KPA8" s="86"/>
      <c r="KPB8" s="86"/>
      <c r="KPC8" s="86"/>
      <c r="KPD8" s="86"/>
      <c r="KPE8" s="86"/>
      <c r="KPF8" s="86"/>
      <c r="KPG8" s="86"/>
      <c r="KPH8" s="86"/>
      <c r="KPI8" s="86"/>
      <c r="KPJ8" s="86"/>
      <c r="KPK8" s="86"/>
      <c r="KPL8" s="86"/>
      <c r="KPM8" s="86"/>
      <c r="KPN8" s="86"/>
      <c r="KPO8" s="86"/>
      <c r="KPP8" s="86"/>
      <c r="KPQ8" s="86"/>
      <c r="KPR8" s="86"/>
      <c r="KPS8" s="86"/>
      <c r="KPT8" s="86"/>
      <c r="KPU8" s="86"/>
      <c r="KPV8" s="86"/>
      <c r="KPW8" s="86"/>
      <c r="KPX8" s="86"/>
      <c r="KPY8" s="86"/>
      <c r="KPZ8" s="86"/>
      <c r="KQA8" s="86"/>
      <c r="KQB8" s="86"/>
      <c r="KQC8" s="86"/>
      <c r="KQD8" s="86"/>
      <c r="KQE8" s="86"/>
      <c r="KQF8" s="86"/>
      <c r="KQG8" s="86"/>
      <c r="KQH8" s="86"/>
      <c r="KQI8" s="86"/>
      <c r="KQJ8" s="86"/>
      <c r="KQK8" s="86"/>
      <c r="KQL8" s="86"/>
      <c r="KQM8" s="86"/>
      <c r="KQN8" s="86"/>
      <c r="KQO8" s="86"/>
      <c r="KQP8" s="86"/>
      <c r="KQQ8" s="86"/>
      <c r="KQR8" s="86"/>
      <c r="KQS8" s="86"/>
      <c r="KQT8" s="86"/>
      <c r="KQU8" s="86"/>
      <c r="KQV8" s="86"/>
      <c r="KQW8" s="86"/>
      <c r="KQX8" s="86"/>
      <c r="KQY8" s="86"/>
      <c r="KQZ8" s="86"/>
      <c r="KRA8" s="86"/>
      <c r="KRB8" s="86"/>
      <c r="KRC8" s="86"/>
      <c r="KRD8" s="86"/>
      <c r="KRE8" s="86"/>
      <c r="KRF8" s="86"/>
      <c r="KRG8" s="86"/>
      <c r="KRH8" s="86"/>
      <c r="KRI8" s="86"/>
      <c r="KRJ8" s="86"/>
      <c r="KRK8" s="86"/>
      <c r="KRL8" s="86"/>
      <c r="KRM8" s="86"/>
      <c r="KRN8" s="86"/>
      <c r="KRO8" s="86"/>
      <c r="KRP8" s="86"/>
      <c r="KRQ8" s="86"/>
      <c r="KRR8" s="86"/>
      <c r="KRS8" s="86"/>
      <c r="KRT8" s="86"/>
      <c r="KRU8" s="86"/>
      <c r="KRV8" s="86"/>
      <c r="KRW8" s="86"/>
      <c r="KRX8" s="86"/>
      <c r="KRY8" s="86"/>
      <c r="KRZ8" s="86"/>
      <c r="KSA8" s="86"/>
      <c r="KSB8" s="86"/>
      <c r="KSC8" s="86"/>
      <c r="KSD8" s="86"/>
      <c r="KSE8" s="86"/>
      <c r="KSF8" s="86"/>
      <c r="KSG8" s="86"/>
      <c r="KSH8" s="86"/>
      <c r="KSI8" s="86"/>
      <c r="KSJ8" s="86"/>
      <c r="KSK8" s="86"/>
      <c r="KSL8" s="86"/>
      <c r="KSM8" s="86"/>
      <c r="KSN8" s="86"/>
      <c r="KSO8" s="86"/>
      <c r="KSP8" s="86"/>
      <c r="KSQ8" s="86"/>
      <c r="KSR8" s="86"/>
      <c r="KSS8" s="86"/>
      <c r="KST8" s="86"/>
      <c r="KSU8" s="86"/>
      <c r="KSV8" s="86"/>
      <c r="KSW8" s="86"/>
      <c r="KSX8" s="86"/>
      <c r="KSY8" s="86"/>
      <c r="KSZ8" s="86"/>
      <c r="KTA8" s="86"/>
      <c r="KTB8" s="86"/>
      <c r="KTC8" s="86"/>
      <c r="KTD8" s="86"/>
      <c r="KTE8" s="86"/>
      <c r="KTF8" s="86"/>
      <c r="KTG8" s="86"/>
      <c r="KTH8" s="86"/>
      <c r="KTI8" s="86"/>
      <c r="KTJ8" s="86"/>
      <c r="KTK8" s="86"/>
      <c r="KTL8" s="86"/>
      <c r="KTM8" s="86"/>
      <c r="KTN8" s="86"/>
      <c r="KTO8" s="86"/>
      <c r="KTP8" s="86"/>
      <c r="KTQ8" s="86"/>
      <c r="KTR8" s="86"/>
      <c r="KTS8" s="86"/>
      <c r="KTT8" s="86"/>
      <c r="KTU8" s="86"/>
      <c r="KTV8" s="86"/>
      <c r="KTW8" s="86"/>
      <c r="KTX8" s="86"/>
      <c r="KTY8" s="86"/>
      <c r="KTZ8" s="86"/>
      <c r="KUA8" s="86"/>
      <c r="KUB8" s="86"/>
      <c r="KUC8" s="86"/>
      <c r="KUD8" s="86"/>
      <c r="KUE8" s="86"/>
      <c r="KUF8" s="86"/>
      <c r="KUG8" s="86"/>
      <c r="KUH8" s="86"/>
      <c r="KUI8" s="86"/>
      <c r="KUJ8" s="86"/>
      <c r="KUK8" s="86"/>
      <c r="KUL8" s="86"/>
      <c r="KUM8" s="86"/>
      <c r="KUN8" s="86"/>
      <c r="KUO8" s="86"/>
      <c r="KUP8" s="86"/>
      <c r="KUQ8" s="86"/>
      <c r="KUR8" s="86"/>
      <c r="KUS8" s="86"/>
      <c r="KUT8" s="86"/>
      <c r="KUU8" s="86"/>
      <c r="KUV8" s="86"/>
      <c r="KUW8" s="86"/>
      <c r="KUX8" s="86"/>
      <c r="KUY8" s="86"/>
      <c r="KUZ8" s="86"/>
      <c r="KVA8" s="86"/>
      <c r="KVB8" s="86"/>
      <c r="KVC8" s="86"/>
      <c r="KVD8" s="86"/>
      <c r="KVE8" s="86"/>
      <c r="KVF8" s="86"/>
      <c r="KVG8" s="86"/>
      <c r="KVH8" s="86"/>
      <c r="KVI8" s="86"/>
      <c r="KVJ8" s="86"/>
      <c r="KVK8" s="86"/>
      <c r="KVL8" s="86"/>
      <c r="KVM8" s="86"/>
      <c r="KVN8" s="86"/>
      <c r="KVO8" s="86"/>
      <c r="KVP8" s="86"/>
      <c r="KVQ8" s="86"/>
      <c r="KVR8" s="86"/>
      <c r="KVS8" s="86"/>
      <c r="KVT8" s="86"/>
      <c r="KVU8" s="86"/>
      <c r="KVV8" s="86"/>
      <c r="KVW8" s="86"/>
      <c r="KVX8" s="86"/>
      <c r="KVY8" s="86"/>
      <c r="KVZ8" s="86"/>
      <c r="KWA8" s="86"/>
      <c r="KWB8" s="86"/>
      <c r="KWC8" s="86"/>
      <c r="KWD8" s="86"/>
      <c r="KWE8" s="86"/>
      <c r="KWF8" s="86"/>
      <c r="KWG8" s="86"/>
      <c r="KWH8" s="86"/>
      <c r="KWI8" s="86"/>
      <c r="KWJ8" s="86"/>
      <c r="KWK8" s="86"/>
      <c r="KWL8" s="86"/>
      <c r="KWM8" s="86"/>
      <c r="KWN8" s="86"/>
      <c r="KWO8" s="86"/>
      <c r="KWP8" s="86"/>
      <c r="KWQ8" s="86"/>
      <c r="KWR8" s="86"/>
      <c r="KWS8" s="86"/>
      <c r="KWT8" s="86"/>
      <c r="KWU8" s="86"/>
      <c r="KWV8" s="86"/>
      <c r="KWW8" s="86"/>
      <c r="KWX8" s="86"/>
      <c r="KWY8" s="86"/>
      <c r="KWZ8" s="86"/>
      <c r="KXA8" s="86"/>
      <c r="KXB8" s="86"/>
      <c r="KXC8" s="86"/>
      <c r="KXD8" s="86"/>
      <c r="KXE8" s="86"/>
      <c r="KXF8" s="86"/>
      <c r="KXG8" s="86"/>
      <c r="KXH8" s="86"/>
      <c r="KXI8" s="86"/>
      <c r="KXJ8" s="86"/>
      <c r="KXK8" s="86"/>
      <c r="KXL8" s="86"/>
      <c r="KXM8" s="86"/>
      <c r="KXN8" s="86"/>
      <c r="KXO8" s="86"/>
      <c r="KXP8" s="86"/>
      <c r="KXQ8" s="86"/>
      <c r="KXR8" s="86"/>
      <c r="KXS8" s="86"/>
      <c r="KXT8" s="86"/>
      <c r="KXU8" s="86"/>
      <c r="KXV8" s="86"/>
      <c r="KXW8" s="86"/>
      <c r="KXX8" s="86"/>
      <c r="KXY8" s="86"/>
      <c r="KXZ8" s="86"/>
      <c r="KYA8" s="86"/>
      <c r="KYB8" s="86"/>
      <c r="KYC8" s="86"/>
      <c r="KYD8" s="86"/>
      <c r="KYE8" s="86"/>
      <c r="KYF8" s="86"/>
      <c r="KYG8" s="86"/>
      <c r="KYH8" s="86"/>
      <c r="KYI8" s="86"/>
      <c r="KYJ8" s="86"/>
      <c r="KYK8" s="86"/>
      <c r="KYL8" s="86"/>
      <c r="KYM8" s="86"/>
      <c r="KYN8" s="86"/>
      <c r="KYO8" s="86"/>
      <c r="KYP8" s="86"/>
      <c r="KYQ8" s="86"/>
      <c r="KYR8" s="86"/>
      <c r="KYS8" s="86"/>
      <c r="KYT8" s="86"/>
      <c r="KYU8" s="86"/>
      <c r="KYV8" s="86"/>
      <c r="KYW8" s="86"/>
      <c r="KYX8" s="86"/>
      <c r="KYY8" s="86"/>
      <c r="KYZ8" s="86"/>
      <c r="KZA8" s="86"/>
      <c r="KZB8" s="86"/>
      <c r="KZC8" s="86"/>
      <c r="KZD8" s="86"/>
      <c r="KZE8" s="86"/>
      <c r="KZF8" s="86"/>
      <c r="KZG8" s="86"/>
      <c r="KZH8" s="86"/>
      <c r="KZI8" s="86"/>
      <c r="KZJ8" s="86"/>
      <c r="KZK8" s="86"/>
      <c r="KZL8" s="86"/>
      <c r="KZM8" s="86"/>
      <c r="KZN8" s="86"/>
      <c r="KZO8" s="86"/>
      <c r="KZP8" s="86"/>
      <c r="KZQ8" s="86"/>
      <c r="KZR8" s="86"/>
      <c r="KZS8" s="86"/>
      <c r="KZT8" s="86"/>
      <c r="KZU8" s="86"/>
      <c r="KZV8" s="86"/>
      <c r="KZW8" s="86"/>
      <c r="KZX8" s="86"/>
      <c r="KZY8" s="86"/>
      <c r="KZZ8" s="86"/>
      <c r="LAA8" s="86"/>
      <c r="LAB8" s="86"/>
      <c r="LAC8" s="86"/>
      <c r="LAD8" s="86"/>
      <c r="LAE8" s="86"/>
      <c r="LAF8" s="86"/>
      <c r="LAG8" s="86"/>
      <c r="LAH8" s="86"/>
      <c r="LAI8" s="86"/>
      <c r="LAJ8" s="86"/>
      <c r="LAK8" s="86"/>
      <c r="LAL8" s="86"/>
      <c r="LAM8" s="86"/>
      <c r="LAN8" s="86"/>
      <c r="LAO8" s="86"/>
      <c r="LAP8" s="86"/>
      <c r="LAQ8" s="86"/>
      <c r="LAR8" s="86"/>
      <c r="LAS8" s="86"/>
      <c r="LAT8" s="86"/>
      <c r="LAU8" s="86"/>
      <c r="LAV8" s="86"/>
      <c r="LAW8" s="86"/>
      <c r="LAX8" s="86"/>
      <c r="LAY8" s="86"/>
      <c r="LAZ8" s="86"/>
      <c r="LBA8" s="86"/>
      <c r="LBB8" s="86"/>
      <c r="LBC8" s="86"/>
      <c r="LBD8" s="86"/>
      <c r="LBE8" s="86"/>
      <c r="LBF8" s="86"/>
      <c r="LBG8" s="86"/>
      <c r="LBH8" s="86"/>
      <c r="LBI8" s="86"/>
      <c r="LBJ8" s="86"/>
      <c r="LBK8" s="86"/>
      <c r="LBL8" s="86"/>
      <c r="LBM8" s="86"/>
      <c r="LBN8" s="86"/>
      <c r="LBO8" s="86"/>
      <c r="LBP8" s="86"/>
      <c r="LBQ8" s="86"/>
      <c r="LBR8" s="86"/>
      <c r="LBS8" s="86"/>
      <c r="LBT8" s="86"/>
      <c r="LBU8" s="86"/>
      <c r="LBV8" s="86"/>
      <c r="LBW8" s="86"/>
      <c r="LBX8" s="86"/>
      <c r="LBY8" s="86"/>
      <c r="LBZ8" s="86"/>
      <c r="LCA8" s="86"/>
      <c r="LCB8" s="86"/>
      <c r="LCC8" s="86"/>
      <c r="LCD8" s="86"/>
      <c r="LCE8" s="86"/>
      <c r="LCF8" s="86"/>
      <c r="LCG8" s="86"/>
      <c r="LCH8" s="86"/>
      <c r="LCI8" s="86"/>
      <c r="LCJ8" s="86"/>
      <c r="LCK8" s="86"/>
      <c r="LCL8" s="86"/>
      <c r="LCM8" s="86"/>
      <c r="LCN8" s="86"/>
      <c r="LCO8" s="86"/>
      <c r="LCP8" s="86"/>
      <c r="LCQ8" s="86"/>
      <c r="LCR8" s="86"/>
      <c r="LCS8" s="86"/>
      <c r="LCT8" s="86"/>
      <c r="LCU8" s="86"/>
      <c r="LCV8" s="86"/>
      <c r="LCW8" s="86"/>
      <c r="LCX8" s="86"/>
      <c r="LCY8" s="86"/>
      <c r="LCZ8" s="86"/>
      <c r="LDA8" s="86"/>
      <c r="LDB8" s="86"/>
      <c r="LDC8" s="86"/>
      <c r="LDD8" s="86"/>
      <c r="LDE8" s="86"/>
      <c r="LDF8" s="86"/>
      <c r="LDG8" s="86"/>
      <c r="LDH8" s="86"/>
      <c r="LDI8" s="86"/>
      <c r="LDJ8" s="86"/>
      <c r="LDK8" s="86"/>
      <c r="LDL8" s="86"/>
      <c r="LDM8" s="86"/>
      <c r="LDN8" s="86"/>
      <c r="LDO8" s="86"/>
      <c r="LDP8" s="86"/>
      <c r="LDQ8" s="86"/>
      <c r="LDR8" s="86"/>
      <c r="LDS8" s="86"/>
      <c r="LDT8" s="86"/>
      <c r="LDU8" s="86"/>
      <c r="LDV8" s="86"/>
      <c r="LDW8" s="86"/>
      <c r="LDX8" s="86"/>
      <c r="LDY8" s="86"/>
      <c r="LDZ8" s="86"/>
      <c r="LEA8" s="86"/>
      <c r="LEB8" s="86"/>
      <c r="LEC8" s="86"/>
      <c r="LED8" s="86"/>
      <c r="LEE8" s="86"/>
      <c r="LEF8" s="86"/>
      <c r="LEG8" s="86"/>
      <c r="LEH8" s="86"/>
      <c r="LEI8" s="86"/>
      <c r="LEJ8" s="86"/>
      <c r="LEK8" s="86"/>
      <c r="LEL8" s="86"/>
      <c r="LEM8" s="86"/>
      <c r="LEN8" s="86"/>
      <c r="LEO8" s="86"/>
      <c r="LEP8" s="86"/>
      <c r="LEQ8" s="86"/>
      <c r="LER8" s="86"/>
      <c r="LES8" s="86"/>
      <c r="LET8" s="86"/>
      <c r="LEU8" s="86"/>
      <c r="LEV8" s="86"/>
      <c r="LEW8" s="86"/>
      <c r="LEX8" s="86"/>
      <c r="LEY8" s="86"/>
      <c r="LEZ8" s="86"/>
      <c r="LFA8" s="86"/>
      <c r="LFB8" s="86"/>
      <c r="LFC8" s="86"/>
      <c r="LFD8" s="86"/>
      <c r="LFE8" s="86"/>
      <c r="LFF8" s="86"/>
      <c r="LFG8" s="86"/>
      <c r="LFH8" s="86"/>
      <c r="LFI8" s="86"/>
      <c r="LFJ8" s="86"/>
      <c r="LFK8" s="86"/>
      <c r="LFL8" s="86"/>
      <c r="LFM8" s="86"/>
      <c r="LFN8" s="86"/>
      <c r="LFO8" s="86"/>
      <c r="LFP8" s="86"/>
      <c r="LFQ8" s="86"/>
      <c r="LFR8" s="86"/>
      <c r="LFS8" s="86"/>
      <c r="LFT8" s="86"/>
      <c r="LFU8" s="86"/>
      <c r="LFV8" s="86"/>
      <c r="LFW8" s="86"/>
      <c r="LFX8" s="86"/>
      <c r="LFY8" s="86"/>
      <c r="LFZ8" s="86"/>
      <c r="LGA8" s="86"/>
      <c r="LGB8" s="86"/>
      <c r="LGC8" s="86"/>
      <c r="LGD8" s="86"/>
      <c r="LGE8" s="86"/>
      <c r="LGF8" s="86"/>
      <c r="LGG8" s="86"/>
      <c r="LGH8" s="86"/>
      <c r="LGI8" s="86"/>
      <c r="LGJ8" s="86"/>
      <c r="LGK8" s="86"/>
      <c r="LGL8" s="86"/>
      <c r="LGM8" s="86"/>
      <c r="LGN8" s="86"/>
      <c r="LGO8" s="86"/>
      <c r="LGP8" s="86"/>
      <c r="LGQ8" s="86"/>
      <c r="LGR8" s="86"/>
      <c r="LGS8" s="86"/>
      <c r="LGT8" s="86"/>
      <c r="LGU8" s="86"/>
      <c r="LGV8" s="86"/>
      <c r="LGW8" s="86"/>
      <c r="LGX8" s="86"/>
      <c r="LGY8" s="86"/>
      <c r="LGZ8" s="86"/>
      <c r="LHA8" s="86"/>
      <c r="LHB8" s="86"/>
      <c r="LHC8" s="86"/>
      <c r="LHD8" s="86"/>
      <c r="LHE8" s="86"/>
      <c r="LHF8" s="86"/>
      <c r="LHG8" s="86"/>
      <c r="LHH8" s="86"/>
      <c r="LHI8" s="86"/>
      <c r="LHJ8" s="86"/>
      <c r="LHK8" s="86"/>
      <c r="LHL8" s="86"/>
      <c r="LHM8" s="86"/>
      <c r="LHN8" s="86"/>
      <c r="LHO8" s="86"/>
      <c r="LHP8" s="86"/>
      <c r="LHQ8" s="86"/>
      <c r="LHR8" s="86"/>
      <c r="LHS8" s="86"/>
      <c r="LHT8" s="86"/>
      <c r="LHU8" s="86"/>
      <c r="LHV8" s="86"/>
      <c r="LHW8" s="86"/>
      <c r="LHX8" s="86"/>
      <c r="LHY8" s="86"/>
      <c r="LHZ8" s="86"/>
      <c r="LIA8" s="86"/>
      <c r="LIB8" s="86"/>
      <c r="LIC8" s="86"/>
      <c r="LID8" s="86"/>
      <c r="LIE8" s="86"/>
      <c r="LIF8" s="86"/>
      <c r="LIG8" s="86"/>
      <c r="LIH8" s="86"/>
      <c r="LII8" s="86"/>
      <c r="LIJ8" s="86"/>
      <c r="LIK8" s="86"/>
      <c r="LIL8" s="86"/>
      <c r="LIM8" s="86"/>
      <c r="LIN8" s="86"/>
      <c r="LIO8" s="86"/>
      <c r="LIP8" s="86"/>
      <c r="LIQ8" s="86"/>
      <c r="LIR8" s="86"/>
      <c r="LIS8" s="86"/>
      <c r="LIT8" s="86"/>
      <c r="LIU8" s="86"/>
      <c r="LIV8" s="86"/>
      <c r="LIW8" s="86"/>
      <c r="LIX8" s="86"/>
      <c r="LIY8" s="86"/>
      <c r="LIZ8" s="86"/>
      <c r="LJA8" s="86"/>
      <c r="LJB8" s="86"/>
      <c r="LJC8" s="86"/>
      <c r="LJD8" s="86"/>
      <c r="LJE8" s="86"/>
      <c r="LJF8" s="86"/>
      <c r="LJG8" s="86"/>
      <c r="LJH8" s="86"/>
      <c r="LJI8" s="86"/>
      <c r="LJJ8" s="86"/>
      <c r="LJK8" s="86"/>
      <c r="LJL8" s="86"/>
      <c r="LJM8" s="86"/>
      <c r="LJN8" s="86"/>
      <c r="LJO8" s="86"/>
      <c r="LJP8" s="86"/>
      <c r="LJQ8" s="86"/>
      <c r="LJR8" s="86"/>
      <c r="LJS8" s="86"/>
      <c r="LJT8" s="86"/>
      <c r="LJU8" s="86"/>
      <c r="LJV8" s="86"/>
      <c r="LJW8" s="86"/>
      <c r="LJX8" s="86"/>
      <c r="LJY8" s="86"/>
      <c r="LJZ8" s="86"/>
      <c r="LKA8" s="86"/>
      <c r="LKB8" s="86"/>
      <c r="LKC8" s="86"/>
      <c r="LKD8" s="86"/>
      <c r="LKE8" s="86"/>
      <c r="LKF8" s="86"/>
      <c r="LKG8" s="86"/>
      <c r="LKH8" s="86"/>
      <c r="LKI8" s="86"/>
      <c r="LKJ8" s="86"/>
      <c r="LKK8" s="86"/>
      <c r="LKL8" s="86"/>
      <c r="LKM8" s="86"/>
      <c r="LKN8" s="86"/>
      <c r="LKO8" s="86"/>
      <c r="LKP8" s="86"/>
      <c r="LKQ8" s="86"/>
      <c r="LKR8" s="86"/>
      <c r="LKS8" s="86"/>
      <c r="LKT8" s="86"/>
      <c r="LKU8" s="86"/>
      <c r="LKV8" s="86"/>
      <c r="LKW8" s="86"/>
      <c r="LKX8" s="86"/>
      <c r="LKY8" s="86"/>
      <c r="LKZ8" s="86"/>
      <c r="LLA8" s="86"/>
      <c r="LLB8" s="86"/>
      <c r="LLC8" s="86"/>
      <c r="LLD8" s="86"/>
      <c r="LLE8" s="86"/>
      <c r="LLF8" s="86"/>
      <c r="LLG8" s="86"/>
      <c r="LLH8" s="86"/>
      <c r="LLI8" s="86"/>
      <c r="LLJ8" s="86"/>
      <c r="LLK8" s="86"/>
      <c r="LLL8" s="86"/>
      <c r="LLM8" s="86"/>
      <c r="LLN8" s="86"/>
      <c r="LLO8" s="86"/>
      <c r="LLP8" s="86"/>
      <c r="LLQ8" s="86"/>
      <c r="LLR8" s="86"/>
      <c r="LLS8" s="86"/>
      <c r="LLT8" s="86"/>
      <c r="LLU8" s="86"/>
      <c r="LLV8" s="86"/>
      <c r="LLW8" s="86"/>
      <c r="LLX8" s="86"/>
      <c r="LLY8" s="86"/>
      <c r="LLZ8" s="86"/>
      <c r="LMA8" s="86"/>
      <c r="LMB8" s="86"/>
      <c r="LMC8" s="86"/>
      <c r="LMD8" s="86"/>
      <c r="LME8" s="86"/>
      <c r="LMF8" s="86"/>
      <c r="LMG8" s="86"/>
      <c r="LMH8" s="86"/>
      <c r="LMI8" s="86"/>
      <c r="LMJ8" s="86"/>
      <c r="LMK8" s="86"/>
      <c r="LML8" s="86"/>
      <c r="LMM8" s="86"/>
      <c r="LMN8" s="86"/>
      <c r="LMO8" s="86"/>
      <c r="LMP8" s="86"/>
      <c r="LMQ8" s="86"/>
      <c r="LMR8" s="86"/>
      <c r="LMS8" s="86"/>
      <c r="LMT8" s="86"/>
      <c r="LMU8" s="86"/>
      <c r="LMV8" s="86"/>
      <c r="LMW8" s="86"/>
      <c r="LMX8" s="86"/>
      <c r="LMY8" s="86"/>
      <c r="LMZ8" s="86"/>
      <c r="LNA8" s="86"/>
      <c r="LNB8" s="86"/>
      <c r="LNC8" s="86"/>
      <c r="LND8" s="86"/>
      <c r="LNE8" s="86"/>
      <c r="LNF8" s="86"/>
      <c r="LNG8" s="86"/>
      <c r="LNH8" s="86"/>
      <c r="LNI8" s="86"/>
      <c r="LNJ8" s="86"/>
      <c r="LNK8" s="86"/>
      <c r="LNL8" s="86"/>
      <c r="LNM8" s="86"/>
      <c r="LNN8" s="86"/>
      <c r="LNO8" s="86"/>
      <c r="LNP8" s="86"/>
      <c r="LNQ8" s="86"/>
      <c r="LNR8" s="86"/>
      <c r="LNS8" s="86"/>
      <c r="LNT8" s="86"/>
      <c r="LNU8" s="86"/>
      <c r="LNV8" s="86"/>
      <c r="LNW8" s="86"/>
      <c r="LNX8" s="86"/>
      <c r="LNY8" s="86"/>
      <c r="LNZ8" s="86"/>
      <c r="LOA8" s="86"/>
      <c r="LOB8" s="86"/>
      <c r="LOC8" s="86"/>
      <c r="LOD8" s="86"/>
      <c r="LOE8" s="86"/>
      <c r="LOF8" s="86"/>
      <c r="LOG8" s="86"/>
      <c r="LOH8" s="86"/>
      <c r="LOI8" s="86"/>
      <c r="LOJ8" s="86"/>
      <c r="LOK8" s="86"/>
      <c r="LOL8" s="86"/>
      <c r="LOM8" s="86"/>
      <c r="LON8" s="86"/>
      <c r="LOO8" s="86"/>
      <c r="LOP8" s="86"/>
      <c r="LOQ8" s="86"/>
      <c r="LOR8" s="86"/>
      <c r="LOS8" s="86"/>
      <c r="LOT8" s="86"/>
      <c r="LOU8" s="86"/>
      <c r="LOV8" s="86"/>
      <c r="LOW8" s="86"/>
      <c r="LOX8" s="86"/>
      <c r="LOY8" s="86"/>
      <c r="LOZ8" s="86"/>
      <c r="LPA8" s="86"/>
      <c r="LPB8" s="86"/>
      <c r="LPC8" s="86"/>
      <c r="LPD8" s="86"/>
      <c r="LPE8" s="86"/>
      <c r="LPF8" s="86"/>
      <c r="LPG8" s="86"/>
      <c r="LPH8" s="86"/>
      <c r="LPI8" s="86"/>
      <c r="LPJ8" s="86"/>
      <c r="LPK8" s="86"/>
      <c r="LPL8" s="86"/>
      <c r="LPM8" s="86"/>
      <c r="LPN8" s="86"/>
      <c r="LPO8" s="86"/>
      <c r="LPP8" s="86"/>
      <c r="LPQ8" s="86"/>
      <c r="LPR8" s="86"/>
      <c r="LPS8" s="86"/>
      <c r="LPT8" s="86"/>
      <c r="LPU8" s="86"/>
      <c r="LPV8" s="86"/>
      <c r="LPW8" s="86"/>
      <c r="LPX8" s="86"/>
      <c r="LPY8" s="86"/>
      <c r="LPZ8" s="86"/>
      <c r="LQA8" s="86"/>
      <c r="LQB8" s="86"/>
      <c r="LQC8" s="86"/>
      <c r="LQD8" s="86"/>
      <c r="LQE8" s="86"/>
      <c r="LQF8" s="86"/>
      <c r="LQG8" s="86"/>
      <c r="LQH8" s="86"/>
      <c r="LQI8" s="86"/>
      <c r="LQJ8" s="86"/>
      <c r="LQK8" s="86"/>
      <c r="LQL8" s="86"/>
      <c r="LQM8" s="86"/>
      <c r="LQN8" s="86"/>
      <c r="LQO8" s="86"/>
      <c r="LQP8" s="86"/>
      <c r="LQQ8" s="86"/>
      <c r="LQR8" s="86"/>
      <c r="LQS8" s="86"/>
      <c r="LQT8" s="86"/>
      <c r="LQU8" s="86"/>
      <c r="LQV8" s="86"/>
      <c r="LQW8" s="86"/>
      <c r="LQX8" s="86"/>
      <c r="LQY8" s="86"/>
      <c r="LQZ8" s="86"/>
      <c r="LRA8" s="86"/>
      <c r="LRB8" s="86"/>
      <c r="LRC8" s="86"/>
      <c r="LRD8" s="86"/>
      <c r="LRE8" s="86"/>
      <c r="LRF8" s="86"/>
      <c r="LRG8" s="86"/>
      <c r="LRH8" s="86"/>
      <c r="LRI8" s="86"/>
      <c r="LRJ8" s="86"/>
      <c r="LRK8" s="86"/>
      <c r="LRL8" s="86"/>
      <c r="LRM8" s="86"/>
      <c r="LRN8" s="86"/>
      <c r="LRO8" s="86"/>
      <c r="LRP8" s="86"/>
      <c r="LRQ8" s="86"/>
      <c r="LRR8" s="86"/>
      <c r="LRS8" s="86"/>
      <c r="LRT8" s="86"/>
      <c r="LRU8" s="86"/>
      <c r="LRV8" s="86"/>
      <c r="LRW8" s="86"/>
      <c r="LRX8" s="86"/>
      <c r="LRY8" s="86"/>
      <c r="LRZ8" s="86"/>
      <c r="LSA8" s="86"/>
      <c r="LSB8" s="86"/>
      <c r="LSC8" s="86"/>
      <c r="LSD8" s="86"/>
      <c r="LSE8" s="86"/>
      <c r="LSF8" s="86"/>
      <c r="LSG8" s="86"/>
      <c r="LSH8" s="86"/>
      <c r="LSI8" s="86"/>
      <c r="LSJ8" s="86"/>
      <c r="LSK8" s="86"/>
      <c r="LSL8" s="86"/>
      <c r="LSM8" s="86"/>
      <c r="LSN8" s="86"/>
      <c r="LSO8" s="86"/>
      <c r="LSP8" s="86"/>
      <c r="LSQ8" s="86"/>
      <c r="LSR8" s="86"/>
      <c r="LSS8" s="86"/>
      <c r="LST8" s="86"/>
      <c r="LSU8" s="86"/>
      <c r="LSV8" s="86"/>
      <c r="LSW8" s="86"/>
      <c r="LSX8" s="86"/>
      <c r="LSY8" s="86"/>
      <c r="LSZ8" s="86"/>
      <c r="LTA8" s="86"/>
      <c r="LTB8" s="86"/>
      <c r="LTC8" s="86"/>
      <c r="LTD8" s="86"/>
      <c r="LTE8" s="86"/>
      <c r="LTF8" s="86"/>
      <c r="LTG8" s="86"/>
      <c r="LTH8" s="86"/>
      <c r="LTI8" s="86"/>
      <c r="LTJ8" s="86"/>
      <c r="LTK8" s="86"/>
      <c r="LTL8" s="86"/>
      <c r="LTM8" s="86"/>
      <c r="LTN8" s="86"/>
      <c r="LTO8" s="86"/>
      <c r="LTP8" s="86"/>
      <c r="LTQ8" s="86"/>
      <c r="LTR8" s="86"/>
      <c r="LTS8" s="86"/>
      <c r="LTT8" s="86"/>
      <c r="LTU8" s="86"/>
      <c r="LTV8" s="86"/>
      <c r="LTW8" s="86"/>
      <c r="LTX8" s="86"/>
      <c r="LTY8" s="86"/>
      <c r="LTZ8" s="86"/>
      <c r="LUA8" s="86"/>
      <c r="LUB8" s="86"/>
      <c r="LUC8" s="86"/>
      <c r="LUD8" s="86"/>
      <c r="LUE8" s="86"/>
      <c r="LUF8" s="86"/>
      <c r="LUG8" s="86"/>
      <c r="LUH8" s="86"/>
      <c r="LUI8" s="86"/>
      <c r="LUJ8" s="86"/>
      <c r="LUK8" s="86"/>
      <c r="LUL8" s="86"/>
      <c r="LUM8" s="86"/>
      <c r="LUN8" s="86"/>
      <c r="LUO8" s="86"/>
      <c r="LUP8" s="86"/>
      <c r="LUQ8" s="86"/>
      <c r="LUR8" s="86"/>
      <c r="LUS8" s="86"/>
      <c r="LUT8" s="86"/>
      <c r="LUU8" s="86"/>
      <c r="LUV8" s="86"/>
      <c r="LUW8" s="86"/>
      <c r="LUX8" s="86"/>
      <c r="LUY8" s="86"/>
      <c r="LUZ8" s="86"/>
      <c r="LVA8" s="86"/>
      <c r="LVB8" s="86"/>
      <c r="LVC8" s="86"/>
      <c r="LVD8" s="86"/>
      <c r="LVE8" s="86"/>
      <c r="LVF8" s="86"/>
      <c r="LVG8" s="86"/>
      <c r="LVH8" s="86"/>
      <c r="LVI8" s="86"/>
      <c r="LVJ8" s="86"/>
      <c r="LVK8" s="86"/>
      <c r="LVL8" s="86"/>
      <c r="LVM8" s="86"/>
      <c r="LVN8" s="86"/>
      <c r="LVO8" s="86"/>
      <c r="LVP8" s="86"/>
      <c r="LVQ8" s="86"/>
      <c r="LVR8" s="86"/>
      <c r="LVS8" s="86"/>
      <c r="LVT8" s="86"/>
      <c r="LVU8" s="86"/>
      <c r="LVV8" s="86"/>
      <c r="LVW8" s="86"/>
      <c r="LVX8" s="86"/>
      <c r="LVY8" s="86"/>
      <c r="LVZ8" s="86"/>
      <c r="LWA8" s="86"/>
      <c r="LWB8" s="86"/>
      <c r="LWC8" s="86"/>
      <c r="LWD8" s="86"/>
      <c r="LWE8" s="86"/>
      <c r="LWF8" s="86"/>
      <c r="LWG8" s="86"/>
      <c r="LWH8" s="86"/>
      <c r="LWI8" s="86"/>
      <c r="LWJ8" s="86"/>
      <c r="LWK8" s="86"/>
      <c r="LWL8" s="86"/>
      <c r="LWM8" s="86"/>
      <c r="LWN8" s="86"/>
      <c r="LWO8" s="86"/>
      <c r="LWP8" s="86"/>
      <c r="LWQ8" s="86"/>
      <c r="LWR8" s="86"/>
      <c r="LWS8" s="86"/>
      <c r="LWT8" s="86"/>
      <c r="LWU8" s="86"/>
      <c r="LWV8" s="86"/>
      <c r="LWW8" s="86"/>
      <c r="LWX8" s="86"/>
      <c r="LWY8" s="86"/>
      <c r="LWZ8" s="86"/>
      <c r="LXA8" s="86"/>
      <c r="LXB8" s="86"/>
      <c r="LXC8" s="86"/>
      <c r="LXD8" s="86"/>
      <c r="LXE8" s="86"/>
      <c r="LXF8" s="86"/>
      <c r="LXG8" s="86"/>
      <c r="LXH8" s="86"/>
      <c r="LXI8" s="86"/>
      <c r="LXJ8" s="86"/>
      <c r="LXK8" s="86"/>
      <c r="LXL8" s="86"/>
      <c r="LXM8" s="86"/>
      <c r="LXN8" s="86"/>
      <c r="LXO8" s="86"/>
      <c r="LXP8" s="86"/>
      <c r="LXQ8" s="86"/>
      <c r="LXR8" s="86"/>
      <c r="LXS8" s="86"/>
      <c r="LXT8" s="86"/>
      <c r="LXU8" s="86"/>
      <c r="LXV8" s="86"/>
      <c r="LXW8" s="86"/>
      <c r="LXX8" s="86"/>
      <c r="LXY8" s="86"/>
      <c r="LXZ8" s="86"/>
      <c r="LYA8" s="86"/>
      <c r="LYB8" s="86"/>
      <c r="LYC8" s="86"/>
      <c r="LYD8" s="86"/>
      <c r="LYE8" s="86"/>
      <c r="LYF8" s="86"/>
      <c r="LYG8" s="86"/>
      <c r="LYH8" s="86"/>
      <c r="LYI8" s="86"/>
      <c r="LYJ8" s="86"/>
      <c r="LYK8" s="86"/>
      <c r="LYL8" s="86"/>
      <c r="LYM8" s="86"/>
      <c r="LYN8" s="86"/>
      <c r="LYO8" s="86"/>
      <c r="LYP8" s="86"/>
      <c r="LYQ8" s="86"/>
      <c r="LYR8" s="86"/>
      <c r="LYS8" s="86"/>
      <c r="LYT8" s="86"/>
      <c r="LYU8" s="86"/>
      <c r="LYV8" s="86"/>
      <c r="LYW8" s="86"/>
      <c r="LYX8" s="86"/>
      <c r="LYY8" s="86"/>
      <c r="LYZ8" s="86"/>
      <c r="LZA8" s="86"/>
      <c r="LZB8" s="86"/>
      <c r="LZC8" s="86"/>
      <c r="LZD8" s="86"/>
      <c r="LZE8" s="86"/>
      <c r="LZF8" s="86"/>
      <c r="LZG8" s="86"/>
      <c r="LZH8" s="86"/>
      <c r="LZI8" s="86"/>
      <c r="LZJ8" s="86"/>
      <c r="LZK8" s="86"/>
      <c r="LZL8" s="86"/>
      <c r="LZM8" s="86"/>
      <c r="LZN8" s="86"/>
      <c r="LZO8" s="86"/>
      <c r="LZP8" s="86"/>
      <c r="LZQ8" s="86"/>
      <c r="LZR8" s="86"/>
      <c r="LZS8" s="86"/>
      <c r="LZT8" s="86"/>
      <c r="LZU8" s="86"/>
      <c r="LZV8" s="86"/>
      <c r="LZW8" s="86"/>
      <c r="LZX8" s="86"/>
      <c r="LZY8" s="86"/>
      <c r="LZZ8" s="86"/>
      <c r="MAA8" s="86"/>
      <c r="MAB8" s="86"/>
      <c r="MAC8" s="86"/>
      <c r="MAD8" s="86"/>
      <c r="MAE8" s="86"/>
      <c r="MAF8" s="86"/>
      <c r="MAG8" s="86"/>
      <c r="MAH8" s="86"/>
      <c r="MAI8" s="86"/>
      <c r="MAJ8" s="86"/>
      <c r="MAK8" s="86"/>
      <c r="MAL8" s="86"/>
      <c r="MAM8" s="86"/>
      <c r="MAN8" s="86"/>
      <c r="MAO8" s="86"/>
      <c r="MAP8" s="86"/>
      <c r="MAQ8" s="86"/>
      <c r="MAR8" s="86"/>
      <c r="MAS8" s="86"/>
      <c r="MAT8" s="86"/>
      <c r="MAU8" s="86"/>
      <c r="MAV8" s="86"/>
      <c r="MAW8" s="86"/>
      <c r="MAX8" s="86"/>
      <c r="MAY8" s="86"/>
      <c r="MAZ8" s="86"/>
      <c r="MBA8" s="86"/>
      <c r="MBB8" s="86"/>
      <c r="MBC8" s="86"/>
      <c r="MBD8" s="86"/>
      <c r="MBE8" s="86"/>
      <c r="MBF8" s="86"/>
      <c r="MBG8" s="86"/>
      <c r="MBH8" s="86"/>
      <c r="MBI8" s="86"/>
      <c r="MBJ8" s="86"/>
      <c r="MBK8" s="86"/>
      <c r="MBL8" s="86"/>
      <c r="MBM8" s="86"/>
      <c r="MBN8" s="86"/>
      <c r="MBO8" s="86"/>
      <c r="MBP8" s="86"/>
      <c r="MBQ8" s="86"/>
      <c r="MBR8" s="86"/>
      <c r="MBS8" s="86"/>
      <c r="MBT8" s="86"/>
      <c r="MBU8" s="86"/>
      <c r="MBV8" s="86"/>
      <c r="MBW8" s="86"/>
      <c r="MBX8" s="86"/>
      <c r="MBY8" s="86"/>
      <c r="MBZ8" s="86"/>
      <c r="MCA8" s="86"/>
      <c r="MCB8" s="86"/>
      <c r="MCC8" s="86"/>
      <c r="MCD8" s="86"/>
      <c r="MCE8" s="86"/>
      <c r="MCF8" s="86"/>
      <c r="MCG8" s="86"/>
      <c r="MCH8" s="86"/>
      <c r="MCI8" s="86"/>
      <c r="MCJ8" s="86"/>
      <c r="MCK8" s="86"/>
      <c r="MCL8" s="86"/>
      <c r="MCM8" s="86"/>
      <c r="MCN8" s="86"/>
      <c r="MCO8" s="86"/>
      <c r="MCP8" s="86"/>
      <c r="MCQ8" s="86"/>
      <c r="MCR8" s="86"/>
      <c r="MCS8" s="86"/>
      <c r="MCT8" s="86"/>
      <c r="MCU8" s="86"/>
      <c r="MCV8" s="86"/>
      <c r="MCW8" s="86"/>
      <c r="MCX8" s="86"/>
      <c r="MCY8" s="86"/>
      <c r="MCZ8" s="86"/>
      <c r="MDA8" s="86"/>
      <c r="MDB8" s="86"/>
      <c r="MDC8" s="86"/>
      <c r="MDD8" s="86"/>
      <c r="MDE8" s="86"/>
      <c r="MDF8" s="86"/>
      <c r="MDG8" s="86"/>
      <c r="MDH8" s="86"/>
      <c r="MDI8" s="86"/>
      <c r="MDJ8" s="86"/>
      <c r="MDK8" s="86"/>
      <c r="MDL8" s="86"/>
      <c r="MDM8" s="86"/>
      <c r="MDN8" s="86"/>
      <c r="MDO8" s="86"/>
      <c r="MDP8" s="86"/>
      <c r="MDQ8" s="86"/>
      <c r="MDR8" s="86"/>
      <c r="MDS8" s="86"/>
      <c r="MDT8" s="86"/>
      <c r="MDU8" s="86"/>
      <c r="MDV8" s="86"/>
      <c r="MDW8" s="86"/>
      <c r="MDX8" s="86"/>
      <c r="MDY8" s="86"/>
      <c r="MDZ8" s="86"/>
      <c r="MEA8" s="86"/>
      <c r="MEB8" s="86"/>
      <c r="MEC8" s="86"/>
      <c r="MED8" s="86"/>
      <c r="MEE8" s="86"/>
      <c r="MEF8" s="86"/>
      <c r="MEG8" s="86"/>
      <c r="MEH8" s="86"/>
      <c r="MEI8" s="86"/>
      <c r="MEJ8" s="86"/>
      <c r="MEK8" s="86"/>
      <c r="MEL8" s="86"/>
      <c r="MEM8" s="86"/>
      <c r="MEN8" s="86"/>
      <c r="MEO8" s="86"/>
      <c r="MEP8" s="86"/>
      <c r="MEQ8" s="86"/>
      <c r="MER8" s="86"/>
      <c r="MES8" s="86"/>
      <c r="MET8" s="86"/>
      <c r="MEU8" s="86"/>
      <c r="MEV8" s="86"/>
      <c r="MEW8" s="86"/>
      <c r="MEX8" s="86"/>
      <c r="MEY8" s="86"/>
      <c r="MEZ8" s="86"/>
      <c r="MFA8" s="86"/>
      <c r="MFB8" s="86"/>
      <c r="MFC8" s="86"/>
      <c r="MFD8" s="86"/>
      <c r="MFE8" s="86"/>
      <c r="MFF8" s="86"/>
      <c r="MFG8" s="86"/>
      <c r="MFH8" s="86"/>
      <c r="MFI8" s="86"/>
      <c r="MFJ8" s="86"/>
      <c r="MFK8" s="86"/>
      <c r="MFL8" s="86"/>
      <c r="MFM8" s="86"/>
      <c r="MFN8" s="86"/>
      <c r="MFO8" s="86"/>
      <c r="MFP8" s="86"/>
      <c r="MFQ8" s="86"/>
      <c r="MFR8" s="86"/>
      <c r="MFS8" s="86"/>
      <c r="MFT8" s="86"/>
      <c r="MFU8" s="86"/>
      <c r="MFV8" s="86"/>
      <c r="MFW8" s="86"/>
      <c r="MFX8" s="86"/>
      <c r="MFY8" s="86"/>
      <c r="MFZ8" s="86"/>
      <c r="MGA8" s="86"/>
      <c r="MGB8" s="86"/>
      <c r="MGC8" s="86"/>
      <c r="MGD8" s="86"/>
      <c r="MGE8" s="86"/>
      <c r="MGF8" s="86"/>
      <c r="MGG8" s="86"/>
      <c r="MGH8" s="86"/>
      <c r="MGI8" s="86"/>
      <c r="MGJ8" s="86"/>
      <c r="MGK8" s="86"/>
      <c r="MGL8" s="86"/>
      <c r="MGM8" s="86"/>
      <c r="MGN8" s="86"/>
      <c r="MGO8" s="86"/>
      <c r="MGP8" s="86"/>
      <c r="MGQ8" s="86"/>
      <c r="MGR8" s="86"/>
      <c r="MGS8" s="86"/>
      <c r="MGT8" s="86"/>
      <c r="MGU8" s="86"/>
      <c r="MGV8" s="86"/>
      <c r="MGW8" s="86"/>
      <c r="MGX8" s="86"/>
      <c r="MGY8" s="86"/>
      <c r="MGZ8" s="86"/>
      <c r="MHA8" s="86"/>
      <c r="MHB8" s="86"/>
      <c r="MHC8" s="86"/>
      <c r="MHD8" s="86"/>
      <c r="MHE8" s="86"/>
      <c r="MHF8" s="86"/>
      <c r="MHG8" s="86"/>
      <c r="MHH8" s="86"/>
      <c r="MHI8" s="86"/>
      <c r="MHJ8" s="86"/>
      <c r="MHK8" s="86"/>
      <c r="MHL8" s="86"/>
      <c r="MHM8" s="86"/>
      <c r="MHN8" s="86"/>
      <c r="MHO8" s="86"/>
      <c r="MHP8" s="86"/>
      <c r="MHQ8" s="86"/>
      <c r="MHR8" s="86"/>
      <c r="MHS8" s="86"/>
      <c r="MHT8" s="86"/>
      <c r="MHU8" s="86"/>
      <c r="MHV8" s="86"/>
      <c r="MHW8" s="86"/>
      <c r="MHX8" s="86"/>
      <c r="MHY8" s="86"/>
      <c r="MHZ8" s="86"/>
      <c r="MIA8" s="86"/>
      <c r="MIB8" s="86"/>
      <c r="MIC8" s="86"/>
      <c r="MID8" s="86"/>
      <c r="MIE8" s="86"/>
      <c r="MIF8" s="86"/>
      <c r="MIG8" s="86"/>
      <c r="MIH8" s="86"/>
      <c r="MII8" s="86"/>
      <c r="MIJ8" s="86"/>
      <c r="MIK8" s="86"/>
      <c r="MIL8" s="86"/>
      <c r="MIM8" s="86"/>
      <c r="MIN8" s="86"/>
      <c r="MIO8" s="86"/>
      <c r="MIP8" s="86"/>
      <c r="MIQ8" s="86"/>
      <c r="MIR8" s="86"/>
      <c r="MIS8" s="86"/>
      <c r="MIT8" s="86"/>
      <c r="MIU8" s="86"/>
      <c r="MIV8" s="86"/>
      <c r="MIW8" s="86"/>
      <c r="MIX8" s="86"/>
      <c r="MIY8" s="86"/>
      <c r="MIZ8" s="86"/>
      <c r="MJA8" s="86"/>
      <c r="MJB8" s="86"/>
      <c r="MJC8" s="86"/>
      <c r="MJD8" s="86"/>
      <c r="MJE8" s="86"/>
      <c r="MJF8" s="86"/>
      <c r="MJG8" s="86"/>
      <c r="MJH8" s="86"/>
      <c r="MJI8" s="86"/>
      <c r="MJJ8" s="86"/>
      <c r="MJK8" s="86"/>
      <c r="MJL8" s="86"/>
      <c r="MJM8" s="86"/>
      <c r="MJN8" s="86"/>
      <c r="MJO8" s="86"/>
      <c r="MJP8" s="86"/>
      <c r="MJQ8" s="86"/>
      <c r="MJR8" s="86"/>
      <c r="MJS8" s="86"/>
      <c r="MJT8" s="86"/>
      <c r="MJU8" s="86"/>
      <c r="MJV8" s="86"/>
      <c r="MJW8" s="86"/>
      <c r="MJX8" s="86"/>
      <c r="MJY8" s="86"/>
      <c r="MJZ8" s="86"/>
      <c r="MKA8" s="86"/>
      <c r="MKB8" s="86"/>
      <c r="MKC8" s="86"/>
      <c r="MKD8" s="86"/>
      <c r="MKE8" s="86"/>
      <c r="MKF8" s="86"/>
      <c r="MKG8" s="86"/>
      <c r="MKH8" s="86"/>
      <c r="MKI8" s="86"/>
      <c r="MKJ8" s="86"/>
      <c r="MKK8" s="86"/>
      <c r="MKL8" s="86"/>
      <c r="MKM8" s="86"/>
      <c r="MKN8" s="86"/>
      <c r="MKO8" s="86"/>
      <c r="MKP8" s="86"/>
      <c r="MKQ8" s="86"/>
      <c r="MKR8" s="86"/>
      <c r="MKS8" s="86"/>
      <c r="MKT8" s="86"/>
      <c r="MKU8" s="86"/>
      <c r="MKV8" s="86"/>
      <c r="MKW8" s="86"/>
      <c r="MKX8" s="86"/>
      <c r="MKY8" s="86"/>
      <c r="MKZ8" s="86"/>
      <c r="MLA8" s="86"/>
      <c r="MLB8" s="86"/>
      <c r="MLC8" s="86"/>
      <c r="MLD8" s="86"/>
      <c r="MLE8" s="86"/>
      <c r="MLF8" s="86"/>
      <c r="MLG8" s="86"/>
      <c r="MLH8" s="86"/>
      <c r="MLI8" s="86"/>
      <c r="MLJ8" s="86"/>
      <c r="MLK8" s="86"/>
      <c r="MLL8" s="86"/>
      <c r="MLM8" s="86"/>
      <c r="MLN8" s="86"/>
      <c r="MLO8" s="86"/>
      <c r="MLP8" s="86"/>
      <c r="MLQ8" s="86"/>
      <c r="MLR8" s="86"/>
      <c r="MLS8" s="86"/>
      <c r="MLT8" s="86"/>
      <c r="MLU8" s="86"/>
      <c r="MLV8" s="86"/>
      <c r="MLW8" s="86"/>
      <c r="MLX8" s="86"/>
      <c r="MLY8" s="86"/>
      <c r="MLZ8" s="86"/>
      <c r="MMA8" s="86"/>
      <c r="MMB8" s="86"/>
      <c r="MMC8" s="86"/>
      <c r="MMD8" s="86"/>
      <c r="MME8" s="86"/>
      <c r="MMF8" s="86"/>
      <c r="MMG8" s="86"/>
      <c r="MMH8" s="86"/>
      <c r="MMI8" s="86"/>
      <c r="MMJ8" s="86"/>
      <c r="MMK8" s="86"/>
      <c r="MML8" s="86"/>
      <c r="MMM8" s="86"/>
      <c r="MMN8" s="86"/>
      <c r="MMO8" s="86"/>
      <c r="MMP8" s="86"/>
      <c r="MMQ8" s="86"/>
      <c r="MMR8" s="86"/>
      <c r="MMS8" s="86"/>
      <c r="MMT8" s="86"/>
      <c r="MMU8" s="86"/>
      <c r="MMV8" s="86"/>
      <c r="MMW8" s="86"/>
      <c r="MMX8" s="86"/>
      <c r="MMY8" s="86"/>
      <c r="MMZ8" s="86"/>
      <c r="MNA8" s="86"/>
      <c r="MNB8" s="86"/>
      <c r="MNC8" s="86"/>
      <c r="MND8" s="86"/>
      <c r="MNE8" s="86"/>
      <c r="MNF8" s="86"/>
      <c r="MNG8" s="86"/>
      <c r="MNH8" s="86"/>
      <c r="MNI8" s="86"/>
      <c r="MNJ8" s="86"/>
      <c r="MNK8" s="86"/>
      <c r="MNL8" s="86"/>
      <c r="MNM8" s="86"/>
      <c r="MNN8" s="86"/>
      <c r="MNO8" s="86"/>
      <c r="MNP8" s="86"/>
      <c r="MNQ8" s="86"/>
      <c r="MNR8" s="86"/>
      <c r="MNS8" s="86"/>
      <c r="MNT8" s="86"/>
      <c r="MNU8" s="86"/>
      <c r="MNV8" s="86"/>
      <c r="MNW8" s="86"/>
      <c r="MNX8" s="86"/>
      <c r="MNY8" s="86"/>
      <c r="MNZ8" s="86"/>
      <c r="MOA8" s="86"/>
      <c r="MOB8" s="86"/>
      <c r="MOC8" s="86"/>
      <c r="MOD8" s="86"/>
      <c r="MOE8" s="86"/>
      <c r="MOF8" s="86"/>
      <c r="MOG8" s="86"/>
      <c r="MOH8" s="86"/>
      <c r="MOI8" s="86"/>
      <c r="MOJ8" s="86"/>
      <c r="MOK8" s="86"/>
      <c r="MOL8" s="86"/>
      <c r="MOM8" s="86"/>
      <c r="MON8" s="86"/>
      <c r="MOO8" s="86"/>
      <c r="MOP8" s="86"/>
      <c r="MOQ8" s="86"/>
      <c r="MOR8" s="86"/>
      <c r="MOS8" s="86"/>
      <c r="MOT8" s="86"/>
      <c r="MOU8" s="86"/>
      <c r="MOV8" s="86"/>
      <c r="MOW8" s="86"/>
      <c r="MOX8" s="86"/>
      <c r="MOY8" s="86"/>
      <c r="MOZ8" s="86"/>
      <c r="MPA8" s="86"/>
      <c r="MPB8" s="86"/>
      <c r="MPC8" s="86"/>
      <c r="MPD8" s="86"/>
      <c r="MPE8" s="86"/>
      <c r="MPF8" s="86"/>
      <c r="MPG8" s="86"/>
      <c r="MPH8" s="86"/>
      <c r="MPI8" s="86"/>
      <c r="MPJ8" s="86"/>
      <c r="MPK8" s="86"/>
      <c r="MPL8" s="86"/>
      <c r="MPM8" s="86"/>
      <c r="MPN8" s="86"/>
      <c r="MPO8" s="86"/>
      <c r="MPP8" s="86"/>
      <c r="MPQ8" s="86"/>
      <c r="MPR8" s="86"/>
      <c r="MPS8" s="86"/>
      <c r="MPT8" s="86"/>
      <c r="MPU8" s="86"/>
      <c r="MPV8" s="86"/>
      <c r="MPW8" s="86"/>
      <c r="MPX8" s="86"/>
      <c r="MPY8" s="86"/>
      <c r="MPZ8" s="86"/>
      <c r="MQA8" s="86"/>
      <c r="MQB8" s="86"/>
      <c r="MQC8" s="86"/>
      <c r="MQD8" s="86"/>
      <c r="MQE8" s="86"/>
      <c r="MQF8" s="86"/>
      <c r="MQG8" s="86"/>
      <c r="MQH8" s="86"/>
      <c r="MQI8" s="86"/>
      <c r="MQJ8" s="86"/>
      <c r="MQK8" s="86"/>
      <c r="MQL8" s="86"/>
      <c r="MQM8" s="86"/>
      <c r="MQN8" s="86"/>
      <c r="MQO8" s="86"/>
      <c r="MQP8" s="86"/>
      <c r="MQQ8" s="86"/>
      <c r="MQR8" s="86"/>
      <c r="MQS8" s="86"/>
      <c r="MQT8" s="86"/>
      <c r="MQU8" s="86"/>
      <c r="MQV8" s="86"/>
      <c r="MQW8" s="86"/>
      <c r="MQX8" s="86"/>
      <c r="MQY8" s="86"/>
      <c r="MQZ8" s="86"/>
      <c r="MRA8" s="86"/>
      <c r="MRB8" s="86"/>
      <c r="MRC8" s="86"/>
      <c r="MRD8" s="86"/>
      <c r="MRE8" s="86"/>
      <c r="MRF8" s="86"/>
      <c r="MRG8" s="86"/>
      <c r="MRH8" s="86"/>
      <c r="MRI8" s="86"/>
      <c r="MRJ8" s="86"/>
      <c r="MRK8" s="86"/>
      <c r="MRL8" s="86"/>
      <c r="MRM8" s="86"/>
      <c r="MRN8" s="86"/>
      <c r="MRO8" s="86"/>
      <c r="MRP8" s="86"/>
      <c r="MRQ8" s="86"/>
      <c r="MRR8" s="86"/>
      <c r="MRS8" s="86"/>
      <c r="MRT8" s="86"/>
      <c r="MRU8" s="86"/>
      <c r="MRV8" s="86"/>
      <c r="MRW8" s="86"/>
      <c r="MRX8" s="86"/>
      <c r="MRY8" s="86"/>
      <c r="MRZ8" s="86"/>
      <c r="MSA8" s="86"/>
      <c r="MSB8" s="86"/>
      <c r="MSC8" s="86"/>
      <c r="MSD8" s="86"/>
      <c r="MSE8" s="86"/>
      <c r="MSF8" s="86"/>
      <c r="MSG8" s="86"/>
      <c r="MSH8" s="86"/>
      <c r="MSI8" s="86"/>
      <c r="MSJ8" s="86"/>
      <c r="MSK8" s="86"/>
      <c r="MSL8" s="86"/>
      <c r="MSM8" s="86"/>
      <c r="MSN8" s="86"/>
      <c r="MSO8" s="86"/>
      <c r="MSP8" s="86"/>
      <c r="MSQ8" s="86"/>
      <c r="MSR8" s="86"/>
      <c r="MSS8" s="86"/>
      <c r="MST8" s="86"/>
      <c r="MSU8" s="86"/>
      <c r="MSV8" s="86"/>
      <c r="MSW8" s="86"/>
      <c r="MSX8" s="86"/>
      <c r="MSY8" s="86"/>
      <c r="MSZ8" s="86"/>
      <c r="MTA8" s="86"/>
      <c r="MTB8" s="86"/>
      <c r="MTC8" s="86"/>
      <c r="MTD8" s="86"/>
      <c r="MTE8" s="86"/>
      <c r="MTF8" s="86"/>
      <c r="MTG8" s="86"/>
      <c r="MTH8" s="86"/>
      <c r="MTI8" s="86"/>
      <c r="MTJ8" s="86"/>
      <c r="MTK8" s="86"/>
      <c r="MTL8" s="86"/>
      <c r="MTM8" s="86"/>
      <c r="MTN8" s="86"/>
      <c r="MTO8" s="86"/>
      <c r="MTP8" s="86"/>
      <c r="MTQ8" s="86"/>
      <c r="MTR8" s="86"/>
      <c r="MTS8" s="86"/>
      <c r="MTT8" s="86"/>
      <c r="MTU8" s="86"/>
      <c r="MTV8" s="86"/>
      <c r="MTW8" s="86"/>
      <c r="MTX8" s="86"/>
      <c r="MTY8" s="86"/>
      <c r="MTZ8" s="86"/>
      <c r="MUA8" s="86"/>
      <c r="MUB8" s="86"/>
      <c r="MUC8" s="86"/>
      <c r="MUD8" s="86"/>
      <c r="MUE8" s="86"/>
      <c r="MUF8" s="86"/>
      <c r="MUG8" s="86"/>
      <c r="MUH8" s="86"/>
      <c r="MUI8" s="86"/>
      <c r="MUJ8" s="86"/>
      <c r="MUK8" s="86"/>
      <c r="MUL8" s="86"/>
      <c r="MUM8" s="86"/>
      <c r="MUN8" s="86"/>
      <c r="MUO8" s="86"/>
      <c r="MUP8" s="86"/>
      <c r="MUQ8" s="86"/>
      <c r="MUR8" s="86"/>
      <c r="MUS8" s="86"/>
      <c r="MUT8" s="86"/>
      <c r="MUU8" s="86"/>
      <c r="MUV8" s="86"/>
      <c r="MUW8" s="86"/>
      <c r="MUX8" s="86"/>
      <c r="MUY8" s="86"/>
      <c r="MUZ8" s="86"/>
      <c r="MVA8" s="86"/>
      <c r="MVB8" s="86"/>
      <c r="MVC8" s="86"/>
      <c r="MVD8" s="86"/>
      <c r="MVE8" s="86"/>
      <c r="MVF8" s="86"/>
      <c r="MVG8" s="86"/>
      <c r="MVH8" s="86"/>
      <c r="MVI8" s="86"/>
      <c r="MVJ8" s="86"/>
      <c r="MVK8" s="86"/>
      <c r="MVL8" s="86"/>
      <c r="MVM8" s="86"/>
      <c r="MVN8" s="86"/>
      <c r="MVO8" s="86"/>
      <c r="MVP8" s="86"/>
      <c r="MVQ8" s="86"/>
      <c r="MVR8" s="86"/>
      <c r="MVS8" s="86"/>
      <c r="MVT8" s="86"/>
      <c r="MVU8" s="86"/>
      <c r="MVV8" s="86"/>
      <c r="MVW8" s="86"/>
      <c r="MVX8" s="86"/>
      <c r="MVY8" s="86"/>
      <c r="MVZ8" s="86"/>
      <c r="MWA8" s="86"/>
      <c r="MWB8" s="86"/>
      <c r="MWC8" s="86"/>
      <c r="MWD8" s="86"/>
      <c r="MWE8" s="86"/>
      <c r="MWF8" s="86"/>
      <c r="MWG8" s="86"/>
      <c r="MWH8" s="86"/>
      <c r="MWI8" s="86"/>
      <c r="MWJ8" s="86"/>
      <c r="MWK8" s="86"/>
      <c r="MWL8" s="86"/>
      <c r="MWM8" s="86"/>
      <c r="MWN8" s="86"/>
      <c r="MWO8" s="86"/>
      <c r="MWP8" s="86"/>
      <c r="MWQ8" s="86"/>
      <c r="MWR8" s="86"/>
      <c r="MWS8" s="86"/>
      <c r="MWT8" s="86"/>
      <c r="MWU8" s="86"/>
      <c r="MWV8" s="86"/>
      <c r="MWW8" s="86"/>
      <c r="MWX8" s="86"/>
      <c r="MWY8" s="86"/>
      <c r="MWZ8" s="86"/>
      <c r="MXA8" s="86"/>
      <c r="MXB8" s="86"/>
      <c r="MXC8" s="86"/>
      <c r="MXD8" s="86"/>
      <c r="MXE8" s="86"/>
      <c r="MXF8" s="86"/>
      <c r="MXG8" s="86"/>
      <c r="MXH8" s="86"/>
      <c r="MXI8" s="86"/>
      <c r="MXJ8" s="86"/>
      <c r="MXK8" s="86"/>
      <c r="MXL8" s="86"/>
      <c r="MXM8" s="86"/>
      <c r="MXN8" s="86"/>
      <c r="MXO8" s="86"/>
      <c r="MXP8" s="86"/>
      <c r="MXQ8" s="86"/>
      <c r="MXR8" s="86"/>
      <c r="MXS8" s="86"/>
      <c r="MXT8" s="86"/>
      <c r="MXU8" s="86"/>
      <c r="MXV8" s="86"/>
      <c r="MXW8" s="86"/>
      <c r="MXX8" s="86"/>
      <c r="MXY8" s="86"/>
      <c r="MXZ8" s="86"/>
      <c r="MYA8" s="86"/>
      <c r="MYB8" s="86"/>
      <c r="MYC8" s="86"/>
      <c r="MYD8" s="86"/>
      <c r="MYE8" s="86"/>
      <c r="MYF8" s="86"/>
      <c r="MYG8" s="86"/>
      <c r="MYH8" s="86"/>
      <c r="MYI8" s="86"/>
      <c r="MYJ8" s="86"/>
      <c r="MYK8" s="86"/>
      <c r="MYL8" s="86"/>
      <c r="MYM8" s="86"/>
      <c r="MYN8" s="86"/>
      <c r="MYO8" s="86"/>
      <c r="MYP8" s="86"/>
      <c r="MYQ8" s="86"/>
      <c r="MYR8" s="86"/>
      <c r="MYS8" s="86"/>
      <c r="MYT8" s="86"/>
      <c r="MYU8" s="86"/>
      <c r="MYV8" s="86"/>
      <c r="MYW8" s="86"/>
      <c r="MYX8" s="86"/>
      <c r="MYY8" s="86"/>
      <c r="MYZ8" s="86"/>
      <c r="MZA8" s="86"/>
      <c r="MZB8" s="86"/>
      <c r="MZC8" s="86"/>
      <c r="MZD8" s="86"/>
      <c r="MZE8" s="86"/>
      <c r="MZF8" s="86"/>
      <c r="MZG8" s="86"/>
      <c r="MZH8" s="86"/>
      <c r="MZI8" s="86"/>
      <c r="MZJ8" s="86"/>
      <c r="MZK8" s="86"/>
      <c r="MZL8" s="86"/>
      <c r="MZM8" s="86"/>
      <c r="MZN8" s="86"/>
      <c r="MZO8" s="86"/>
      <c r="MZP8" s="86"/>
      <c r="MZQ8" s="86"/>
      <c r="MZR8" s="86"/>
      <c r="MZS8" s="86"/>
      <c r="MZT8" s="86"/>
      <c r="MZU8" s="86"/>
      <c r="MZV8" s="86"/>
      <c r="MZW8" s="86"/>
      <c r="MZX8" s="86"/>
      <c r="MZY8" s="86"/>
      <c r="MZZ8" s="86"/>
      <c r="NAA8" s="86"/>
      <c r="NAB8" s="86"/>
      <c r="NAC8" s="86"/>
      <c r="NAD8" s="86"/>
      <c r="NAE8" s="86"/>
      <c r="NAF8" s="86"/>
      <c r="NAG8" s="86"/>
      <c r="NAH8" s="86"/>
      <c r="NAI8" s="86"/>
      <c r="NAJ8" s="86"/>
      <c r="NAK8" s="86"/>
      <c r="NAL8" s="86"/>
      <c r="NAM8" s="86"/>
      <c r="NAN8" s="86"/>
      <c r="NAO8" s="86"/>
      <c r="NAP8" s="86"/>
      <c r="NAQ8" s="86"/>
      <c r="NAR8" s="86"/>
      <c r="NAS8" s="86"/>
      <c r="NAT8" s="86"/>
      <c r="NAU8" s="86"/>
      <c r="NAV8" s="86"/>
      <c r="NAW8" s="86"/>
      <c r="NAX8" s="86"/>
      <c r="NAY8" s="86"/>
      <c r="NAZ8" s="86"/>
      <c r="NBA8" s="86"/>
      <c r="NBB8" s="86"/>
      <c r="NBC8" s="86"/>
      <c r="NBD8" s="86"/>
      <c r="NBE8" s="86"/>
      <c r="NBF8" s="86"/>
      <c r="NBG8" s="86"/>
      <c r="NBH8" s="86"/>
      <c r="NBI8" s="86"/>
      <c r="NBJ8" s="86"/>
      <c r="NBK8" s="86"/>
      <c r="NBL8" s="86"/>
      <c r="NBM8" s="86"/>
      <c r="NBN8" s="86"/>
      <c r="NBO8" s="86"/>
      <c r="NBP8" s="86"/>
      <c r="NBQ8" s="86"/>
      <c r="NBR8" s="86"/>
      <c r="NBS8" s="86"/>
      <c r="NBT8" s="86"/>
      <c r="NBU8" s="86"/>
      <c r="NBV8" s="86"/>
      <c r="NBW8" s="86"/>
      <c r="NBX8" s="86"/>
      <c r="NBY8" s="86"/>
      <c r="NBZ8" s="86"/>
      <c r="NCA8" s="86"/>
      <c r="NCB8" s="86"/>
      <c r="NCC8" s="86"/>
      <c r="NCD8" s="86"/>
      <c r="NCE8" s="86"/>
      <c r="NCF8" s="86"/>
      <c r="NCG8" s="86"/>
      <c r="NCH8" s="86"/>
      <c r="NCI8" s="86"/>
      <c r="NCJ8" s="86"/>
      <c r="NCK8" s="86"/>
      <c r="NCL8" s="86"/>
      <c r="NCM8" s="86"/>
      <c r="NCN8" s="86"/>
      <c r="NCO8" s="86"/>
      <c r="NCP8" s="86"/>
      <c r="NCQ8" s="86"/>
      <c r="NCR8" s="86"/>
      <c r="NCS8" s="86"/>
      <c r="NCT8" s="86"/>
      <c r="NCU8" s="86"/>
      <c r="NCV8" s="86"/>
      <c r="NCW8" s="86"/>
      <c r="NCX8" s="86"/>
      <c r="NCY8" s="86"/>
      <c r="NCZ8" s="86"/>
      <c r="NDA8" s="86"/>
      <c r="NDB8" s="86"/>
      <c r="NDC8" s="86"/>
      <c r="NDD8" s="86"/>
      <c r="NDE8" s="86"/>
      <c r="NDF8" s="86"/>
      <c r="NDG8" s="86"/>
      <c r="NDH8" s="86"/>
      <c r="NDI8" s="86"/>
      <c r="NDJ8" s="86"/>
      <c r="NDK8" s="86"/>
      <c r="NDL8" s="86"/>
      <c r="NDM8" s="86"/>
      <c r="NDN8" s="86"/>
      <c r="NDO8" s="86"/>
      <c r="NDP8" s="86"/>
      <c r="NDQ8" s="86"/>
      <c r="NDR8" s="86"/>
      <c r="NDS8" s="86"/>
      <c r="NDT8" s="86"/>
      <c r="NDU8" s="86"/>
      <c r="NDV8" s="86"/>
      <c r="NDW8" s="86"/>
      <c r="NDX8" s="86"/>
      <c r="NDY8" s="86"/>
      <c r="NDZ8" s="86"/>
      <c r="NEA8" s="86"/>
      <c r="NEB8" s="86"/>
      <c r="NEC8" s="86"/>
      <c r="NED8" s="86"/>
      <c r="NEE8" s="86"/>
      <c r="NEF8" s="86"/>
      <c r="NEG8" s="86"/>
      <c r="NEH8" s="86"/>
      <c r="NEI8" s="86"/>
      <c r="NEJ8" s="86"/>
      <c r="NEK8" s="86"/>
      <c r="NEL8" s="86"/>
      <c r="NEM8" s="86"/>
      <c r="NEN8" s="86"/>
      <c r="NEO8" s="86"/>
      <c r="NEP8" s="86"/>
      <c r="NEQ8" s="86"/>
      <c r="NER8" s="86"/>
      <c r="NES8" s="86"/>
      <c r="NET8" s="86"/>
      <c r="NEU8" s="86"/>
      <c r="NEV8" s="86"/>
      <c r="NEW8" s="86"/>
      <c r="NEX8" s="86"/>
      <c r="NEY8" s="86"/>
      <c r="NEZ8" s="86"/>
      <c r="NFA8" s="86"/>
      <c r="NFB8" s="86"/>
      <c r="NFC8" s="86"/>
      <c r="NFD8" s="86"/>
      <c r="NFE8" s="86"/>
      <c r="NFF8" s="86"/>
      <c r="NFG8" s="86"/>
      <c r="NFH8" s="86"/>
      <c r="NFI8" s="86"/>
      <c r="NFJ8" s="86"/>
      <c r="NFK8" s="86"/>
      <c r="NFL8" s="86"/>
      <c r="NFM8" s="86"/>
      <c r="NFN8" s="86"/>
      <c r="NFO8" s="86"/>
      <c r="NFP8" s="86"/>
      <c r="NFQ8" s="86"/>
      <c r="NFR8" s="86"/>
      <c r="NFS8" s="86"/>
      <c r="NFT8" s="86"/>
      <c r="NFU8" s="86"/>
      <c r="NFV8" s="86"/>
      <c r="NFW8" s="86"/>
      <c r="NFX8" s="86"/>
      <c r="NFY8" s="86"/>
      <c r="NFZ8" s="86"/>
      <c r="NGA8" s="86"/>
      <c r="NGB8" s="86"/>
      <c r="NGC8" s="86"/>
      <c r="NGD8" s="86"/>
      <c r="NGE8" s="86"/>
      <c r="NGF8" s="86"/>
      <c r="NGG8" s="86"/>
      <c r="NGH8" s="86"/>
      <c r="NGI8" s="86"/>
      <c r="NGJ8" s="86"/>
      <c r="NGK8" s="86"/>
      <c r="NGL8" s="86"/>
      <c r="NGM8" s="86"/>
      <c r="NGN8" s="86"/>
      <c r="NGO8" s="86"/>
      <c r="NGP8" s="86"/>
      <c r="NGQ8" s="86"/>
      <c r="NGR8" s="86"/>
      <c r="NGS8" s="86"/>
      <c r="NGT8" s="86"/>
      <c r="NGU8" s="86"/>
      <c r="NGV8" s="86"/>
      <c r="NGW8" s="86"/>
      <c r="NGX8" s="86"/>
      <c r="NGY8" s="86"/>
      <c r="NGZ8" s="86"/>
      <c r="NHA8" s="86"/>
      <c r="NHB8" s="86"/>
      <c r="NHC8" s="86"/>
      <c r="NHD8" s="86"/>
      <c r="NHE8" s="86"/>
      <c r="NHF8" s="86"/>
      <c r="NHG8" s="86"/>
      <c r="NHH8" s="86"/>
      <c r="NHI8" s="86"/>
      <c r="NHJ8" s="86"/>
      <c r="NHK8" s="86"/>
      <c r="NHL8" s="86"/>
      <c r="NHM8" s="86"/>
      <c r="NHN8" s="86"/>
      <c r="NHO8" s="86"/>
      <c r="NHP8" s="86"/>
      <c r="NHQ8" s="86"/>
      <c r="NHR8" s="86"/>
      <c r="NHS8" s="86"/>
      <c r="NHT8" s="86"/>
      <c r="NHU8" s="86"/>
      <c r="NHV8" s="86"/>
      <c r="NHW8" s="86"/>
      <c r="NHX8" s="86"/>
      <c r="NHY8" s="86"/>
      <c r="NHZ8" s="86"/>
      <c r="NIA8" s="86"/>
      <c r="NIB8" s="86"/>
      <c r="NIC8" s="86"/>
      <c r="NID8" s="86"/>
      <c r="NIE8" s="86"/>
      <c r="NIF8" s="86"/>
      <c r="NIG8" s="86"/>
      <c r="NIH8" s="86"/>
      <c r="NII8" s="86"/>
      <c r="NIJ8" s="86"/>
      <c r="NIK8" s="86"/>
      <c r="NIL8" s="86"/>
      <c r="NIM8" s="86"/>
      <c r="NIN8" s="86"/>
      <c r="NIO8" s="86"/>
      <c r="NIP8" s="86"/>
      <c r="NIQ8" s="86"/>
      <c r="NIR8" s="86"/>
      <c r="NIS8" s="86"/>
      <c r="NIT8" s="86"/>
      <c r="NIU8" s="86"/>
      <c r="NIV8" s="86"/>
      <c r="NIW8" s="86"/>
      <c r="NIX8" s="86"/>
      <c r="NIY8" s="86"/>
      <c r="NIZ8" s="86"/>
      <c r="NJA8" s="86"/>
      <c r="NJB8" s="86"/>
      <c r="NJC8" s="86"/>
      <c r="NJD8" s="86"/>
      <c r="NJE8" s="86"/>
      <c r="NJF8" s="86"/>
      <c r="NJG8" s="86"/>
      <c r="NJH8" s="86"/>
      <c r="NJI8" s="86"/>
      <c r="NJJ8" s="86"/>
      <c r="NJK8" s="86"/>
      <c r="NJL8" s="86"/>
      <c r="NJM8" s="86"/>
      <c r="NJN8" s="86"/>
      <c r="NJO8" s="86"/>
      <c r="NJP8" s="86"/>
      <c r="NJQ8" s="86"/>
      <c r="NJR8" s="86"/>
      <c r="NJS8" s="86"/>
      <c r="NJT8" s="86"/>
      <c r="NJU8" s="86"/>
      <c r="NJV8" s="86"/>
      <c r="NJW8" s="86"/>
      <c r="NJX8" s="86"/>
      <c r="NJY8" s="86"/>
      <c r="NJZ8" s="86"/>
      <c r="NKA8" s="86"/>
      <c r="NKB8" s="86"/>
      <c r="NKC8" s="86"/>
      <c r="NKD8" s="86"/>
      <c r="NKE8" s="86"/>
      <c r="NKF8" s="86"/>
      <c r="NKG8" s="86"/>
      <c r="NKH8" s="86"/>
      <c r="NKI8" s="86"/>
      <c r="NKJ8" s="86"/>
      <c r="NKK8" s="86"/>
      <c r="NKL8" s="86"/>
      <c r="NKM8" s="86"/>
      <c r="NKN8" s="86"/>
      <c r="NKO8" s="86"/>
      <c r="NKP8" s="86"/>
      <c r="NKQ8" s="86"/>
      <c r="NKR8" s="86"/>
      <c r="NKS8" s="86"/>
      <c r="NKT8" s="86"/>
      <c r="NKU8" s="86"/>
      <c r="NKV8" s="86"/>
      <c r="NKW8" s="86"/>
      <c r="NKX8" s="86"/>
      <c r="NKY8" s="86"/>
      <c r="NKZ8" s="86"/>
      <c r="NLA8" s="86"/>
      <c r="NLB8" s="86"/>
      <c r="NLC8" s="86"/>
      <c r="NLD8" s="86"/>
      <c r="NLE8" s="86"/>
      <c r="NLF8" s="86"/>
      <c r="NLG8" s="86"/>
      <c r="NLH8" s="86"/>
      <c r="NLI8" s="86"/>
      <c r="NLJ8" s="86"/>
      <c r="NLK8" s="86"/>
      <c r="NLL8" s="86"/>
      <c r="NLM8" s="86"/>
      <c r="NLN8" s="86"/>
      <c r="NLO8" s="86"/>
      <c r="NLP8" s="86"/>
      <c r="NLQ8" s="86"/>
      <c r="NLR8" s="86"/>
      <c r="NLS8" s="86"/>
      <c r="NLT8" s="86"/>
      <c r="NLU8" s="86"/>
      <c r="NLV8" s="86"/>
      <c r="NLW8" s="86"/>
      <c r="NLX8" s="86"/>
      <c r="NLY8" s="86"/>
      <c r="NLZ8" s="86"/>
      <c r="NMA8" s="86"/>
      <c r="NMB8" s="86"/>
      <c r="NMC8" s="86"/>
      <c r="NMD8" s="86"/>
      <c r="NME8" s="86"/>
      <c r="NMF8" s="86"/>
      <c r="NMG8" s="86"/>
      <c r="NMH8" s="86"/>
      <c r="NMI8" s="86"/>
      <c r="NMJ8" s="86"/>
      <c r="NMK8" s="86"/>
      <c r="NML8" s="86"/>
      <c r="NMM8" s="86"/>
      <c r="NMN8" s="86"/>
      <c r="NMO8" s="86"/>
      <c r="NMP8" s="86"/>
      <c r="NMQ8" s="86"/>
      <c r="NMR8" s="86"/>
      <c r="NMS8" s="86"/>
      <c r="NMT8" s="86"/>
      <c r="NMU8" s="86"/>
      <c r="NMV8" s="86"/>
      <c r="NMW8" s="86"/>
      <c r="NMX8" s="86"/>
      <c r="NMY8" s="86"/>
      <c r="NMZ8" s="86"/>
      <c r="NNA8" s="86"/>
      <c r="NNB8" s="86"/>
      <c r="NNC8" s="86"/>
      <c r="NND8" s="86"/>
      <c r="NNE8" s="86"/>
      <c r="NNF8" s="86"/>
      <c r="NNG8" s="86"/>
      <c r="NNH8" s="86"/>
      <c r="NNI8" s="86"/>
      <c r="NNJ8" s="86"/>
      <c r="NNK8" s="86"/>
      <c r="NNL8" s="86"/>
      <c r="NNM8" s="86"/>
      <c r="NNN8" s="86"/>
      <c r="NNO8" s="86"/>
      <c r="NNP8" s="86"/>
      <c r="NNQ8" s="86"/>
      <c r="NNR8" s="86"/>
      <c r="NNS8" s="86"/>
      <c r="NNT8" s="86"/>
      <c r="NNU8" s="86"/>
      <c r="NNV8" s="86"/>
      <c r="NNW8" s="86"/>
      <c r="NNX8" s="86"/>
      <c r="NNY8" s="86"/>
      <c r="NNZ8" s="86"/>
      <c r="NOA8" s="86"/>
      <c r="NOB8" s="86"/>
      <c r="NOC8" s="86"/>
      <c r="NOD8" s="86"/>
      <c r="NOE8" s="86"/>
      <c r="NOF8" s="86"/>
      <c r="NOG8" s="86"/>
      <c r="NOH8" s="86"/>
      <c r="NOI8" s="86"/>
      <c r="NOJ8" s="86"/>
      <c r="NOK8" s="86"/>
      <c r="NOL8" s="86"/>
      <c r="NOM8" s="86"/>
      <c r="NON8" s="86"/>
      <c r="NOO8" s="86"/>
      <c r="NOP8" s="86"/>
      <c r="NOQ8" s="86"/>
      <c r="NOR8" s="86"/>
      <c r="NOS8" s="86"/>
      <c r="NOT8" s="86"/>
      <c r="NOU8" s="86"/>
      <c r="NOV8" s="86"/>
      <c r="NOW8" s="86"/>
      <c r="NOX8" s="86"/>
      <c r="NOY8" s="86"/>
      <c r="NOZ8" s="86"/>
      <c r="NPA8" s="86"/>
      <c r="NPB8" s="86"/>
      <c r="NPC8" s="86"/>
      <c r="NPD8" s="86"/>
      <c r="NPE8" s="86"/>
      <c r="NPF8" s="86"/>
      <c r="NPG8" s="86"/>
      <c r="NPH8" s="86"/>
      <c r="NPI8" s="86"/>
      <c r="NPJ8" s="86"/>
      <c r="NPK8" s="86"/>
      <c r="NPL8" s="86"/>
      <c r="NPM8" s="86"/>
      <c r="NPN8" s="86"/>
      <c r="NPO8" s="86"/>
      <c r="NPP8" s="86"/>
      <c r="NPQ8" s="86"/>
      <c r="NPR8" s="86"/>
      <c r="NPS8" s="86"/>
      <c r="NPT8" s="86"/>
      <c r="NPU8" s="86"/>
      <c r="NPV8" s="86"/>
      <c r="NPW8" s="86"/>
      <c r="NPX8" s="86"/>
      <c r="NPY8" s="86"/>
      <c r="NPZ8" s="86"/>
      <c r="NQA8" s="86"/>
      <c r="NQB8" s="86"/>
      <c r="NQC8" s="86"/>
      <c r="NQD8" s="86"/>
      <c r="NQE8" s="86"/>
      <c r="NQF8" s="86"/>
      <c r="NQG8" s="86"/>
      <c r="NQH8" s="86"/>
      <c r="NQI8" s="86"/>
      <c r="NQJ8" s="86"/>
      <c r="NQK8" s="86"/>
      <c r="NQL8" s="86"/>
      <c r="NQM8" s="86"/>
      <c r="NQN8" s="86"/>
      <c r="NQO8" s="86"/>
      <c r="NQP8" s="86"/>
      <c r="NQQ8" s="86"/>
      <c r="NQR8" s="86"/>
      <c r="NQS8" s="86"/>
      <c r="NQT8" s="86"/>
      <c r="NQU8" s="86"/>
      <c r="NQV8" s="86"/>
      <c r="NQW8" s="86"/>
      <c r="NQX8" s="86"/>
      <c r="NQY8" s="86"/>
      <c r="NQZ8" s="86"/>
      <c r="NRA8" s="86"/>
      <c r="NRB8" s="86"/>
      <c r="NRC8" s="86"/>
      <c r="NRD8" s="86"/>
      <c r="NRE8" s="86"/>
      <c r="NRF8" s="86"/>
      <c r="NRG8" s="86"/>
      <c r="NRH8" s="86"/>
      <c r="NRI8" s="86"/>
      <c r="NRJ8" s="86"/>
      <c r="NRK8" s="86"/>
      <c r="NRL8" s="86"/>
      <c r="NRM8" s="86"/>
      <c r="NRN8" s="86"/>
      <c r="NRO8" s="86"/>
      <c r="NRP8" s="86"/>
      <c r="NRQ8" s="86"/>
      <c r="NRR8" s="86"/>
      <c r="NRS8" s="86"/>
      <c r="NRT8" s="86"/>
      <c r="NRU8" s="86"/>
      <c r="NRV8" s="86"/>
      <c r="NRW8" s="86"/>
      <c r="NRX8" s="86"/>
      <c r="NRY8" s="86"/>
      <c r="NRZ8" s="86"/>
      <c r="NSA8" s="86"/>
      <c r="NSB8" s="86"/>
      <c r="NSC8" s="86"/>
      <c r="NSD8" s="86"/>
      <c r="NSE8" s="86"/>
      <c r="NSF8" s="86"/>
      <c r="NSG8" s="86"/>
      <c r="NSH8" s="86"/>
      <c r="NSI8" s="86"/>
      <c r="NSJ8" s="86"/>
      <c r="NSK8" s="86"/>
      <c r="NSL8" s="86"/>
      <c r="NSM8" s="86"/>
      <c r="NSN8" s="86"/>
      <c r="NSO8" s="86"/>
      <c r="NSP8" s="86"/>
      <c r="NSQ8" s="86"/>
      <c r="NSR8" s="86"/>
      <c r="NSS8" s="86"/>
      <c r="NST8" s="86"/>
      <c r="NSU8" s="86"/>
      <c r="NSV8" s="86"/>
      <c r="NSW8" s="86"/>
      <c r="NSX8" s="86"/>
      <c r="NSY8" s="86"/>
      <c r="NSZ8" s="86"/>
      <c r="NTA8" s="86"/>
      <c r="NTB8" s="86"/>
      <c r="NTC8" s="86"/>
      <c r="NTD8" s="86"/>
      <c r="NTE8" s="86"/>
      <c r="NTF8" s="86"/>
      <c r="NTG8" s="86"/>
      <c r="NTH8" s="86"/>
      <c r="NTI8" s="86"/>
      <c r="NTJ8" s="86"/>
      <c r="NTK8" s="86"/>
      <c r="NTL8" s="86"/>
      <c r="NTM8" s="86"/>
      <c r="NTN8" s="86"/>
      <c r="NTO8" s="86"/>
      <c r="NTP8" s="86"/>
      <c r="NTQ8" s="86"/>
      <c r="NTR8" s="86"/>
      <c r="NTS8" s="86"/>
      <c r="NTT8" s="86"/>
      <c r="NTU8" s="86"/>
      <c r="NTV8" s="86"/>
      <c r="NTW8" s="86"/>
      <c r="NTX8" s="86"/>
      <c r="NTY8" s="86"/>
      <c r="NTZ8" s="86"/>
      <c r="NUA8" s="86"/>
      <c r="NUB8" s="86"/>
      <c r="NUC8" s="86"/>
      <c r="NUD8" s="86"/>
      <c r="NUE8" s="86"/>
      <c r="NUF8" s="86"/>
      <c r="NUG8" s="86"/>
      <c r="NUH8" s="86"/>
      <c r="NUI8" s="86"/>
      <c r="NUJ8" s="86"/>
      <c r="NUK8" s="86"/>
      <c r="NUL8" s="86"/>
      <c r="NUM8" s="86"/>
      <c r="NUN8" s="86"/>
      <c r="NUO8" s="86"/>
      <c r="NUP8" s="86"/>
      <c r="NUQ8" s="86"/>
      <c r="NUR8" s="86"/>
      <c r="NUS8" s="86"/>
      <c r="NUT8" s="86"/>
      <c r="NUU8" s="86"/>
      <c r="NUV8" s="86"/>
      <c r="NUW8" s="86"/>
      <c r="NUX8" s="86"/>
      <c r="NUY8" s="86"/>
      <c r="NUZ8" s="86"/>
      <c r="NVA8" s="86"/>
      <c r="NVB8" s="86"/>
      <c r="NVC8" s="86"/>
      <c r="NVD8" s="86"/>
      <c r="NVE8" s="86"/>
      <c r="NVF8" s="86"/>
      <c r="NVG8" s="86"/>
      <c r="NVH8" s="86"/>
      <c r="NVI8" s="86"/>
      <c r="NVJ8" s="86"/>
      <c r="NVK8" s="86"/>
      <c r="NVL8" s="86"/>
      <c r="NVM8" s="86"/>
      <c r="NVN8" s="86"/>
      <c r="NVO8" s="86"/>
      <c r="NVP8" s="86"/>
      <c r="NVQ8" s="86"/>
      <c r="NVR8" s="86"/>
      <c r="NVS8" s="86"/>
      <c r="NVT8" s="86"/>
      <c r="NVU8" s="86"/>
      <c r="NVV8" s="86"/>
      <c r="NVW8" s="86"/>
      <c r="NVX8" s="86"/>
      <c r="NVY8" s="86"/>
      <c r="NVZ8" s="86"/>
      <c r="NWA8" s="86"/>
      <c r="NWB8" s="86"/>
      <c r="NWC8" s="86"/>
      <c r="NWD8" s="86"/>
      <c r="NWE8" s="86"/>
      <c r="NWF8" s="86"/>
      <c r="NWG8" s="86"/>
      <c r="NWH8" s="86"/>
      <c r="NWI8" s="86"/>
      <c r="NWJ8" s="86"/>
      <c r="NWK8" s="86"/>
      <c r="NWL8" s="86"/>
      <c r="NWM8" s="86"/>
      <c r="NWN8" s="86"/>
      <c r="NWO8" s="86"/>
      <c r="NWP8" s="86"/>
      <c r="NWQ8" s="86"/>
      <c r="NWR8" s="86"/>
      <c r="NWS8" s="86"/>
      <c r="NWT8" s="86"/>
      <c r="NWU8" s="86"/>
      <c r="NWV8" s="86"/>
      <c r="NWW8" s="86"/>
      <c r="NWX8" s="86"/>
      <c r="NWY8" s="86"/>
      <c r="NWZ8" s="86"/>
      <c r="NXA8" s="86"/>
      <c r="NXB8" s="86"/>
      <c r="NXC8" s="86"/>
      <c r="NXD8" s="86"/>
      <c r="NXE8" s="86"/>
      <c r="NXF8" s="86"/>
      <c r="NXG8" s="86"/>
      <c r="NXH8" s="86"/>
      <c r="NXI8" s="86"/>
      <c r="NXJ8" s="86"/>
      <c r="NXK8" s="86"/>
      <c r="NXL8" s="86"/>
      <c r="NXM8" s="86"/>
      <c r="NXN8" s="86"/>
      <c r="NXO8" s="86"/>
      <c r="NXP8" s="86"/>
      <c r="NXQ8" s="86"/>
      <c r="NXR8" s="86"/>
      <c r="NXS8" s="86"/>
      <c r="NXT8" s="86"/>
      <c r="NXU8" s="86"/>
      <c r="NXV8" s="86"/>
      <c r="NXW8" s="86"/>
      <c r="NXX8" s="86"/>
      <c r="NXY8" s="86"/>
      <c r="NXZ8" s="86"/>
      <c r="NYA8" s="86"/>
      <c r="NYB8" s="86"/>
      <c r="NYC8" s="86"/>
      <c r="NYD8" s="86"/>
      <c r="NYE8" s="86"/>
      <c r="NYF8" s="86"/>
      <c r="NYG8" s="86"/>
      <c r="NYH8" s="86"/>
      <c r="NYI8" s="86"/>
      <c r="NYJ8" s="86"/>
      <c r="NYK8" s="86"/>
      <c r="NYL8" s="86"/>
      <c r="NYM8" s="86"/>
      <c r="NYN8" s="86"/>
      <c r="NYO8" s="86"/>
      <c r="NYP8" s="86"/>
      <c r="NYQ8" s="86"/>
      <c r="NYR8" s="86"/>
      <c r="NYS8" s="86"/>
      <c r="NYT8" s="86"/>
      <c r="NYU8" s="86"/>
      <c r="NYV8" s="86"/>
      <c r="NYW8" s="86"/>
      <c r="NYX8" s="86"/>
      <c r="NYY8" s="86"/>
      <c r="NYZ8" s="86"/>
      <c r="NZA8" s="86"/>
      <c r="NZB8" s="86"/>
      <c r="NZC8" s="86"/>
      <c r="NZD8" s="86"/>
      <c r="NZE8" s="86"/>
      <c r="NZF8" s="86"/>
      <c r="NZG8" s="86"/>
      <c r="NZH8" s="86"/>
      <c r="NZI8" s="86"/>
      <c r="NZJ8" s="86"/>
      <c r="NZK8" s="86"/>
      <c r="NZL8" s="86"/>
      <c r="NZM8" s="86"/>
      <c r="NZN8" s="86"/>
      <c r="NZO8" s="86"/>
      <c r="NZP8" s="86"/>
      <c r="NZQ8" s="86"/>
      <c r="NZR8" s="86"/>
      <c r="NZS8" s="86"/>
      <c r="NZT8" s="86"/>
      <c r="NZU8" s="86"/>
      <c r="NZV8" s="86"/>
      <c r="NZW8" s="86"/>
      <c r="NZX8" s="86"/>
      <c r="NZY8" s="86"/>
      <c r="NZZ8" s="86"/>
      <c r="OAA8" s="86"/>
      <c r="OAB8" s="86"/>
      <c r="OAC8" s="86"/>
      <c r="OAD8" s="86"/>
      <c r="OAE8" s="86"/>
      <c r="OAF8" s="86"/>
      <c r="OAG8" s="86"/>
      <c r="OAH8" s="86"/>
      <c r="OAI8" s="86"/>
      <c r="OAJ8" s="86"/>
      <c r="OAK8" s="86"/>
      <c r="OAL8" s="86"/>
      <c r="OAM8" s="86"/>
      <c r="OAN8" s="86"/>
      <c r="OAO8" s="86"/>
      <c r="OAP8" s="86"/>
      <c r="OAQ8" s="86"/>
      <c r="OAR8" s="86"/>
      <c r="OAS8" s="86"/>
      <c r="OAT8" s="86"/>
      <c r="OAU8" s="86"/>
      <c r="OAV8" s="86"/>
      <c r="OAW8" s="86"/>
      <c r="OAX8" s="86"/>
      <c r="OAY8" s="86"/>
      <c r="OAZ8" s="86"/>
      <c r="OBA8" s="86"/>
      <c r="OBB8" s="86"/>
      <c r="OBC8" s="86"/>
      <c r="OBD8" s="86"/>
      <c r="OBE8" s="86"/>
      <c r="OBF8" s="86"/>
      <c r="OBG8" s="86"/>
      <c r="OBH8" s="86"/>
      <c r="OBI8" s="86"/>
      <c r="OBJ8" s="86"/>
      <c r="OBK8" s="86"/>
      <c r="OBL8" s="86"/>
      <c r="OBM8" s="86"/>
      <c r="OBN8" s="86"/>
      <c r="OBO8" s="86"/>
      <c r="OBP8" s="86"/>
      <c r="OBQ8" s="86"/>
      <c r="OBR8" s="86"/>
      <c r="OBS8" s="86"/>
      <c r="OBT8" s="86"/>
      <c r="OBU8" s="86"/>
      <c r="OBV8" s="86"/>
      <c r="OBW8" s="86"/>
      <c r="OBX8" s="86"/>
      <c r="OBY8" s="86"/>
      <c r="OBZ8" s="86"/>
      <c r="OCA8" s="86"/>
      <c r="OCB8" s="86"/>
      <c r="OCC8" s="86"/>
      <c r="OCD8" s="86"/>
      <c r="OCE8" s="86"/>
      <c r="OCF8" s="86"/>
      <c r="OCG8" s="86"/>
      <c r="OCH8" s="86"/>
      <c r="OCI8" s="86"/>
      <c r="OCJ8" s="86"/>
      <c r="OCK8" s="86"/>
      <c r="OCL8" s="86"/>
      <c r="OCM8" s="86"/>
      <c r="OCN8" s="86"/>
      <c r="OCO8" s="86"/>
      <c r="OCP8" s="86"/>
      <c r="OCQ8" s="86"/>
      <c r="OCR8" s="86"/>
      <c r="OCS8" s="86"/>
      <c r="OCT8" s="86"/>
      <c r="OCU8" s="86"/>
      <c r="OCV8" s="86"/>
      <c r="OCW8" s="86"/>
      <c r="OCX8" s="86"/>
      <c r="OCY8" s="86"/>
      <c r="OCZ8" s="86"/>
      <c r="ODA8" s="86"/>
      <c r="ODB8" s="86"/>
      <c r="ODC8" s="86"/>
      <c r="ODD8" s="86"/>
      <c r="ODE8" s="86"/>
      <c r="ODF8" s="86"/>
      <c r="ODG8" s="86"/>
      <c r="ODH8" s="86"/>
      <c r="ODI8" s="86"/>
      <c r="ODJ8" s="86"/>
      <c r="ODK8" s="86"/>
      <c r="ODL8" s="86"/>
      <c r="ODM8" s="86"/>
      <c r="ODN8" s="86"/>
      <c r="ODO8" s="86"/>
      <c r="ODP8" s="86"/>
      <c r="ODQ8" s="86"/>
      <c r="ODR8" s="86"/>
      <c r="ODS8" s="86"/>
      <c r="ODT8" s="86"/>
      <c r="ODU8" s="86"/>
      <c r="ODV8" s="86"/>
      <c r="ODW8" s="86"/>
      <c r="ODX8" s="86"/>
      <c r="ODY8" s="86"/>
      <c r="ODZ8" s="86"/>
      <c r="OEA8" s="86"/>
      <c r="OEB8" s="86"/>
      <c r="OEC8" s="86"/>
      <c r="OED8" s="86"/>
      <c r="OEE8" s="86"/>
      <c r="OEF8" s="86"/>
      <c r="OEG8" s="86"/>
      <c r="OEH8" s="86"/>
      <c r="OEI8" s="86"/>
      <c r="OEJ8" s="86"/>
      <c r="OEK8" s="86"/>
      <c r="OEL8" s="86"/>
      <c r="OEM8" s="86"/>
      <c r="OEN8" s="86"/>
      <c r="OEO8" s="86"/>
      <c r="OEP8" s="86"/>
      <c r="OEQ8" s="86"/>
      <c r="OER8" s="86"/>
      <c r="OES8" s="86"/>
      <c r="OET8" s="86"/>
      <c r="OEU8" s="86"/>
      <c r="OEV8" s="86"/>
      <c r="OEW8" s="86"/>
      <c r="OEX8" s="86"/>
      <c r="OEY8" s="86"/>
      <c r="OEZ8" s="86"/>
      <c r="OFA8" s="86"/>
      <c r="OFB8" s="86"/>
      <c r="OFC8" s="86"/>
      <c r="OFD8" s="86"/>
      <c r="OFE8" s="86"/>
      <c r="OFF8" s="86"/>
      <c r="OFG8" s="86"/>
      <c r="OFH8" s="86"/>
      <c r="OFI8" s="86"/>
      <c r="OFJ8" s="86"/>
      <c r="OFK8" s="86"/>
      <c r="OFL8" s="86"/>
      <c r="OFM8" s="86"/>
      <c r="OFN8" s="86"/>
      <c r="OFO8" s="86"/>
      <c r="OFP8" s="86"/>
      <c r="OFQ8" s="86"/>
      <c r="OFR8" s="86"/>
      <c r="OFS8" s="86"/>
      <c r="OFT8" s="86"/>
      <c r="OFU8" s="86"/>
      <c r="OFV8" s="86"/>
      <c r="OFW8" s="86"/>
      <c r="OFX8" s="86"/>
      <c r="OFY8" s="86"/>
      <c r="OFZ8" s="86"/>
      <c r="OGA8" s="86"/>
      <c r="OGB8" s="86"/>
      <c r="OGC8" s="86"/>
      <c r="OGD8" s="86"/>
      <c r="OGE8" s="86"/>
      <c r="OGF8" s="86"/>
      <c r="OGG8" s="86"/>
      <c r="OGH8" s="86"/>
      <c r="OGI8" s="86"/>
      <c r="OGJ8" s="86"/>
      <c r="OGK8" s="86"/>
      <c r="OGL8" s="86"/>
      <c r="OGM8" s="86"/>
      <c r="OGN8" s="86"/>
      <c r="OGO8" s="86"/>
      <c r="OGP8" s="86"/>
      <c r="OGQ8" s="86"/>
      <c r="OGR8" s="86"/>
      <c r="OGS8" s="86"/>
      <c r="OGT8" s="86"/>
      <c r="OGU8" s="86"/>
      <c r="OGV8" s="86"/>
      <c r="OGW8" s="86"/>
      <c r="OGX8" s="86"/>
      <c r="OGY8" s="86"/>
      <c r="OGZ8" s="86"/>
      <c r="OHA8" s="86"/>
      <c r="OHB8" s="86"/>
      <c r="OHC8" s="86"/>
      <c r="OHD8" s="86"/>
      <c r="OHE8" s="86"/>
      <c r="OHF8" s="86"/>
      <c r="OHG8" s="86"/>
      <c r="OHH8" s="86"/>
      <c r="OHI8" s="86"/>
      <c r="OHJ8" s="86"/>
      <c r="OHK8" s="86"/>
      <c r="OHL8" s="86"/>
      <c r="OHM8" s="86"/>
      <c r="OHN8" s="86"/>
      <c r="OHO8" s="86"/>
      <c r="OHP8" s="86"/>
      <c r="OHQ8" s="86"/>
      <c r="OHR8" s="86"/>
      <c r="OHS8" s="86"/>
      <c r="OHT8" s="86"/>
      <c r="OHU8" s="86"/>
      <c r="OHV8" s="86"/>
      <c r="OHW8" s="86"/>
      <c r="OHX8" s="86"/>
      <c r="OHY8" s="86"/>
      <c r="OHZ8" s="86"/>
      <c r="OIA8" s="86"/>
      <c r="OIB8" s="86"/>
      <c r="OIC8" s="86"/>
      <c r="OID8" s="86"/>
      <c r="OIE8" s="86"/>
      <c r="OIF8" s="86"/>
      <c r="OIG8" s="86"/>
      <c r="OIH8" s="86"/>
      <c r="OII8" s="86"/>
      <c r="OIJ8" s="86"/>
      <c r="OIK8" s="86"/>
      <c r="OIL8" s="86"/>
      <c r="OIM8" s="86"/>
      <c r="OIN8" s="86"/>
      <c r="OIO8" s="86"/>
      <c r="OIP8" s="86"/>
      <c r="OIQ8" s="86"/>
      <c r="OIR8" s="86"/>
      <c r="OIS8" s="86"/>
      <c r="OIT8" s="86"/>
      <c r="OIU8" s="86"/>
      <c r="OIV8" s="86"/>
      <c r="OIW8" s="86"/>
      <c r="OIX8" s="86"/>
      <c r="OIY8" s="86"/>
      <c r="OIZ8" s="86"/>
      <c r="OJA8" s="86"/>
      <c r="OJB8" s="86"/>
      <c r="OJC8" s="86"/>
      <c r="OJD8" s="86"/>
      <c r="OJE8" s="86"/>
      <c r="OJF8" s="86"/>
      <c r="OJG8" s="86"/>
      <c r="OJH8" s="86"/>
      <c r="OJI8" s="86"/>
      <c r="OJJ8" s="86"/>
      <c r="OJK8" s="86"/>
      <c r="OJL8" s="86"/>
      <c r="OJM8" s="86"/>
      <c r="OJN8" s="86"/>
      <c r="OJO8" s="86"/>
      <c r="OJP8" s="86"/>
      <c r="OJQ8" s="86"/>
      <c r="OJR8" s="86"/>
      <c r="OJS8" s="86"/>
      <c r="OJT8" s="86"/>
      <c r="OJU8" s="86"/>
      <c r="OJV8" s="86"/>
      <c r="OJW8" s="86"/>
      <c r="OJX8" s="86"/>
      <c r="OJY8" s="86"/>
      <c r="OJZ8" s="86"/>
      <c r="OKA8" s="86"/>
      <c r="OKB8" s="86"/>
      <c r="OKC8" s="86"/>
      <c r="OKD8" s="86"/>
      <c r="OKE8" s="86"/>
      <c r="OKF8" s="86"/>
      <c r="OKG8" s="86"/>
      <c r="OKH8" s="86"/>
      <c r="OKI8" s="86"/>
      <c r="OKJ8" s="86"/>
      <c r="OKK8" s="86"/>
      <c r="OKL8" s="86"/>
      <c r="OKM8" s="86"/>
      <c r="OKN8" s="86"/>
      <c r="OKO8" s="86"/>
      <c r="OKP8" s="86"/>
      <c r="OKQ8" s="86"/>
      <c r="OKR8" s="86"/>
      <c r="OKS8" s="86"/>
      <c r="OKT8" s="86"/>
      <c r="OKU8" s="86"/>
      <c r="OKV8" s="86"/>
      <c r="OKW8" s="86"/>
      <c r="OKX8" s="86"/>
      <c r="OKY8" s="86"/>
      <c r="OKZ8" s="86"/>
      <c r="OLA8" s="86"/>
      <c r="OLB8" s="86"/>
      <c r="OLC8" s="86"/>
      <c r="OLD8" s="86"/>
      <c r="OLE8" s="86"/>
      <c r="OLF8" s="86"/>
      <c r="OLG8" s="86"/>
      <c r="OLH8" s="86"/>
      <c r="OLI8" s="86"/>
      <c r="OLJ8" s="86"/>
      <c r="OLK8" s="86"/>
      <c r="OLL8" s="86"/>
      <c r="OLM8" s="86"/>
      <c r="OLN8" s="86"/>
      <c r="OLO8" s="86"/>
      <c r="OLP8" s="86"/>
      <c r="OLQ8" s="86"/>
      <c r="OLR8" s="86"/>
      <c r="OLS8" s="86"/>
      <c r="OLT8" s="86"/>
      <c r="OLU8" s="86"/>
      <c r="OLV8" s="86"/>
      <c r="OLW8" s="86"/>
      <c r="OLX8" s="86"/>
      <c r="OLY8" s="86"/>
      <c r="OLZ8" s="86"/>
      <c r="OMA8" s="86"/>
      <c r="OMB8" s="86"/>
      <c r="OMC8" s="86"/>
      <c r="OMD8" s="86"/>
      <c r="OME8" s="86"/>
      <c r="OMF8" s="86"/>
      <c r="OMG8" s="86"/>
      <c r="OMH8" s="86"/>
      <c r="OMI8" s="86"/>
      <c r="OMJ8" s="86"/>
      <c r="OMK8" s="86"/>
      <c r="OML8" s="86"/>
      <c r="OMM8" s="86"/>
      <c r="OMN8" s="86"/>
      <c r="OMO8" s="86"/>
      <c r="OMP8" s="86"/>
      <c r="OMQ8" s="86"/>
      <c r="OMR8" s="86"/>
      <c r="OMS8" s="86"/>
      <c r="OMT8" s="86"/>
      <c r="OMU8" s="86"/>
      <c r="OMV8" s="86"/>
      <c r="OMW8" s="86"/>
      <c r="OMX8" s="86"/>
      <c r="OMY8" s="86"/>
      <c r="OMZ8" s="86"/>
      <c r="ONA8" s="86"/>
      <c r="ONB8" s="86"/>
      <c r="ONC8" s="86"/>
      <c r="OND8" s="86"/>
      <c r="ONE8" s="86"/>
      <c r="ONF8" s="86"/>
      <c r="ONG8" s="86"/>
      <c r="ONH8" s="86"/>
      <c r="ONI8" s="86"/>
      <c r="ONJ8" s="86"/>
      <c r="ONK8" s="86"/>
      <c r="ONL8" s="86"/>
      <c r="ONM8" s="86"/>
      <c r="ONN8" s="86"/>
      <c r="ONO8" s="86"/>
      <c r="ONP8" s="86"/>
      <c r="ONQ8" s="86"/>
      <c r="ONR8" s="86"/>
      <c r="ONS8" s="86"/>
      <c r="ONT8" s="86"/>
      <c r="ONU8" s="86"/>
      <c r="ONV8" s="86"/>
      <c r="ONW8" s="86"/>
      <c r="ONX8" s="86"/>
      <c r="ONY8" s="86"/>
      <c r="ONZ8" s="86"/>
      <c r="OOA8" s="86"/>
      <c r="OOB8" s="86"/>
      <c r="OOC8" s="86"/>
      <c r="OOD8" s="86"/>
      <c r="OOE8" s="86"/>
      <c r="OOF8" s="86"/>
      <c r="OOG8" s="86"/>
      <c r="OOH8" s="86"/>
      <c r="OOI8" s="86"/>
      <c r="OOJ8" s="86"/>
      <c r="OOK8" s="86"/>
      <c r="OOL8" s="86"/>
      <c r="OOM8" s="86"/>
      <c r="OON8" s="86"/>
      <c r="OOO8" s="86"/>
      <c r="OOP8" s="86"/>
      <c r="OOQ8" s="86"/>
      <c r="OOR8" s="86"/>
      <c r="OOS8" s="86"/>
      <c r="OOT8" s="86"/>
      <c r="OOU8" s="86"/>
      <c r="OOV8" s="86"/>
      <c r="OOW8" s="86"/>
      <c r="OOX8" s="86"/>
      <c r="OOY8" s="86"/>
      <c r="OOZ8" s="86"/>
      <c r="OPA8" s="86"/>
      <c r="OPB8" s="86"/>
      <c r="OPC8" s="86"/>
      <c r="OPD8" s="86"/>
      <c r="OPE8" s="86"/>
      <c r="OPF8" s="86"/>
      <c r="OPG8" s="86"/>
      <c r="OPH8" s="86"/>
      <c r="OPI8" s="86"/>
      <c r="OPJ8" s="86"/>
      <c r="OPK8" s="86"/>
      <c r="OPL8" s="86"/>
      <c r="OPM8" s="86"/>
      <c r="OPN8" s="86"/>
      <c r="OPO8" s="86"/>
      <c r="OPP8" s="86"/>
      <c r="OPQ8" s="86"/>
      <c r="OPR8" s="86"/>
      <c r="OPS8" s="86"/>
      <c r="OPT8" s="86"/>
      <c r="OPU8" s="86"/>
      <c r="OPV8" s="86"/>
      <c r="OPW8" s="86"/>
      <c r="OPX8" s="86"/>
      <c r="OPY8" s="86"/>
      <c r="OPZ8" s="86"/>
      <c r="OQA8" s="86"/>
      <c r="OQB8" s="86"/>
      <c r="OQC8" s="86"/>
      <c r="OQD8" s="86"/>
      <c r="OQE8" s="86"/>
      <c r="OQF8" s="86"/>
      <c r="OQG8" s="86"/>
      <c r="OQH8" s="86"/>
      <c r="OQI8" s="86"/>
      <c r="OQJ8" s="86"/>
      <c r="OQK8" s="86"/>
      <c r="OQL8" s="86"/>
      <c r="OQM8" s="86"/>
      <c r="OQN8" s="86"/>
      <c r="OQO8" s="86"/>
      <c r="OQP8" s="86"/>
      <c r="OQQ8" s="86"/>
      <c r="OQR8" s="86"/>
      <c r="OQS8" s="86"/>
      <c r="OQT8" s="86"/>
      <c r="OQU8" s="86"/>
      <c r="OQV8" s="86"/>
      <c r="OQW8" s="86"/>
      <c r="OQX8" s="86"/>
      <c r="OQY8" s="86"/>
      <c r="OQZ8" s="86"/>
      <c r="ORA8" s="86"/>
      <c r="ORB8" s="86"/>
      <c r="ORC8" s="86"/>
      <c r="ORD8" s="86"/>
      <c r="ORE8" s="86"/>
      <c r="ORF8" s="86"/>
      <c r="ORG8" s="86"/>
      <c r="ORH8" s="86"/>
      <c r="ORI8" s="86"/>
      <c r="ORJ8" s="86"/>
      <c r="ORK8" s="86"/>
      <c r="ORL8" s="86"/>
      <c r="ORM8" s="86"/>
      <c r="ORN8" s="86"/>
      <c r="ORO8" s="86"/>
      <c r="ORP8" s="86"/>
      <c r="ORQ8" s="86"/>
      <c r="ORR8" s="86"/>
      <c r="ORS8" s="86"/>
      <c r="ORT8" s="86"/>
      <c r="ORU8" s="86"/>
      <c r="ORV8" s="86"/>
      <c r="ORW8" s="86"/>
      <c r="ORX8" s="86"/>
      <c r="ORY8" s="86"/>
      <c r="ORZ8" s="86"/>
      <c r="OSA8" s="86"/>
      <c r="OSB8" s="86"/>
      <c r="OSC8" s="86"/>
      <c r="OSD8" s="86"/>
      <c r="OSE8" s="86"/>
      <c r="OSF8" s="86"/>
      <c r="OSG8" s="86"/>
      <c r="OSH8" s="86"/>
      <c r="OSI8" s="86"/>
      <c r="OSJ8" s="86"/>
      <c r="OSK8" s="86"/>
      <c r="OSL8" s="86"/>
      <c r="OSM8" s="86"/>
      <c r="OSN8" s="86"/>
      <c r="OSO8" s="86"/>
      <c r="OSP8" s="86"/>
      <c r="OSQ8" s="86"/>
      <c r="OSR8" s="86"/>
      <c r="OSS8" s="86"/>
      <c r="OST8" s="86"/>
      <c r="OSU8" s="86"/>
      <c r="OSV8" s="86"/>
      <c r="OSW8" s="86"/>
      <c r="OSX8" s="86"/>
      <c r="OSY8" s="86"/>
      <c r="OSZ8" s="86"/>
      <c r="OTA8" s="86"/>
      <c r="OTB8" s="86"/>
      <c r="OTC8" s="86"/>
      <c r="OTD8" s="86"/>
      <c r="OTE8" s="86"/>
      <c r="OTF8" s="86"/>
      <c r="OTG8" s="86"/>
      <c r="OTH8" s="86"/>
      <c r="OTI8" s="86"/>
      <c r="OTJ8" s="86"/>
      <c r="OTK8" s="86"/>
      <c r="OTL8" s="86"/>
      <c r="OTM8" s="86"/>
      <c r="OTN8" s="86"/>
      <c r="OTO8" s="86"/>
      <c r="OTP8" s="86"/>
      <c r="OTQ8" s="86"/>
      <c r="OTR8" s="86"/>
      <c r="OTS8" s="86"/>
      <c r="OTT8" s="86"/>
      <c r="OTU8" s="86"/>
      <c r="OTV8" s="86"/>
      <c r="OTW8" s="86"/>
      <c r="OTX8" s="86"/>
      <c r="OTY8" s="86"/>
      <c r="OTZ8" s="86"/>
      <c r="OUA8" s="86"/>
      <c r="OUB8" s="86"/>
      <c r="OUC8" s="86"/>
      <c r="OUD8" s="86"/>
      <c r="OUE8" s="86"/>
      <c r="OUF8" s="86"/>
      <c r="OUG8" s="86"/>
      <c r="OUH8" s="86"/>
      <c r="OUI8" s="86"/>
      <c r="OUJ8" s="86"/>
      <c r="OUK8" s="86"/>
      <c r="OUL8" s="86"/>
      <c r="OUM8" s="86"/>
      <c r="OUN8" s="86"/>
      <c r="OUO8" s="86"/>
      <c r="OUP8" s="86"/>
      <c r="OUQ8" s="86"/>
      <c r="OUR8" s="86"/>
      <c r="OUS8" s="86"/>
      <c r="OUT8" s="86"/>
      <c r="OUU8" s="86"/>
      <c r="OUV8" s="86"/>
      <c r="OUW8" s="86"/>
      <c r="OUX8" s="86"/>
      <c r="OUY8" s="86"/>
      <c r="OUZ8" s="86"/>
      <c r="OVA8" s="86"/>
      <c r="OVB8" s="86"/>
      <c r="OVC8" s="86"/>
      <c r="OVD8" s="86"/>
      <c r="OVE8" s="86"/>
      <c r="OVF8" s="86"/>
      <c r="OVG8" s="86"/>
      <c r="OVH8" s="86"/>
      <c r="OVI8" s="86"/>
      <c r="OVJ8" s="86"/>
      <c r="OVK8" s="86"/>
      <c r="OVL8" s="86"/>
      <c r="OVM8" s="86"/>
      <c r="OVN8" s="86"/>
      <c r="OVO8" s="86"/>
      <c r="OVP8" s="86"/>
      <c r="OVQ8" s="86"/>
      <c r="OVR8" s="86"/>
      <c r="OVS8" s="86"/>
      <c r="OVT8" s="86"/>
      <c r="OVU8" s="86"/>
      <c r="OVV8" s="86"/>
      <c r="OVW8" s="86"/>
      <c r="OVX8" s="86"/>
      <c r="OVY8" s="86"/>
      <c r="OVZ8" s="86"/>
      <c r="OWA8" s="86"/>
      <c r="OWB8" s="86"/>
      <c r="OWC8" s="86"/>
      <c r="OWD8" s="86"/>
      <c r="OWE8" s="86"/>
      <c r="OWF8" s="86"/>
      <c r="OWG8" s="86"/>
      <c r="OWH8" s="86"/>
      <c r="OWI8" s="86"/>
      <c r="OWJ8" s="86"/>
      <c r="OWK8" s="86"/>
      <c r="OWL8" s="86"/>
      <c r="OWM8" s="86"/>
      <c r="OWN8" s="86"/>
      <c r="OWO8" s="86"/>
      <c r="OWP8" s="86"/>
      <c r="OWQ8" s="86"/>
      <c r="OWR8" s="86"/>
      <c r="OWS8" s="86"/>
      <c r="OWT8" s="86"/>
      <c r="OWU8" s="86"/>
      <c r="OWV8" s="86"/>
      <c r="OWW8" s="86"/>
      <c r="OWX8" s="86"/>
      <c r="OWY8" s="86"/>
      <c r="OWZ8" s="86"/>
      <c r="OXA8" s="86"/>
      <c r="OXB8" s="86"/>
      <c r="OXC8" s="86"/>
      <c r="OXD8" s="86"/>
      <c r="OXE8" s="86"/>
      <c r="OXF8" s="86"/>
      <c r="OXG8" s="86"/>
      <c r="OXH8" s="86"/>
      <c r="OXI8" s="86"/>
      <c r="OXJ8" s="86"/>
      <c r="OXK8" s="86"/>
      <c r="OXL8" s="86"/>
      <c r="OXM8" s="86"/>
      <c r="OXN8" s="86"/>
      <c r="OXO8" s="86"/>
      <c r="OXP8" s="86"/>
      <c r="OXQ8" s="86"/>
      <c r="OXR8" s="86"/>
      <c r="OXS8" s="86"/>
      <c r="OXT8" s="86"/>
      <c r="OXU8" s="86"/>
      <c r="OXV8" s="86"/>
      <c r="OXW8" s="86"/>
      <c r="OXX8" s="86"/>
      <c r="OXY8" s="86"/>
      <c r="OXZ8" s="86"/>
      <c r="OYA8" s="86"/>
      <c r="OYB8" s="86"/>
      <c r="OYC8" s="86"/>
      <c r="OYD8" s="86"/>
      <c r="OYE8" s="86"/>
      <c r="OYF8" s="86"/>
      <c r="OYG8" s="86"/>
      <c r="OYH8" s="86"/>
      <c r="OYI8" s="86"/>
      <c r="OYJ8" s="86"/>
      <c r="OYK8" s="86"/>
      <c r="OYL8" s="86"/>
      <c r="OYM8" s="86"/>
      <c r="OYN8" s="86"/>
      <c r="OYO8" s="86"/>
      <c r="OYP8" s="86"/>
      <c r="OYQ8" s="86"/>
      <c r="OYR8" s="86"/>
      <c r="OYS8" s="86"/>
      <c r="OYT8" s="86"/>
      <c r="OYU8" s="86"/>
      <c r="OYV8" s="86"/>
      <c r="OYW8" s="86"/>
      <c r="OYX8" s="86"/>
      <c r="OYY8" s="86"/>
      <c r="OYZ8" s="86"/>
      <c r="OZA8" s="86"/>
      <c r="OZB8" s="86"/>
      <c r="OZC8" s="86"/>
      <c r="OZD8" s="86"/>
      <c r="OZE8" s="86"/>
      <c r="OZF8" s="86"/>
      <c r="OZG8" s="86"/>
      <c r="OZH8" s="86"/>
      <c r="OZI8" s="86"/>
      <c r="OZJ8" s="86"/>
      <c r="OZK8" s="86"/>
      <c r="OZL8" s="86"/>
      <c r="OZM8" s="86"/>
      <c r="OZN8" s="86"/>
      <c r="OZO8" s="86"/>
      <c r="OZP8" s="86"/>
      <c r="OZQ8" s="86"/>
      <c r="OZR8" s="86"/>
      <c r="OZS8" s="86"/>
      <c r="OZT8" s="86"/>
      <c r="OZU8" s="86"/>
      <c r="OZV8" s="86"/>
      <c r="OZW8" s="86"/>
      <c r="OZX8" s="86"/>
      <c r="OZY8" s="86"/>
      <c r="OZZ8" s="86"/>
      <c r="PAA8" s="86"/>
      <c r="PAB8" s="86"/>
      <c r="PAC8" s="86"/>
      <c r="PAD8" s="86"/>
      <c r="PAE8" s="86"/>
      <c r="PAF8" s="86"/>
      <c r="PAG8" s="86"/>
      <c r="PAH8" s="86"/>
      <c r="PAI8" s="86"/>
      <c r="PAJ8" s="86"/>
      <c r="PAK8" s="86"/>
      <c r="PAL8" s="86"/>
      <c r="PAM8" s="86"/>
      <c r="PAN8" s="86"/>
      <c r="PAO8" s="86"/>
      <c r="PAP8" s="86"/>
      <c r="PAQ8" s="86"/>
      <c r="PAR8" s="86"/>
      <c r="PAS8" s="86"/>
      <c r="PAT8" s="86"/>
      <c r="PAU8" s="86"/>
      <c r="PAV8" s="86"/>
      <c r="PAW8" s="86"/>
      <c r="PAX8" s="86"/>
      <c r="PAY8" s="86"/>
      <c r="PAZ8" s="86"/>
      <c r="PBA8" s="86"/>
      <c r="PBB8" s="86"/>
      <c r="PBC8" s="86"/>
      <c r="PBD8" s="86"/>
      <c r="PBE8" s="86"/>
      <c r="PBF8" s="86"/>
      <c r="PBG8" s="86"/>
      <c r="PBH8" s="86"/>
      <c r="PBI8" s="86"/>
      <c r="PBJ8" s="86"/>
      <c r="PBK8" s="86"/>
      <c r="PBL8" s="86"/>
      <c r="PBM8" s="86"/>
      <c r="PBN8" s="86"/>
      <c r="PBO8" s="86"/>
      <c r="PBP8" s="86"/>
      <c r="PBQ8" s="86"/>
      <c r="PBR8" s="86"/>
      <c r="PBS8" s="86"/>
      <c r="PBT8" s="86"/>
      <c r="PBU8" s="86"/>
      <c r="PBV8" s="86"/>
      <c r="PBW8" s="86"/>
      <c r="PBX8" s="86"/>
      <c r="PBY8" s="86"/>
      <c r="PBZ8" s="86"/>
      <c r="PCA8" s="86"/>
      <c r="PCB8" s="86"/>
      <c r="PCC8" s="86"/>
      <c r="PCD8" s="86"/>
      <c r="PCE8" s="86"/>
      <c r="PCF8" s="86"/>
      <c r="PCG8" s="86"/>
      <c r="PCH8" s="86"/>
      <c r="PCI8" s="86"/>
      <c r="PCJ8" s="86"/>
      <c r="PCK8" s="86"/>
      <c r="PCL8" s="86"/>
      <c r="PCM8" s="86"/>
      <c r="PCN8" s="86"/>
      <c r="PCO8" s="86"/>
      <c r="PCP8" s="86"/>
      <c r="PCQ8" s="86"/>
      <c r="PCR8" s="86"/>
      <c r="PCS8" s="86"/>
      <c r="PCT8" s="86"/>
      <c r="PCU8" s="86"/>
      <c r="PCV8" s="86"/>
      <c r="PCW8" s="86"/>
      <c r="PCX8" s="86"/>
      <c r="PCY8" s="86"/>
      <c r="PCZ8" s="86"/>
      <c r="PDA8" s="86"/>
      <c r="PDB8" s="86"/>
      <c r="PDC8" s="86"/>
      <c r="PDD8" s="86"/>
      <c r="PDE8" s="86"/>
      <c r="PDF8" s="86"/>
      <c r="PDG8" s="86"/>
      <c r="PDH8" s="86"/>
      <c r="PDI8" s="86"/>
      <c r="PDJ8" s="86"/>
      <c r="PDK8" s="86"/>
      <c r="PDL8" s="86"/>
      <c r="PDM8" s="86"/>
      <c r="PDN8" s="86"/>
      <c r="PDO8" s="86"/>
      <c r="PDP8" s="86"/>
      <c r="PDQ8" s="86"/>
      <c r="PDR8" s="86"/>
      <c r="PDS8" s="86"/>
      <c r="PDT8" s="86"/>
      <c r="PDU8" s="86"/>
      <c r="PDV8" s="86"/>
      <c r="PDW8" s="86"/>
      <c r="PDX8" s="86"/>
      <c r="PDY8" s="86"/>
      <c r="PDZ8" s="86"/>
      <c r="PEA8" s="86"/>
      <c r="PEB8" s="86"/>
      <c r="PEC8" s="86"/>
      <c r="PED8" s="86"/>
      <c r="PEE8" s="86"/>
      <c r="PEF8" s="86"/>
      <c r="PEG8" s="86"/>
      <c r="PEH8" s="86"/>
      <c r="PEI8" s="86"/>
      <c r="PEJ8" s="86"/>
      <c r="PEK8" s="86"/>
      <c r="PEL8" s="86"/>
      <c r="PEM8" s="86"/>
      <c r="PEN8" s="86"/>
      <c r="PEO8" s="86"/>
      <c r="PEP8" s="86"/>
      <c r="PEQ8" s="86"/>
      <c r="PER8" s="86"/>
      <c r="PES8" s="86"/>
      <c r="PET8" s="86"/>
      <c r="PEU8" s="86"/>
      <c r="PEV8" s="86"/>
      <c r="PEW8" s="86"/>
      <c r="PEX8" s="86"/>
      <c r="PEY8" s="86"/>
      <c r="PEZ8" s="86"/>
      <c r="PFA8" s="86"/>
      <c r="PFB8" s="86"/>
      <c r="PFC8" s="86"/>
      <c r="PFD8" s="86"/>
      <c r="PFE8" s="86"/>
      <c r="PFF8" s="86"/>
      <c r="PFG8" s="86"/>
      <c r="PFH8" s="86"/>
      <c r="PFI8" s="86"/>
      <c r="PFJ8" s="86"/>
      <c r="PFK8" s="86"/>
      <c r="PFL8" s="86"/>
      <c r="PFM8" s="86"/>
      <c r="PFN8" s="86"/>
      <c r="PFO8" s="86"/>
      <c r="PFP8" s="86"/>
      <c r="PFQ8" s="86"/>
      <c r="PFR8" s="86"/>
      <c r="PFS8" s="86"/>
      <c r="PFT8" s="86"/>
      <c r="PFU8" s="86"/>
      <c r="PFV8" s="86"/>
      <c r="PFW8" s="86"/>
      <c r="PFX8" s="86"/>
      <c r="PFY8" s="86"/>
      <c r="PFZ8" s="86"/>
      <c r="PGA8" s="86"/>
      <c r="PGB8" s="86"/>
      <c r="PGC8" s="86"/>
      <c r="PGD8" s="86"/>
      <c r="PGE8" s="86"/>
      <c r="PGF8" s="86"/>
      <c r="PGG8" s="86"/>
      <c r="PGH8" s="86"/>
      <c r="PGI8" s="86"/>
      <c r="PGJ8" s="86"/>
      <c r="PGK8" s="86"/>
      <c r="PGL8" s="86"/>
      <c r="PGM8" s="86"/>
      <c r="PGN8" s="86"/>
      <c r="PGO8" s="86"/>
      <c r="PGP8" s="86"/>
      <c r="PGQ8" s="86"/>
      <c r="PGR8" s="86"/>
      <c r="PGS8" s="86"/>
      <c r="PGT8" s="86"/>
      <c r="PGU8" s="86"/>
      <c r="PGV8" s="86"/>
      <c r="PGW8" s="86"/>
      <c r="PGX8" s="86"/>
      <c r="PGY8" s="86"/>
      <c r="PGZ8" s="86"/>
      <c r="PHA8" s="86"/>
      <c r="PHB8" s="86"/>
      <c r="PHC8" s="86"/>
      <c r="PHD8" s="86"/>
      <c r="PHE8" s="86"/>
      <c r="PHF8" s="86"/>
      <c r="PHG8" s="86"/>
      <c r="PHH8" s="86"/>
      <c r="PHI8" s="86"/>
      <c r="PHJ8" s="86"/>
      <c r="PHK8" s="86"/>
      <c r="PHL8" s="86"/>
      <c r="PHM8" s="86"/>
      <c r="PHN8" s="86"/>
      <c r="PHO8" s="86"/>
      <c r="PHP8" s="86"/>
      <c r="PHQ8" s="86"/>
      <c r="PHR8" s="86"/>
      <c r="PHS8" s="86"/>
      <c r="PHT8" s="86"/>
      <c r="PHU8" s="86"/>
      <c r="PHV8" s="86"/>
      <c r="PHW8" s="86"/>
      <c r="PHX8" s="86"/>
      <c r="PHY8" s="86"/>
      <c r="PHZ8" s="86"/>
      <c r="PIA8" s="86"/>
      <c r="PIB8" s="86"/>
      <c r="PIC8" s="86"/>
      <c r="PID8" s="86"/>
      <c r="PIE8" s="86"/>
      <c r="PIF8" s="86"/>
      <c r="PIG8" s="86"/>
      <c r="PIH8" s="86"/>
      <c r="PII8" s="86"/>
      <c r="PIJ8" s="86"/>
      <c r="PIK8" s="86"/>
      <c r="PIL8" s="86"/>
      <c r="PIM8" s="86"/>
      <c r="PIN8" s="86"/>
      <c r="PIO8" s="86"/>
      <c r="PIP8" s="86"/>
      <c r="PIQ8" s="86"/>
      <c r="PIR8" s="86"/>
      <c r="PIS8" s="86"/>
      <c r="PIT8" s="86"/>
      <c r="PIU8" s="86"/>
      <c r="PIV8" s="86"/>
      <c r="PIW8" s="86"/>
      <c r="PIX8" s="86"/>
      <c r="PIY8" s="86"/>
      <c r="PIZ8" s="86"/>
      <c r="PJA8" s="86"/>
      <c r="PJB8" s="86"/>
      <c r="PJC8" s="86"/>
      <c r="PJD8" s="86"/>
      <c r="PJE8" s="86"/>
      <c r="PJF8" s="86"/>
      <c r="PJG8" s="86"/>
      <c r="PJH8" s="86"/>
      <c r="PJI8" s="86"/>
      <c r="PJJ8" s="86"/>
      <c r="PJK8" s="86"/>
      <c r="PJL8" s="86"/>
      <c r="PJM8" s="86"/>
      <c r="PJN8" s="86"/>
      <c r="PJO8" s="86"/>
      <c r="PJP8" s="86"/>
      <c r="PJQ8" s="86"/>
      <c r="PJR8" s="86"/>
      <c r="PJS8" s="86"/>
      <c r="PJT8" s="86"/>
      <c r="PJU8" s="86"/>
      <c r="PJV8" s="86"/>
      <c r="PJW8" s="86"/>
      <c r="PJX8" s="86"/>
      <c r="PJY8" s="86"/>
      <c r="PJZ8" s="86"/>
      <c r="PKA8" s="86"/>
      <c r="PKB8" s="86"/>
      <c r="PKC8" s="86"/>
      <c r="PKD8" s="86"/>
      <c r="PKE8" s="86"/>
      <c r="PKF8" s="86"/>
      <c r="PKG8" s="86"/>
      <c r="PKH8" s="86"/>
      <c r="PKI8" s="86"/>
      <c r="PKJ8" s="86"/>
      <c r="PKK8" s="86"/>
      <c r="PKL8" s="86"/>
      <c r="PKM8" s="86"/>
      <c r="PKN8" s="86"/>
      <c r="PKO8" s="86"/>
      <c r="PKP8" s="86"/>
      <c r="PKQ8" s="86"/>
      <c r="PKR8" s="86"/>
      <c r="PKS8" s="86"/>
      <c r="PKT8" s="86"/>
      <c r="PKU8" s="86"/>
      <c r="PKV8" s="86"/>
      <c r="PKW8" s="86"/>
      <c r="PKX8" s="86"/>
      <c r="PKY8" s="86"/>
      <c r="PKZ8" s="86"/>
      <c r="PLA8" s="86"/>
      <c r="PLB8" s="86"/>
      <c r="PLC8" s="86"/>
      <c r="PLD8" s="86"/>
      <c r="PLE8" s="86"/>
      <c r="PLF8" s="86"/>
      <c r="PLG8" s="86"/>
      <c r="PLH8" s="86"/>
      <c r="PLI8" s="86"/>
      <c r="PLJ8" s="86"/>
      <c r="PLK8" s="86"/>
      <c r="PLL8" s="86"/>
      <c r="PLM8" s="86"/>
      <c r="PLN8" s="86"/>
      <c r="PLO8" s="86"/>
      <c r="PLP8" s="86"/>
      <c r="PLQ8" s="86"/>
      <c r="PLR8" s="86"/>
      <c r="PLS8" s="86"/>
      <c r="PLT8" s="86"/>
      <c r="PLU8" s="86"/>
      <c r="PLV8" s="86"/>
      <c r="PLW8" s="86"/>
      <c r="PLX8" s="86"/>
      <c r="PLY8" s="86"/>
      <c r="PLZ8" s="86"/>
      <c r="PMA8" s="86"/>
      <c r="PMB8" s="86"/>
      <c r="PMC8" s="86"/>
      <c r="PMD8" s="86"/>
      <c r="PME8" s="86"/>
      <c r="PMF8" s="86"/>
      <c r="PMG8" s="86"/>
      <c r="PMH8" s="86"/>
      <c r="PMI8" s="86"/>
      <c r="PMJ8" s="86"/>
      <c r="PMK8" s="86"/>
      <c r="PML8" s="86"/>
      <c r="PMM8" s="86"/>
      <c r="PMN8" s="86"/>
      <c r="PMO8" s="86"/>
      <c r="PMP8" s="86"/>
      <c r="PMQ8" s="86"/>
      <c r="PMR8" s="86"/>
      <c r="PMS8" s="86"/>
      <c r="PMT8" s="86"/>
      <c r="PMU8" s="86"/>
      <c r="PMV8" s="86"/>
      <c r="PMW8" s="86"/>
      <c r="PMX8" s="86"/>
      <c r="PMY8" s="86"/>
      <c r="PMZ8" s="86"/>
      <c r="PNA8" s="86"/>
      <c r="PNB8" s="86"/>
      <c r="PNC8" s="86"/>
      <c r="PND8" s="86"/>
      <c r="PNE8" s="86"/>
      <c r="PNF8" s="86"/>
      <c r="PNG8" s="86"/>
      <c r="PNH8" s="86"/>
      <c r="PNI8" s="86"/>
      <c r="PNJ8" s="86"/>
      <c r="PNK8" s="86"/>
      <c r="PNL8" s="86"/>
      <c r="PNM8" s="86"/>
      <c r="PNN8" s="86"/>
      <c r="PNO8" s="86"/>
      <c r="PNP8" s="86"/>
      <c r="PNQ8" s="86"/>
      <c r="PNR8" s="86"/>
      <c r="PNS8" s="86"/>
      <c r="PNT8" s="86"/>
      <c r="PNU8" s="86"/>
      <c r="PNV8" s="86"/>
      <c r="PNW8" s="86"/>
      <c r="PNX8" s="86"/>
      <c r="PNY8" s="86"/>
      <c r="PNZ8" s="86"/>
      <c r="POA8" s="86"/>
      <c r="POB8" s="86"/>
      <c r="POC8" s="86"/>
      <c r="POD8" s="86"/>
      <c r="POE8" s="86"/>
      <c r="POF8" s="86"/>
      <c r="POG8" s="86"/>
      <c r="POH8" s="86"/>
      <c r="POI8" s="86"/>
      <c r="POJ8" s="86"/>
      <c r="POK8" s="86"/>
      <c r="POL8" s="86"/>
      <c r="POM8" s="86"/>
      <c r="PON8" s="86"/>
      <c r="POO8" s="86"/>
      <c r="POP8" s="86"/>
      <c r="POQ8" s="86"/>
      <c r="POR8" s="86"/>
      <c r="POS8" s="86"/>
      <c r="POT8" s="86"/>
      <c r="POU8" s="86"/>
      <c r="POV8" s="86"/>
      <c r="POW8" s="86"/>
      <c r="POX8" s="86"/>
      <c r="POY8" s="86"/>
      <c r="POZ8" s="86"/>
      <c r="PPA8" s="86"/>
      <c r="PPB8" s="86"/>
      <c r="PPC8" s="86"/>
      <c r="PPD8" s="86"/>
      <c r="PPE8" s="86"/>
      <c r="PPF8" s="86"/>
      <c r="PPG8" s="86"/>
      <c r="PPH8" s="86"/>
      <c r="PPI8" s="86"/>
      <c r="PPJ8" s="86"/>
      <c r="PPK8" s="86"/>
      <c r="PPL8" s="86"/>
      <c r="PPM8" s="86"/>
      <c r="PPN8" s="86"/>
      <c r="PPO8" s="86"/>
      <c r="PPP8" s="86"/>
      <c r="PPQ8" s="86"/>
      <c r="PPR8" s="86"/>
      <c r="PPS8" s="86"/>
      <c r="PPT8" s="86"/>
      <c r="PPU8" s="86"/>
      <c r="PPV8" s="86"/>
      <c r="PPW8" s="86"/>
      <c r="PPX8" s="86"/>
      <c r="PPY8" s="86"/>
      <c r="PPZ8" s="86"/>
      <c r="PQA8" s="86"/>
      <c r="PQB8" s="86"/>
      <c r="PQC8" s="86"/>
      <c r="PQD8" s="86"/>
      <c r="PQE8" s="86"/>
      <c r="PQF8" s="86"/>
      <c r="PQG8" s="86"/>
      <c r="PQH8" s="86"/>
      <c r="PQI8" s="86"/>
      <c r="PQJ8" s="86"/>
      <c r="PQK8" s="86"/>
      <c r="PQL8" s="86"/>
      <c r="PQM8" s="86"/>
      <c r="PQN8" s="86"/>
      <c r="PQO8" s="86"/>
      <c r="PQP8" s="86"/>
      <c r="PQQ8" s="86"/>
      <c r="PQR8" s="86"/>
      <c r="PQS8" s="86"/>
      <c r="PQT8" s="86"/>
      <c r="PQU8" s="86"/>
      <c r="PQV8" s="86"/>
      <c r="PQW8" s="86"/>
      <c r="PQX8" s="86"/>
      <c r="PQY8" s="86"/>
      <c r="PQZ8" s="86"/>
      <c r="PRA8" s="86"/>
      <c r="PRB8" s="86"/>
      <c r="PRC8" s="86"/>
      <c r="PRD8" s="86"/>
      <c r="PRE8" s="86"/>
      <c r="PRF8" s="86"/>
      <c r="PRG8" s="86"/>
      <c r="PRH8" s="86"/>
      <c r="PRI8" s="86"/>
      <c r="PRJ8" s="86"/>
      <c r="PRK8" s="86"/>
      <c r="PRL8" s="86"/>
      <c r="PRM8" s="86"/>
      <c r="PRN8" s="86"/>
      <c r="PRO8" s="86"/>
      <c r="PRP8" s="86"/>
      <c r="PRQ8" s="86"/>
      <c r="PRR8" s="86"/>
      <c r="PRS8" s="86"/>
      <c r="PRT8" s="86"/>
      <c r="PRU8" s="86"/>
      <c r="PRV8" s="86"/>
      <c r="PRW8" s="86"/>
      <c r="PRX8" s="86"/>
      <c r="PRY8" s="86"/>
      <c r="PRZ8" s="86"/>
      <c r="PSA8" s="86"/>
      <c r="PSB8" s="86"/>
      <c r="PSC8" s="86"/>
      <c r="PSD8" s="86"/>
      <c r="PSE8" s="86"/>
      <c r="PSF8" s="86"/>
      <c r="PSG8" s="86"/>
      <c r="PSH8" s="86"/>
      <c r="PSI8" s="86"/>
      <c r="PSJ8" s="86"/>
      <c r="PSK8" s="86"/>
      <c r="PSL8" s="86"/>
      <c r="PSM8" s="86"/>
      <c r="PSN8" s="86"/>
      <c r="PSO8" s="86"/>
      <c r="PSP8" s="86"/>
      <c r="PSQ8" s="86"/>
      <c r="PSR8" s="86"/>
      <c r="PSS8" s="86"/>
      <c r="PST8" s="86"/>
      <c r="PSU8" s="86"/>
      <c r="PSV8" s="86"/>
      <c r="PSW8" s="86"/>
      <c r="PSX8" s="86"/>
      <c r="PSY8" s="86"/>
      <c r="PSZ8" s="86"/>
      <c r="PTA8" s="86"/>
      <c r="PTB8" s="86"/>
      <c r="PTC8" s="86"/>
      <c r="PTD8" s="86"/>
      <c r="PTE8" s="86"/>
      <c r="PTF8" s="86"/>
      <c r="PTG8" s="86"/>
      <c r="PTH8" s="86"/>
      <c r="PTI8" s="86"/>
      <c r="PTJ8" s="86"/>
      <c r="PTK8" s="86"/>
      <c r="PTL8" s="86"/>
      <c r="PTM8" s="86"/>
      <c r="PTN8" s="86"/>
      <c r="PTO8" s="86"/>
      <c r="PTP8" s="86"/>
      <c r="PTQ8" s="86"/>
      <c r="PTR8" s="86"/>
      <c r="PTS8" s="86"/>
      <c r="PTT8" s="86"/>
      <c r="PTU8" s="86"/>
      <c r="PTV8" s="86"/>
      <c r="PTW8" s="86"/>
      <c r="PTX8" s="86"/>
      <c r="PTY8" s="86"/>
      <c r="PTZ8" s="86"/>
      <c r="PUA8" s="86"/>
      <c r="PUB8" s="86"/>
      <c r="PUC8" s="86"/>
      <c r="PUD8" s="86"/>
      <c r="PUE8" s="86"/>
      <c r="PUF8" s="86"/>
      <c r="PUG8" s="86"/>
      <c r="PUH8" s="86"/>
      <c r="PUI8" s="86"/>
      <c r="PUJ8" s="86"/>
      <c r="PUK8" s="86"/>
      <c r="PUL8" s="86"/>
      <c r="PUM8" s="86"/>
      <c r="PUN8" s="86"/>
      <c r="PUO8" s="86"/>
      <c r="PUP8" s="86"/>
      <c r="PUQ8" s="86"/>
      <c r="PUR8" s="86"/>
      <c r="PUS8" s="86"/>
      <c r="PUT8" s="86"/>
      <c r="PUU8" s="86"/>
      <c r="PUV8" s="86"/>
      <c r="PUW8" s="86"/>
      <c r="PUX8" s="86"/>
      <c r="PUY8" s="86"/>
      <c r="PUZ8" s="86"/>
      <c r="PVA8" s="86"/>
      <c r="PVB8" s="86"/>
      <c r="PVC8" s="86"/>
      <c r="PVD8" s="86"/>
      <c r="PVE8" s="86"/>
      <c r="PVF8" s="86"/>
      <c r="PVG8" s="86"/>
      <c r="PVH8" s="86"/>
      <c r="PVI8" s="86"/>
      <c r="PVJ8" s="86"/>
      <c r="PVK8" s="86"/>
      <c r="PVL8" s="86"/>
      <c r="PVM8" s="86"/>
      <c r="PVN8" s="86"/>
      <c r="PVO8" s="86"/>
      <c r="PVP8" s="86"/>
      <c r="PVQ8" s="86"/>
      <c r="PVR8" s="86"/>
      <c r="PVS8" s="86"/>
      <c r="PVT8" s="86"/>
      <c r="PVU8" s="86"/>
      <c r="PVV8" s="86"/>
      <c r="PVW8" s="86"/>
      <c r="PVX8" s="86"/>
      <c r="PVY8" s="86"/>
      <c r="PVZ8" s="86"/>
      <c r="PWA8" s="86"/>
      <c r="PWB8" s="86"/>
      <c r="PWC8" s="86"/>
      <c r="PWD8" s="86"/>
      <c r="PWE8" s="86"/>
      <c r="PWF8" s="86"/>
      <c r="PWG8" s="86"/>
      <c r="PWH8" s="86"/>
      <c r="PWI8" s="86"/>
      <c r="PWJ8" s="86"/>
      <c r="PWK8" s="86"/>
      <c r="PWL8" s="86"/>
      <c r="PWM8" s="86"/>
      <c r="PWN8" s="86"/>
      <c r="PWO8" s="86"/>
      <c r="PWP8" s="86"/>
      <c r="PWQ8" s="86"/>
      <c r="PWR8" s="86"/>
      <c r="PWS8" s="86"/>
      <c r="PWT8" s="86"/>
      <c r="PWU8" s="86"/>
      <c r="PWV8" s="86"/>
      <c r="PWW8" s="86"/>
      <c r="PWX8" s="86"/>
      <c r="PWY8" s="86"/>
      <c r="PWZ8" s="86"/>
      <c r="PXA8" s="86"/>
      <c r="PXB8" s="86"/>
      <c r="PXC8" s="86"/>
      <c r="PXD8" s="86"/>
      <c r="PXE8" s="86"/>
      <c r="PXF8" s="86"/>
      <c r="PXG8" s="86"/>
      <c r="PXH8" s="86"/>
      <c r="PXI8" s="86"/>
      <c r="PXJ8" s="86"/>
      <c r="PXK8" s="86"/>
      <c r="PXL8" s="86"/>
      <c r="PXM8" s="86"/>
      <c r="PXN8" s="86"/>
      <c r="PXO8" s="86"/>
      <c r="PXP8" s="86"/>
      <c r="PXQ8" s="86"/>
      <c r="PXR8" s="86"/>
      <c r="PXS8" s="86"/>
      <c r="PXT8" s="86"/>
      <c r="PXU8" s="86"/>
      <c r="PXV8" s="86"/>
      <c r="PXW8" s="86"/>
      <c r="PXX8" s="86"/>
      <c r="PXY8" s="86"/>
      <c r="PXZ8" s="86"/>
      <c r="PYA8" s="86"/>
      <c r="PYB8" s="86"/>
      <c r="PYC8" s="86"/>
      <c r="PYD8" s="86"/>
      <c r="PYE8" s="86"/>
      <c r="PYF8" s="86"/>
      <c r="PYG8" s="86"/>
      <c r="PYH8" s="86"/>
      <c r="PYI8" s="86"/>
      <c r="PYJ8" s="86"/>
      <c r="PYK8" s="86"/>
      <c r="PYL8" s="86"/>
      <c r="PYM8" s="86"/>
      <c r="PYN8" s="86"/>
      <c r="PYO8" s="86"/>
      <c r="PYP8" s="86"/>
      <c r="PYQ8" s="86"/>
      <c r="PYR8" s="86"/>
      <c r="PYS8" s="86"/>
      <c r="PYT8" s="86"/>
      <c r="PYU8" s="86"/>
      <c r="PYV8" s="86"/>
      <c r="PYW8" s="86"/>
      <c r="PYX8" s="86"/>
      <c r="PYY8" s="86"/>
      <c r="PYZ8" s="86"/>
      <c r="PZA8" s="86"/>
      <c r="PZB8" s="86"/>
      <c r="PZC8" s="86"/>
      <c r="PZD8" s="86"/>
      <c r="PZE8" s="86"/>
      <c r="PZF8" s="86"/>
      <c r="PZG8" s="86"/>
      <c r="PZH8" s="86"/>
      <c r="PZI8" s="86"/>
      <c r="PZJ8" s="86"/>
      <c r="PZK8" s="86"/>
      <c r="PZL8" s="86"/>
      <c r="PZM8" s="86"/>
      <c r="PZN8" s="86"/>
      <c r="PZO8" s="86"/>
      <c r="PZP8" s="86"/>
      <c r="PZQ8" s="86"/>
      <c r="PZR8" s="86"/>
      <c r="PZS8" s="86"/>
      <c r="PZT8" s="86"/>
      <c r="PZU8" s="86"/>
      <c r="PZV8" s="86"/>
      <c r="PZW8" s="86"/>
      <c r="PZX8" s="86"/>
      <c r="PZY8" s="86"/>
      <c r="PZZ8" s="86"/>
      <c r="QAA8" s="86"/>
      <c r="QAB8" s="86"/>
      <c r="QAC8" s="86"/>
      <c r="QAD8" s="86"/>
      <c r="QAE8" s="86"/>
      <c r="QAF8" s="86"/>
      <c r="QAG8" s="86"/>
      <c r="QAH8" s="86"/>
      <c r="QAI8" s="86"/>
      <c r="QAJ8" s="86"/>
      <c r="QAK8" s="86"/>
      <c r="QAL8" s="86"/>
      <c r="QAM8" s="86"/>
      <c r="QAN8" s="86"/>
      <c r="QAO8" s="86"/>
      <c r="QAP8" s="86"/>
      <c r="QAQ8" s="86"/>
      <c r="QAR8" s="86"/>
      <c r="QAS8" s="86"/>
      <c r="QAT8" s="86"/>
      <c r="QAU8" s="86"/>
      <c r="QAV8" s="86"/>
      <c r="QAW8" s="86"/>
      <c r="QAX8" s="86"/>
      <c r="QAY8" s="86"/>
      <c r="QAZ8" s="86"/>
      <c r="QBA8" s="86"/>
      <c r="QBB8" s="86"/>
      <c r="QBC8" s="86"/>
      <c r="QBD8" s="86"/>
      <c r="QBE8" s="86"/>
      <c r="QBF8" s="86"/>
      <c r="QBG8" s="86"/>
      <c r="QBH8" s="86"/>
      <c r="QBI8" s="86"/>
      <c r="QBJ8" s="86"/>
      <c r="QBK8" s="86"/>
      <c r="QBL8" s="86"/>
      <c r="QBM8" s="86"/>
      <c r="QBN8" s="86"/>
      <c r="QBO8" s="86"/>
      <c r="QBP8" s="86"/>
      <c r="QBQ8" s="86"/>
      <c r="QBR8" s="86"/>
      <c r="QBS8" s="86"/>
      <c r="QBT8" s="86"/>
      <c r="QBU8" s="86"/>
      <c r="QBV8" s="86"/>
      <c r="QBW8" s="86"/>
      <c r="QBX8" s="86"/>
      <c r="QBY8" s="86"/>
      <c r="QBZ8" s="86"/>
      <c r="QCA8" s="86"/>
      <c r="QCB8" s="86"/>
      <c r="QCC8" s="86"/>
      <c r="QCD8" s="86"/>
      <c r="QCE8" s="86"/>
      <c r="QCF8" s="86"/>
      <c r="QCG8" s="86"/>
      <c r="QCH8" s="86"/>
      <c r="QCI8" s="86"/>
      <c r="QCJ8" s="86"/>
      <c r="QCK8" s="86"/>
      <c r="QCL8" s="86"/>
      <c r="QCM8" s="86"/>
      <c r="QCN8" s="86"/>
      <c r="QCO8" s="86"/>
      <c r="QCP8" s="86"/>
      <c r="QCQ8" s="86"/>
      <c r="QCR8" s="86"/>
      <c r="QCS8" s="86"/>
      <c r="QCT8" s="86"/>
      <c r="QCU8" s="86"/>
      <c r="QCV8" s="86"/>
      <c r="QCW8" s="86"/>
      <c r="QCX8" s="86"/>
      <c r="QCY8" s="86"/>
      <c r="QCZ8" s="86"/>
      <c r="QDA8" s="86"/>
      <c r="QDB8" s="86"/>
      <c r="QDC8" s="86"/>
      <c r="QDD8" s="86"/>
      <c r="QDE8" s="86"/>
      <c r="QDF8" s="86"/>
      <c r="QDG8" s="86"/>
      <c r="QDH8" s="86"/>
      <c r="QDI8" s="86"/>
      <c r="QDJ8" s="86"/>
      <c r="QDK8" s="86"/>
      <c r="QDL8" s="86"/>
      <c r="QDM8" s="86"/>
      <c r="QDN8" s="86"/>
      <c r="QDO8" s="86"/>
      <c r="QDP8" s="86"/>
      <c r="QDQ8" s="86"/>
      <c r="QDR8" s="86"/>
      <c r="QDS8" s="86"/>
      <c r="QDT8" s="86"/>
      <c r="QDU8" s="86"/>
      <c r="QDV8" s="86"/>
      <c r="QDW8" s="86"/>
      <c r="QDX8" s="86"/>
      <c r="QDY8" s="86"/>
      <c r="QDZ8" s="86"/>
      <c r="QEA8" s="86"/>
      <c r="QEB8" s="86"/>
      <c r="QEC8" s="86"/>
      <c r="QED8" s="86"/>
      <c r="QEE8" s="86"/>
      <c r="QEF8" s="86"/>
      <c r="QEG8" s="86"/>
      <c r="QEH8" s="86"/>
      <c r="QEI8" s="86"/>
      <c r="QEJ8" s="86"/>
      <c r="QEK8" s="86"/>
      <c r="QEL8" s="86"/>
      <c r="QEM8" s="86"/>
      <c r="QEN8" s="86"/>
      <c r="QEO8" s="86"/>
      <c r="QEP8" s="86"/>
      <c r="QEQ8" s="86"/>
      <c r="QER8" s="86"/>
      <c r="QES8" s="86"/>
      <c r="QET8" s="86"/>
      <c r="QEU8" s="86"/>
      <c r="QEV8" s="86"/>
      <c r="QEW8" s="86"/>
      <c r="QEX8" s="86"/>
      <c r="QEY8" s="86"/>
      <c r="QEZ8" s="86"/>
      <c r="QFA8" s="86"/>
      <c r="QFB8" s="86"/>
      <c r="QFC8" s="86"/>
      <c r="QFD8" s="86"/>
      <c r="QFE8" s="86"/>
      <c r="QFF8" s="86"/>
      <c r="QFG8" s="86"/>
      <c r="QFH8" s="86"/>
      <c r="QFI8" s="86"/>
      <c r="QFJ8" s="86"/>
      <c r="QFK8" s="86"/>
      <c r="QFL8" s="86"/>
      <c r="QFM8" s="86"/>
      <c r="QFN8" s="86"/>
      <c r="QFO8" s="86"/>
      <c r="QFP8" s="86"/>
      <c r="QFQ8" s="86"/>
      <c r="QFR8" s="86"/>
      <c r="QFS8" s="86"/>
      <c r="QFT8" s="86"/>
      <c r="QFU8" s="86"/>
      <c r="QFV8" s="86"/>
      <c r="QFW8" s="86"/>
      <c r="QFX8" s="86"/>
      <c r="QFY8" s="86"/>
      <c r="QFZ8" s="86"/>
      <c r="QGA8" s="86"/>
      <c r="QGB8" s="86"/>
      <c r="QGC8" s="86"/>
      <c r="QGD8" s="86"/>
      <c r="QGE8" s="86"/>
      <c r="QGF8" s="86"/>
      <c r="QGG8" s="86"/>
      <c r="QGH8" s="86"/>
      <c r="QGI8" s="86"/>
      <c r="QGJ8" s="86"/>
      <c r="QGK8" s="86"/>
      <c r="QGL8" s="86"/>
      <c r="QGM8" s="86"/>
      <c r="QGN8" s="86"/>
      <c r="QGO8" s="86"/>
      <c r="QGP8" s="86"/>
      <c r="QGQ8" s="86"/>
      <c r="QGR8" s="86"/>
      <c r="QGS8" s="86"/>
      <c r="QGT8" s="86"/>
      <c r="QGU8" s="86"/>
      <c r="QGV8" s="86"/>
      <c r="QGW8" s="86"/>
      <c r="QGX8" s="86"/>
      <c r="QGY8" s="86"/>
      <c r="QGZ8" s="86"/>
      <c r="QHA8" s="86"/>
      <c r="QHB8" s="86"/>
      <c r="QHC8" s="86"/>
      <c r="QHD8" s="86"/>
      <c r="QHE8" s="86"/>
      <c r="QHF8" s="86"/>
      <c r="QHG8" s="86"/>
      <c r="QHH8" s="86"/>
      <c r="QHI8" s="86"/>
      <c r="QHJ8" s="86"/>
      <c r="QHK8" s="86"/>
      <c r="QHL8" s="86"/>
      <c r="QHM8" s="86"/>
      <c r="QHN8" s="86"/>
      <c r="QHO8" s="86"/>
      <c r="QHP8" s="86"/>
      <c r="QHQ8" s="86"/>
      <c r="QHR8" s="86"/>
      <c r="QHS8" s="86"/>
      <c r="QHT8" s="86"/>
      <c r="QHU8" s="86"/>
      <c r="QHV8" s="86"/>
      <c r="QHW8" s="86"/>
      <c r="QHX8" s="86"/>
      <c r="QHY8" s="86"/>
      <c r="QHZ8" s="86"/>
      <c r="QIA8" s="86"/>
      <c r="QIB8" s="86"/>
      <c r="QIC8" s="86"/>
      <c r="QID8" s="86"/>
      <c r="QIE8" s="86"/>
      <c r="QIF8" s="86"/>
      <c r="QIG8" s="86"/>
      <c r="QIH8" s="86"/>
      <c r="QII8" s="86"/>
      <c r="QIJ8" s="86"/>
      <c r="QIK8" s="86"/>
      <c r="QIL8" s="86"/>
      <c r="QIM8" s="86"/>
      <c r="QIN8" s="86"/>
      <c r="QIO8" s="86"/>
      <c r="QIP8" s="86"/>
      <c r="QIQ8" s="86"/>
      <c r="QIR8" s="86"/>
      <c r="QIS8" s="86"/>
      <c r="QIT8" s="86"/>
      <c r="QIU8" s="86"/>
      <c r="QIV8" s="86"/>
      <c r="QIW8" s="86"/>
      <c r="QIX8" s="86"/>
      <c r="QIY8" s="86"/>
      <c r="QIZ8" s="86"/>
      <c r="QJA8" s="86"/>
      <c r="QJB8" s="86"/>
      <c r="QJC8" s="86"/>
      <c r="QJD8" s="86"/>
      <c r="QJE8" s="86"/>
      <c r="QJF8" s="86"/>
      <c r="QJG8" s="86"/>
      <c r="QJH8" s="86"/>
      <c r="QJI8" s="86"/>
      <c r="QJJ8" s="86"/>
      <c r="QJK8" s="86"/>
      <c r="QJL8" s="86"/>
      <c r="QJM8" s="86"/>
      <c r="QJN8" s="86"/>
      <c r="QJO8" s="86"/>
      <c r="QJP8" s="86"/>
      <c r="QJQ8" s="86"/>
      <c r="QJR8" s="86"/>
      <c r="QJS8" s="86"/>
      <c r="QJT8" s="86"/>
      <c r="QJU8" s="86"/>
      <c r="QJV8" s="86"/>
      <c r="QJW8" s="86"/>
      <c r="QJX8" s="86"/>
      <c r="QJY8" s="86"/>
      <c r="QJZ8" s="86"/>
      <c r="QKA8" s="86"/>
      <c r="QKB8" s="86"/>
      <c r="QKC8" s="86"/>
      <c r="QKD8" s="86"/>
      <c r="QKE8" s="86"/>
      <c r="QKF8" s="86"/>
      <c r="QKG8" s="86"/>
      <c r="QKH8" s="86"/>
      <c r="QKI8" s="86"/>
      <c r="QKJ8" s="86"/>
      <c r="QKK8" s="86"/>
      <c r="QKL8" s="86"/>
      <c r="QKM8" s="86"/>
      <c r="QKN8" s="86"/>
      <c r="QKO8" s="86"/>
      <c r="QKP8" s="86"/>
      <c r="QKQ8" s="86"/>
      <c r="QKR8" s="86"/>
      <c r="QKS8" s="86"/>
      <c r="QKT8" s="86"/>
      <c r="QKU8" s="86"/>
      <c r="QKV8" s="86"/>
      <c r="QKW8" s="86"/>
      <c r="QKX8" s="86"/>
      <c r="QKY8" s="86"/>
      <c r="QKZ8" s="86"/>
      <c r="QLA8" s="86"/>
      <c r="QLB8" s="86"/>
      <c r="QLC8" s="86"/>
      <c r="QLD8" s="86"/>
      <c r="QLE8" s="86"/>
      <c r="QLF8" s="86"/>
      <c r="QLG8" s="86"/>
      <c r="QLH8" s="86"/>
      <c r="QLI8" s="86"/>
      <c r="QLJ8" s="86"/>
      <c r="QLK8" s="86"/>
      <c r="QLL8" s="86"/>
      <c r="QLM8" s="86"/>
      <c r="QLN8" s="86"/>
      <c r="QLO8" s="86"/>
      <c r="QLP8" s="86"/>
      <c r="QLQ8" s="86"/>
      <c r="QLR8" s="86"/>
      <c r="QLS8" s="86"/>
      <c r="QLT8" s="86"/>
      <c r="QLU8" s="86"/>
      <c r="QLV8" s="86"/>
      <c r="QLW8" s="86"/>
      <c r="QLX8" s="86"/>
      <c r="QLY8" s="86"/>
      <c r="QLZ8" s="86"/>
      <c r="QMA8" s="86"/>
      <c r="QMB8" s="86"/>
      <c r="QMC8" s="86"/>
      <c r="QMD8" s="86"/>
      <c r="QME8" s="86"/>
      <c r="QMF8" s="86"/>
      <c r="QMG8" s="86"/>
      <c r="QMH8" s="86"/>
      <c r="QMI8" s="86"/>
      <c r="QMJ8" s="86"/>
      <c r="QMK8" s="86"/>
      <c r="QML8" s="86"/>
      <c r="QMM8" s="86"/>
      <c r="QMN8" s="86"/>
      <c r="QMO8" s="86"/>
      <c r="QMP8" s="86"/>
      <c r="QMQ8" s="86"/>
      <c r="QMR8" s="86"/>
      <c r="QMS8" s="86"/>
      <c r="QMT8" s="86"/>
      <c r="QMU8" s="86"/>
      <c r="QMV8" s="86"/>
      <c r="QMW8" s="86"/>
      <c r="QMX8" s="86"/>
      <c r="QMY8" s="86"/>
      <c r="QMZ8" s="86"/>
      <c r="QNA8" s="86"/>
      <c r="QNB8" s="86"/>
      <c r="QNC8" s="86"/>
      <c r="QND8" s="86"/>
      <c r="QNE8" s="86"/>
      <c r="QNF8" s="86"/>
      <c r="QNG8" s="86"/>
      <c r="QNH8" s="86"/>
      <c r="QNI8" s="86"/>
      <c r="QNJ8" s="86"/>
      <c r="QNK8" s="86"/>
      <c r="QNL8" s="86"/>
      <c r="QNM8" s="86"/>
      <c r="QNN8" s="86"/>
      <c r="QNO8" s="86"/>
      <c r="QNP8" s="86"/>
      <c r="QNQ8" s="86"/>
      <c r="QNR8" s="86"/>
      <c r="QNS8" s="86"/>
      <c r="QNT8" s="86"/>
      <c r="QNU8" s="86"/>
      <c r="QNV8" s="86"/>
      <c r="QNW8" s="86"/>
      <c r="QNX8" s="86"/>
      <c r="QNY8" s="86"/>
      <c r="QNZ8" s="86"/>
      <c r="QOA8" s="86"/>
      <c r="QOB8" s="86"/>
      <c r="QOC8" s="86"/>
      <c r="QOD8" s="86"/>
      <c r="QOE8" s="86"/>
      <c r="QOF8" s="86"/>
      <c r="QOG8" s="86"/>
      <c r="QOH8" s="86"/>
      <c r="QOI8" s="86"/>
      <c r="QOJ8" s="86"/>
      <c r="QOK8" s="86"/>
      <c r="QOL8" s="86"/>
      <c r="QOM8" s="86"/>
      <c r="QON8" s="86"/>
      <c r="QOO8" s="86"/>
      <c r="QOP8" s="86"/>
      <c r="QOQ8" s="86"/>
      <c r="QOR8" s="86"/>
      <c r="QOS8" s="86"/>
      <c r="QOT8" s="86"/>
      <c r="QOU8" s="86"/>
      <c r="QOV8" s="86"/>
      <c r="QOW8" s="86"/>
      <c r="QOX8" s="86"/>
      <c r="QOY8" s="86"/>
      <c r="QOZ8" s="86"/>
      <c r="QPA8" s="86"/>
      <c r="QPB8" s="86"/>
      <c r="QPC8" s="86"/>
      <c r="QPD8" s="86"/>
      <c r="QPE8" s="86"/>
      <c r="QPF8" s="86"/>
      <c r="QPG8" s="86"/>
      <c r="QPH8" s="86"/>
      <c r="QPI8" s="86"/>
      <c r="QPJ8" s="86"/>
      <c r="QPK8" s="86"/>
      <c r="QPL8" s="86"/>
      <c r="QPM8" s="86"/>
      <c r="QPN8" s="86"/>
      <c r="QPO8" s="86"/>
      <c r="QPP8" s="86"/>
      <c r="QPQ8" s="86"/>
      <c r="QPR8" s="86"/>
      <c r="QPS8" s="86"/>
      <c r="QPT8" s="86"/>
      <c r="QPU8" s="86"/>
      <c r="QPV8" s="86"/>
      <c r="QPW8" s="86"/>
      <c r="QPX8" s="86"/>
      <c r="QPY8" s="86"/>
      <c r="QPZ8" s="86"/>
      <c r="QQA8" s="86"/>
      <c r="QQB8" s="86"/>
      <c r="QQC8" s="86"/>
      <c r="QQD8" s="86"/>
      <c r="QQE8" s="86"/>
      <c r="QQF8" s="86"/>
      <c r="QQG8" s="86"/>
      <c r="QQH8" s="86"/>
      <c r="QQI8" s="86"/>
      <c r="QQJ8" s="86"/>
      <c r="QQK8" s="86"/>
      <c r="QQL8" s="86"/>
      <c r="QQM8" s="86"/>
      <c r="QQN8" s="86"/>
      <c r="QQO8" s="86"/>
      <c r="QQP8" s="86"/>
      <c r="QQQ8" s="86"/>
      <c r="QQR8" s="86"/>
      <c r="QQS8" s="86"/>
      <c r="QQT8" s="86"/>
      <c r="QQU8" s="86"/>
      <c r="QQV8" s="86"/>
      <c r="QQW8" s="86"/>
      <c r="QQX8" s="86"/>
      <c r="QQY8" s="86"/>
      <c r="QQZ8" s="86"/>
      <c r="QRA8" s="86"/>
      <c r="QRB8" s="86"/>
      <c r="QRC8" s="86"/>
      <c r="QRD8" s="86"/>
      <c r="QRE8" s="86"/>
      <c r="QRF8" s="86"/>
      <c r="QRG8" s="86"/>
      <c r="QRH8" s="86"/>
      <c r="QRI8" s="86"/>
      <c r="QRJ8" s="86"/>
      <c r="QRK8" s="86"/>
      <c r="QRL8" s="86"/>
      <c r="QRM8" s="86"/>
      <c r="QRN8" s="86"/>
      <c r="QRO8" s="86"/>
      <c r="QRP8" s="86"/>
      <c r="QRQ8" s="86"/>
      <c r="QRR8" s="86"/>
      <c r="QRS8" s="86"/>
      <c r="QRT8" s="86"/>
      <c r="QRU8" s="86"/>
      <c r="QRV8" s="86"/>
      <c r="QRW8" s="86"/>
      <c r="QRX8" s="86"/>
      <c r="QRY8" s="86"/>
      <c r="QRZ8" s="86"/>
      <c r="QSA8" s="86"/>
      <c r="QSB8" s="86"/>
      <c r="QSC8" s="86"/>
      <c r="QSD8" s="86"/>
      <c r="QSE8" s="86"/>
      <c r="QSF8" s="86"/>
      <c r="QSG8" s="86"/>
      <c r="QSH8" s="86"/>
      <c r="QSI8" s="86"/>
      <c r="QSJ8" s="86"/>
      <c r="QSK8" s="86"/>
      <c r="QSL8" s="86"/>
      <c r="QSM8" s="86"/>
      <c r="QSN8" s="86"/>
      <c r="QSO8" s="86"/>
      <c r="QSP8" s="86"/>
      <c r="QSQ8" s="86"/>
      <c r="QSR8" s="86"/>
      <c r="QSS8" s="86"/>
      <c r="QST8" s="86"/>
      <c r="QSU8" s="86"/>
      <c r="QSV8" s="86"/>
      <c r="QSW8" s="86"/>
      <c r="QSX8" s="86"/>
      <c r="QSY8" s="86"/>
      <c r="QSZ8" s="86"/>
      <c r="QTA8" s="86"/>
      <c r="QTB8" s="86"/>
      <c r="QTC8" s="86"/>
      <c r="QTD8" s="86"/>
      <c r="QTE8" s="86"/>
      <c r="QTF8" s="86"/>
      <c r="QTG8" s="86"/>
      <c r="QTH8" s="86"/>
      <c r="QTI8" s="86"/>
      <c r="QTJ8" s="86"/>
      <c r="QTK8" s="86"/>
      <c r="QTL8" s="86"/>
      <c r="QTM8" s="86"/>
      <c r="QTN8" s="86"/>
      <c r="QTO8" s="86"/>
      <c r="QTP8" s="86"/>
      <c r="QTQ8" s="86"/>
      <c r="QTR8" s="86"/>
      <c r="QTS8" s="86"/>
      <c r="QTT8" s="86"/>
      <c r="QTU8" s="86"/>
      <c r="QTV8" s="86"/>
      <c r="QTW8" s="86"/>
      <c r="QTX8" s="86"/>
      <c r="QTY8" s="86"/>
      <c r="QTZ8" s="86"/>
      <c r="QUA8" s="86"/>
      <c r="QUB8" s="86"/>
      <c r="QUC8" s="86"/>
      <c r="QUD8" s="86"/>
      <c r="QUE8" s="86"/>
      <c r="QUF8" s="86"/>
      <c r="QUG8" s="86"/>
      <c r="QUH8" s="86"/>
      <c r="QUI8" s="86"/>
      <c r="QUJ8" s="86"/>
      <c r="QUK8" s="86"/>
      <c r="QUL8" s="86"/>
      <c r="QUM8" s="86"/>
      <c r="QUN8" s="86"/>
      <c r="QUO8" s="86"/>
      <c r="QUP8" s="86"/>
      <c r="QUQ8" s="86"/>
      <c r="QUR8" s="86"/>
      <c r="QUS8" s="86"/>
      <c r="QUT8" s="86"/>
      <c r="QUU8" s="86"/>
      <c r="QUV8" s="86"/>
      <c r="QUW8" s="86"/>
      <c r="QUX8" s="86"/>
      <c r="QUY8" s="86"/>
      <c r="QUZ8" s="86"/>
      <c r="QVA8" s="86"/>
      <c r="QVB8" s="86"/>
      <c r="QVC8" s="86"/>
      <c r="QVD8" s="86"/>
      <c r="QVE8" s="86"/>
      <c r="QVF8" s="86"/>
      <c r="QVG8" s="86"/>
      <c r="QVH8" s="86"/>
      <c r="QVI8" s="86"/>
      <c r="QVJ8" s="86"/>
      <c r="QVK8" s="86"/>
      <c r="QVL8" s="86"/>
      <c r="QVM8" s="86"/>
      <c r="QVN8" s="86"/>
      <c r="QVO8" s="86"/>
      <c r="QVP8" s="86"/>
      <c r="QVQ8" s="86"/>
      <c r="QVR8" s="86"/>
      <c r="QVS8" s="86"/>
      <c r="QVT8" s="86"/>
      <c r="QVU8" s="86"/>
      <c r="QVV8" s="86"/>
      <c r="QVW8" s="86"/>
      <c r="QVX8" s="86"/>
      <c r="QVY8" s="86"/>
      <c r="QVZ8" s="86"/>
      <c r="QWA8" s="86"/>
      <c r="QWB8" s="86"/>
      <c r="QWC8" s="86"/>
      <c r="QWD8" s="86"/>
      <c r="QWE8" s="86"/>
      <c r="QWF8" s="86"/>
      <c r="QWG8" s="86"/>
      <c r="QWH8" s="86"/>
      <c r="QWI8" s="86"/>
      <c r="QWJ8" s="86"/>
      <c r="QWK8" s="86"/>
      <c r="QWL8" s="86"/>
      <c r="QWM8" s="86"/>
      <c r="QWN8" s="86"/>
      <c r="QWO8" s="86"/>
      <c r="QWP8" s="86"/>
      <c r="QWQ8" s="86"/>
      <c r="QWR8" s="86"/>
      <c r="QWS8" s="86"/>
      <c r="QWT8" s="86"/>
      <c r="QWU8" s="86"/>
      <c r="QWV8" s="86"/>
      <c r="QWW8" s="86"/>
      <c r="QWX8" s="86"/>
      <c r="QWY8" s="86"/>
      <c r="QWZ8" s="86"/>
      <c r="QXA8" s="86"/>
      <c r="QXB8" s="86"/>
      <c r="QXC8" s="86"/>
      <c r="QXD8" s="86"/>
      <c r="QXE8" s="86"/>
      <c r="QXF8" s="86"/>
      <c r="QXG8" s="86"/>
      <c r="QXH8" s="86"/>
      <c r="QXI8" s="86"/>
      <c r="QXJ8" s="86"/>
      <c r="QXK8" s="86"/>
      <c r="QXL8" s="86"/>
      <c r="QXM8" s="86"/>
      <c r="QXN8" s="86"/>
      <c r="QXO8" s="86"/>
      <c r="QXP8" s="86"/>
      <c r="QXQ8" s="86"/>
      <c r="QXR8" s="86"/>
      <c r="QXS8" s="86"/>
      <c r="QXT8" s="86"/>
      <c r="QXU8" s="86"/>
      <c r="QXV8" s="86"/>
      <c r="QXW8" s="86"/>
      <c r="QXX8" s="86"/>
      <c r="QXY8" s="86"/>
      <c r="QXZ8" s="86"/>
      <c r="QYA8" s="86"/>
      <c r="QYB8" s="86"/>
      <c r="QYC8" s="86"/>
      <c r="QYD8" s="86"/>
      <c r="QYE8" s="86"/>
      <c r="QYF8" s="86"/>
      <c r="QYG8" s="86"/>
      <c r="QYH8" s="86"/>
      <c r="QYI8" s="86"/>
      <c r="QYJ8" s="86"/>
      <c r="QYK8" s="86"/>
      <c r="QYL8" s="86"/>
      <c r="QYM8" s="86"/>
      <c r="QYN8" s="86"/>
      <c r="QYO8" s="86"/>
      <c r="QYP8" s="86"/>
      <c r="QYQ8" s="86"/>
      <c r="QYR8" s="86"/>
      <c r="QYS8" s="86"/>
      <c r="QYT8" s="86"/>
      <c r="QYU8" s="86"/>
      <c r="QYV8" s="86"/>
      <c r="QYW8" s="86"/>
      <c r="QYX8" s="86"/>
      <c r="QYY8" s="86"/>
      <c r="QYZ8" s="86"/>
      <c r="QZA8" s="86"/>
      <c r="QZB8" s="86"/>
      <c r="QZC8" s="86"/>
      <c r="QZD8" s="86"/>
      <c r="QZE8" s="86"/>
      <c r="QZF8" s="86"/>
      <c r="QZG8" s="86"/>
      <c r="QZH8" s="86"/>
      <c r="QZI8" s="86"/>
      <c r="QZJ8" s="86"/>
      <c r="QZK8" s="86"/>
      <c r="QZL8" s="86"/>
      <c r="QZM8" s="86"/>
      <c r="QZN8" s="86"/>
      <c r="QZO8" s="86"/>
      <c r="QZP8" s="86"/>
      <c r="QZQ8" s="86"/>
      <c r="QZR8" s="86"/>
      <c r="QZS8" s="86"/>
      <c r="QZT8" s="86"/>
      <c r="QZU8" s="86"/>
      <c r="QZV8" s="86"/>
      <c r="QZW8" s="86"/>
      <c r="QZX8" s="86"/>
      <c r="QZY8" s="86"/>
      <c r="QZZ8" s="86"/>
      <c r="RAA8" s="86"/>
      <c r="RAB8" s="86"/>
      <c r="RAC8" s="86"/>
      <c r="RAD8" s="86"/>
      <c r="RAE8" s="86"/>
      <c r="RAF8" s="86"/>
      <c r="RAG8" s="86"/>
      <c r="RAH8" s="86"/>
      <c r="RAI8" s="86"/>
      <c r="RAJ8" s="86"/>
      <c r="RAK8" s="86"/>
      <c r="RAL8" s="86"/>
      <c r="RAM8" s="86"/>
      <c r="RAN8" s="86"/>
      <c r="RAO8" s="86"/>
      <c r="RAP8" s="86"/>
      <c r="RAQ8" s="86"/>
      <c r="RAR8" s="86"/>
      <c r="RAS8" s="86"/>
      <c r="RAT8" s="86"/>
      <c r="RAU8" s="86"/>
      <c r="RAV8" s="86"/>
      <c r="RAW8" s="86"/>
      <c r="RAX8" s="86"/>
      <c r="RAY8" s="86"/>
      <c r="RAZ8" s="86"/>
      <c r="RBA8" s="86"/>
      <c r="RBB8" s="86"/>
      <c r="RBC8" s="86"/>
      <c r="RBD8" s="86"/>
      <c r="RBE8" s="86"/>
      <c r="RBF8" s="86"/>
      <c r="RBG8" s="86"/>
      <c r="RBH8" s="86"/>
      <c r="RBI8" s="86"/>
      <c r="RBJ8" s="86"/>
      <c r="RBK8" s="86"/>
      <c r="RBL8" s="86"/>
      <c r="RBM8" s="86"/>
      <c r="RBN8" s="86"/>
      <c r="RBO8" s="86"/>
      <c r="RBP8" s="86"/>
      <c r="RBQ8" s="86"/>
      <c r="RBR8" s="86"/>
      <c r="RBS8" s="86"/>
      <c r="RBT8" s="86"/>
      <c r="RBU8" s="86"/>
      <c r="RBV8" s="86"/>
      <c r="RBW8" s="86"/>
      <c r="RBX8" s="86"/>
      <c r="RBY8" s="86"/>
      <c r="RBZ8" s="86"/>
      <c r="RCA8" s="86"/>
      <c r="RCB8" s="86"/>
      <c r="RCC8" s="86"/>
      <c r="RCD8" s="86"/>
      <c r="RCE8" s="86"/>
      <c r="RCF8" s="86"/>
      <c r="RCG8" s="86"/>
      <c r="RCH8" s="86"/>
      <c r="RCI8" s="86"/>
      <c r="RCJ8" s="86"/>
      <c r="RCK8" s="86"/>
      <c r="RCL8" s="86"/>
      <c r="RCM8" s="86"/>
      <c r="RCN8" s="86"/>
      <c r="RCO8" s="86"/>
      <c r="RCP8" s="86"/>
      <c r="RCQ8" s="86"/>
      <c r="RCR8" s="86"/>
      <c r="RCS8" s="86"/>
      <c r="RCT8" s="86"/>
      <c r="RCU8" s="86"/>
      <c r="RCV8" s="86"/>
      <c r="RCW8" s="86"/>
      <c r="RCX8" s="86"/>
      <c r="RCY8" s="86"/>
      <c r="RCZ8" s="86"/>
      <c r="RDA8" s="86"/>
      <c r="RDB8" s="86"/>
      <c r="RDC8" s="86"/>
      <c r="RDD8" s="86"/>
      <c r="RDE8" s="86"/>
      <c r="RDF8" s="86"/>
      <c r="RDG8" s="86"/>
      <c r="RDH8" s="86"/>
      <c r="RDI8" s="86"/>
      <c r="RDJ8" s="86"/>
      <c r="RDK8" s="86"/>
      <c r="RDL8" s="86"/>
      <c r="RDM8" s="86"/>
      <c r="RDN8" s="86"/>
      <c r="RDO8" s="86"/>
      <c r="RDP8" s="86"/>
      <c r="RDQ8" s="86"/>
      <c r="RDR8" s="86"/>
      <c r="RDS8" s="86"/>
      <c r="RDT8" s="86"/>
      <c r="RDU8" s="86"/>
      <c r="RDV8" s="86"/>
      <c r="RDW8" s="86"/>
      <c r="RDX8" s="86"/>
      <c r="RDY8" s="86"/>
      <c r="RDZ8" s="86"/>
      <c r="REA8" s="86"/>
      <c r="REB8" s="86"/>
      <c r="REC8" s="86"/>
      <c r="RED8" s="86"/>
      <c r="REE8" s="86"/>
      <c r="REF8" s="86"/>
      <c r="REG8" s="86"/>
      <c r="REH8" s="86"/>
      <c r="REI8" s="86"/>
      <c r="REJ8" s="86"/>
      <c r="REK8" s="86"/>
      <c r="REL8" s="86"/>
      <c r="REM8" s="86"/>
      <c r="REN8" s="86"/>
      <c r="REO8" s="86"/>
      <c r="REP8" s="86"/>
      <c r="REQ8" s="86"/>
      <c r="RER8" s="86"/>
      <c r="RES8" s="86"/>
      <c r="RET8" s="86"/>
      <c r="REU8" s="86"/>
      <c r="REV8" s="86"/>
      <c r="REW8" s="86"/>
      <c r="REX8" s="86"/>
      <c r="REY8" s="86"/>
      <c r="REZ8" s="86"/>
      <c r="RFA8" s="86"/>
      <c r="RFB8" s="86"/>
      <c r="RFC8" s="86"/>
      <c r="RFD8" s="86"/>
      <c r="RFE8" s="86"/>
      <c r="RFF8" s="86"/>
      <c r="RFG8" s="86"/>
      <c r="RFH8" s="86"/>
      <c r="RFI8" s="86"/>
      <c r="RFJ8" s="86"/>
      <c r="RFK8" s="86"/>
      <c r="RFL8" s="86"/>
      <c r="RFM8" s="86"/>
      <c r="RFN8" s="86"/>
      <c r="RFO8" s="86"/>
      <c r="RFP8" s="86"/>
      <c r="RFQ8" s="86"/>
      <c r="RFR8" s="86"/>
      <c r="RFS8" s="86"/>
      <c r="RFT8" s="86"/>
      <c r="RFU8" s="86"/>
      <c r="RFV8" s="86"/>
      <c r="RFW8" s="86"/>
      <c r="RFX8" s="86"/>
      <c r="RFY8" s="86"/>
      <c r="RFZ8" s="86"/>
      <c r="RGA8" s="86"/>
      <c r="RGB8" s="86"/>
      <c r="RGC8" s="86"/>
      <c r="RGD8" s="86"/>
      <c r="RGE8" s="86"/>
      <c r="RGF8" s="86"/>
      <c r="RGG8" s="86"/>
      <c r="RGH8" s="86"/>
      <c r="RGI8" s="86"/>
      <c r="RGJ8" s="86"/>
      <c r="RGK8" s="86"/>
      <c r="RGL8" s="86"/>
      <c r="RGM8" s="86"/>
      <c r="RGN8" s="86"/>
      <c r="RGO8" s="86"/>
      <c r="RGP8" s="86"/>
      <c r="RGQ8" s="86"/>
      <c r="RGR8" s="86"/>
      <c r="RGS8" s="86"/>
      <c r="RGT8" s="86"/>
      <c r="RGU8" s="86"/>
      <c r="RGV8" s="86"/>
      <c r="RGW8" s="86"/>
      <c r="RGX8" s="86"/>
      <c r="RGY8" s="86"/>
      <c r="RGZ8" s="86"/>
      <c r="RHA8" s="86"/>
      <c r="RHB8" s="86"/>
      <c r="RHC8" s="86"/>
      <c r="RHD8" s="86"/>
      <c r="RHE8" s="86"/>
      <c r="RHF8" s="86"/>
      <c r="RHG8" s="86"/>
      <c r="RHH8" s="86"/>
      <c r="RHI8" s="86"/>
      <c r="RHJ8" s="86"/>
      <c r="RHK8" s="86"/>
      <c r="RHL8" s="86"/>
      <c r="RHM8" s="86"/>
      <c r="RHN8" s="86"/>
      <c r="RHO8" s="86"/>
      <c r="RHP8" s="86"/>
      <c r="RHQ8" s="86"/>
      <c r="RHR8" s="86"/>
      <c r="RHS8" s="86"/>
      <c r="RHT8" s="86"/>
      <c r="RHU8" s="86"/>
      <c r="RHV8" s="86"/>
      <c r="RHW8" s="86"/>
      <c r="RHX8" s="86"/>
      <c r="RHY8" s="86"/>
      <c r="RHZ8" s="86"/>
      <c r="RIA8" s="86"/>
      <c r="RIB8" s="86"/>
      <c r="RIC8" s="86"/>
      <c r="RID8" s="86"/>
      <c r="RIE8" s="86"/>
      <c r="RIF8" s="86"/>
      <c r="RIG8" s="86"/>
      <c r="RIH8" s="86"/>
      <c r="RII8" s="86"/>
      <c r="RIJ8" s="86"/>
      <c r="RIK8" s="86"/>
      <c r="RIL8" s="86"/>
      <c r="RIM8" s="86"/>
      <c r="RIN8" s="86"/>
      <c r="RIO8" s="86"/>
      <c r="RIP8" s="86"/>
      <c r="RIQ8" s="86"/>
      <c r="RIR8" s="86"/>
      <c r="RIS8" s="86"/>
      <c r="RIT8" s="86"/>
      <c r="RIU8" s="86"/>
      <c r="RIV8" s="86"/>
      <c r="RIW8" s="86"/>
      <c r="RIX8" s="86"/>
      <c r="RIY8" s="86"/>
      <c r="RIZ8" s="86"/>
      <c r="RJA8" s="86"/>
      <c r="RJB8" s="86"/>
      <c r="RJC8" s="86"/>
      <c r="RJD8" s="86"/>
      <c r="RJE8" s="86"/>
      <c r="RJF8" s="86"/>
      <c r="RJG8" s="86"/>
      <c r="RJH8" s="86"/>
      <c r="RJI8" s="86"/>
      <c r="RJJ8" s="86"/>
      <c r="RJK8" s="86"/>
      <c r="RJL8" s="86"/>
      <c r="RJM8" s="86"/>
      <c r="RJN8" s="86"/>
      <c r="RJO8" s="86"/>
      <c r="RJP8" s="86"/>
      <c r="RJQ8" s="86"/>
      <c r="RJR8" s="86"/>
      <c r="RJS8" s="86"/>
      <c r="RJT8" s="86"/>
      <c r="RJU8" s="86"/>
      <c r="RJV8" s="86"/>
      <c r="RJW8" s="86"/>
      <c r="RJX8" s="86"/>
      <c r="RJY8" s="86"/>
      <c r="RJZ8" s="86"/>
      <c r="RKA8" s="86"/>
      <c r="RKB8" s="86"/>
      <c r="RKC8" s="86"/>
      <c r="RKD8" s="86"/>
      <c r="RKE8" s="86"/>
      <c r="RKF8" s="86"/>
      <c r="RKG8" s="86"/>
      <c r="RKH8" s="86"/>
      <c r="RKI8" s="86"/>
      <c r="RKJ8" s="86"/>
      <c r="RKK8" s="86"/>
      <c r="RKL8" s="86"/>
      <c r="RKM8" s="86"/>
      <c r="RKN8" s="86"/>
      <c r="RKO8" s="86"/>
      <c r="RKP8" s="86"/>
      <c r="RKQ8" s="86"/>
      <c r="RKR8" s="86"/>
      <c r="RKS8" s="86"/>
      <c r="RKT8" s="86"/>
      <c r="RKU8" s="86"/>
      <c r="RKV8" s="86"/>
      <c r="RKW8" s="86"/>
      <c r="RKX8" s="86"/>
      <c r="RKY8" s="86"/>
      <c r="RKZ8" s="86"/>
      <c r="RLA8" s="86"/>
      <c r="RLB8" s="86"/>
      <c r="RLC8" s="86"/>
      <c r="RLD8" s="86"/>
      <c r="RLE8" s="86"/>
      <c r="RLF8" s="86"/>
      <c r="RLG8" s="86"/>
      <c r="RLH8" s="86"/>
      <c r="RLI8" s="86"/>
      <c r="RLJ8" s="86"/>
      <c r="RLK8" s="86"/>
      <c r="RLL8" s="86"/>
      <c r="RLM8" s="86"/>
      <c r="RLN8" s="86"/>
      <c r="RLO8" s="86"/>
      <c r="RLP8" s="86"/>
      <c r="RLQ8" s="86"/>
      <c r="RLR8" s="86"/>
      <c r="RLS8" s="86"/>
      <c r="RLT8" s="86"/>
      <c r="RLU8" s="86"/>
      <c r="RLV8" s="86"/>
      <c r="RLW8" s="86"/>
      <c r="RLX8" s="86"/>
      <c r="RLY8" s="86"/>
      <c r="RLZ8" s="86"/>
      <c r="RMA8" s="86"/>
      <c r="RMB8" s="86"/>
      <c r="RMC8" s="86"/>
      <c r="RMD8" s="86"/>
      <c r="RME8" s="86"/>
      <c r="RMF8" s="86"/>
      <c r="RMG8" s="86"/>
      <c r="RMH8" s="86"/>
      <c r="RMI8" s="86"/>
      <c r="RMJ8" s="86"/>
      <c r="RMK8" s="86"/>
      <c r="RML8" s="86"/>
      <c r="RMM8" s="86"/>
      <c r="RMN8" s="86"/>
      <c r="RMO8" s="86"/>
      <c r="RMP8" s="86"/>
      <c r="RMQ8" s="86"/>
      <c r="RMR8" s="86"/>
      <c r="RMS8" s="86"/>
      <c r="RMT8" s="86"/>
      <c r="RMU8" s="86"/>
      <c r="RMV8" s="86"/>
      <c r="RMW8" s="86"/>
      <c r="RMX8" s="86"/>
      <c r="RMY8" s="86"/>
      <c r="RMZ8" s="86"/>
      <c r="RNA8" s="86"/>
      <c r="RNB8" s="86"/>
      <c r="RNC8" s="86"/>
      <c r="RND8" s="86"/>
      <c r="RNE8" s="86"/>
      <c r="RNF8" s="86"/>
      <c r="RNG8" s="86"/>
      <c r="RNH8" s="86"/>
      <c r="RNI8" s="86"/>
      <c r="RNJ8" s="86"/>
      <c r="RNK8" s="86"/>
      <c r="RNL8" s="86"/>
      <c r="RNM8" s="86"/>
      <c r="RNN8" s="86"/>
      <c r="RNO8" s="86"/>
      <c r="RNP8" s="86"/>
      <c r="RNQ8" s="86"/>
      <c r="RNR8" s="86"/>
      <c r="RNS8" s="86"/>
      <c r="RNT8" s="86"/>
      <c r="RNU8" s="86"/>
      <c r="RNV8" s="86"/>
      <c r="RNW8" s="86"/>
      <c r="RNX8" s="86"/>
      <c r="RNY8" s="86"/>
      <c r="RNZ8" s="86"/>
      <c r="ROA8" s="86"/>
      <c r="ROB8" s="86"/>
      <c r="ROC8" s="86"/>
      <c r="ROD8" s="86"/>
      <c r="ROE8" s="86"/>
      <c r="ROF8" s="86"/>
      <c r="ROG8" s="86"/>
      <c r="ROH8" s="86"/>
      <c r="ROI8" s="86"/>
      <c r="ROJ8" s="86"/>
      <c r="ROK8" s="86"/>
      <c r="ROL8" s="86"/>
      <c r="ROM8" s="86"/>
      <c r="RON8" s="86"/>
      <c r="ROO8" s="86"/>
      <c r="ROP8" s="86"/>
      <c r="ROQ8" s="86"/>
      <c r="ROR8" s="86"/>
      <c r="ROS8" s="86"/>
      <c r="ROT8" s="86"/>
      <c r="ROU8" s="86"/>
      <c r="ROV8" s="86"/>
      <c r="ROW8" s="86"/>
      <c r="ROX8" s="86"/>
      <c r="ROY8" s="86"/>
      <c r="ROZ8" s="86"/>
      <c r="RPA8" s="86"/>
      <c r="RPB8" s="86"/>
      <c r="RPC8" s="86"/>
      <c r="RPD8" s="86"/>
      <c r="RPE8" s="86"/>
      <c r="RPF8" s="86"/>
      <c r="RPG8" s="86"/>
      <c r="RPH8" s="86"/>
      <c r="RPI8" s="86"/>
      <c r="RPJ8" s="86"/>
      <c r="RPK8" s="86"/>
      <c r="RPL8" s="86"/>
      <c r="RPM8" s="86"/>
      <c r="RPN8" s="86"/>
      <c r="RPO8" s="86"/>
      <c r="RPP8" s="86"/>
      <c r="RPQ8" s="86"/>
      <c r="RPR8" s="86"/>
      <c r="RPS8" s="86"/>
      <c r="RPT8" s="86"/>
      <c r="RPU8" s="86"/>
      <c r="RPV8" s="86"/>
      <c r="RPW8" s="86"/>
      <c r="RPX8" s="86"/>
      <c r="RPY8" s="86"/>
      <c r="RPZ8" s="86"/>
      <c r="RQA8" s="86"/>
      <c r="RQB8" s="86"/>
      <c r="RQC8" s="86"/>
      <c r="RQD8" s="86"/>
      <c r="RQE8" s="86"/>
      <c r="RQF8" s="86"/>
      <c r="RQG8" s="86"/>
      <c r="RQH8" s="86"/>
      <c r="RQI8" s="86"/>
      <c r="RQJ8" s="86"/>
      <c r="RQK8" s="86"/>
      <c r="RQL8" s="86"/>
      <c r="RQM8" s="86"/>
      <c r="RQN8" s="86"/>
      <c r="RQO8" s="86"/>
      <c r="RQP8" s="86"/>
      <c r="RQQ8" s="86"/>
      <c r="RQR8" s="86"/>
      <c r="RQS8" s="86"/>
      <c r="RQT8" s="86"/>
      <c r="RQU8" s="86"/>
      <c r="RQV8" s="86"/>
      <c r="RQW8" s="86"/>
      <c r="RQX8" s="86"/>
      <c r="RQY8" s="86"/>
      <c r="RQZ8" s="86"/>
      <c r="RRA8" s="86"/>
      <c r="RRB8" s="86"/>
      <c r="RRC8" s="86"/>
      <c r="RRD8" s="86"/>
      <c r="RRE8" s="86"/>
      <c r="RRF8" s="86"/>
      <c r="RRG8" s="86"/>
      <c r="RRH8" s="86"/>
      <c r="RRI8" s="86"/>
      <c r="RRJ8" s="86"/>
      <c r="RRK8" s="86"/>
      <c r="RRL8" s="86"/>
      <c r="RRM8" s="86"/>
      <c r="RRN8" s="86"/>
      <c r="RRO8" s="86"/>
      <c r="RRP8" s="86"/>
      <c r="RRQ8" s="86"/>
      <c r="RRR8" s="86"/>
      <c r="RRS8" s="86"/>
      <c r="RRT8" s="86"/>
      <c r="RRU8" s="86"/>
      <c r="RRV8" s="86"/>
      <c r="RRW8" s="86"/>
      <c r="RRX8" s="86"/>
      <c r="RRY8" s="86"/>
      <c r="RRZ8" s="86"/>
      <c r="RSA8" s="86"/>
      <c r="RSB8" s="86"/>
      <c r="RSC8" s="86"/>
      <c r="RSD8" s="86"/>
      <c r="RSE8" s="86"/>
      <c r="RSF8" s="86"/>
      <c r="RSG8" s="86"/>
      <c r="RSH8" s="86"/>
      <c r="RSI8" s="86"/>
      <c r="RSJ8" s="86"/>
      <c r="RSK8" s="86"/>
      <c r="RSL8" s="86"/>
      <c r="RSM8" s="86"/>
      <c r="RSN8" s="86"/>
      <c r="RSO8" s="86"/>
      <c r="RSP8" s="86"/>
      <c r="RSQ8" s="86"/>
      <c r="RSR8" s="86"/>
      <c r="RSS8" s="86"/>
      <c r="RST8" s="86"/>
      <c r="RSU8" s="86"/>
      <c r="RSV8" s="86"/>
      <c r="RSW8" s="86"/>
      <c r="RSX8" s="86"/>
      <c r="RSY8" s="86"/>
      <c r="RSZ8" s="86"/>
      <c r="RTA8" s="86"/>
      <c r="RTB8" s="86"/>
      <c r="RTC8" s="86"/>
      <c r="RTD8" s="86"/>
      <c r="RTE8" s="86"/>
      <c r="RTF8" s="86"/>
      <c r="RTG8" s="86"/>
      <c r="RTH8" s="86"/>
      <c r="RTI8" s="86"/>
      <c r="RTJ8" s="86"/>
      <c r="RTK8" s="86"/>
      <c r="RTL8" s="86"/>
      <c r="RTM8" s="86"/>
      <c r="RTN8" s="86"/>
      <c r="RTO8" s="86"/>
      <c r="RTP8" s="86"/>
      <c r="RTQ8" s="86"/>
      <c r="RTR8" s="86"/>
      <c r="RTS8" s="86"/>
      <c r="RTT8" s="86"/>
      <c r="RTU8" s="86"/>
      <c r="RTV8" s="86"/>
      <c r="RTW8" s="86"/>
      <c r="RTX8" s="86"/>
      <c r="RTY8" s="86"/>
      <c r="RTZ8" s="86"/>
      <c r="RUA8" s="86"/>
      <c r="RUB8" s="86"/>
      <c r="RUC8" s="86"/>
      <c r="RUD8" s="86"/>
      <c r="RUE8" s="86"/>
      <c r="RUF8" s="86"/>
      <c r="RUG8" s="86"/>
      <c r="RUH8" s="86"/>
      <c r="RUI8" s="86"/>
      <c r="RUJ8" s="86"/>
      <c r="RUK8" s="86"/>
      <c r="RUL8" s="86"/>
      <c r="RUM8" s="86"/>
      <c r="RUN8" s="86"/>
      <c r="RUO8" s="86"/>
      <c r="RUP8" s="86"/>
      <c r="RUQ8" s="86"/>
      <c r="RUR8" s="86"/>
      <c r="RUS8" s="86"/>
      <c r="RUT8" s="86"/>
      <c r="RUU8" s="86"/>
      <c r="RUV8" s="86"/>
      <c r="RUW8" s="86"/>
      <c r="RUX8" s="86"/>
      <c r="RUY8" s="86"/>
      <c r="RUZ8" s="86"/>
      <c r="RVA8" s="86"/>
      <c r="RVB8" s="86"/>
      <c r="RVC8" s="86"/>
      <c r="RVD8" s="86"/>
      <c r="RVE8" s="86"/>
      <c r="RVF8" s="86"/>
      <c r="RVG8" s="86"/>
      <c r="RVH8" s="86"/>
      <c r="RVI8" s="86"/>
      <c r="RVJ8" s="86"/>
      <c r="RVK8" s="86"/>
      <c r="RVL8" s="86"/>
      <c r="RVM8" s="86"/>
      <c r="RVN8" s="86"/>
      <c r="RVO8" s="86"/>
      <c r="RVP8" s="86"/>
      <c r="RVQ8" s="86"/>
      <c r="RVR8" s="86"/>
      <c r="RVS8" s="86"/>
      <c r="RVT8" s="86"/>
      <c r="RVU8" s="86"/>
      <c r="RVV8" s="86"/>
      <c r="RVW8" s="86"/>
      <c r="RVX8" s="86"/>
      <c r="RVY8" s="86"/>
      <c r="RVZ8" s="86"/>
      <c r="RWA8" s="86"/>
      <c r="RWB8" s="86"/>
      <c r="RWC8" s="86"/>
      <c r="RWD8" s="86"/>
      <c r="RWE8" s="86"/>
      <c r="RWF8" s="86"/>
      <c r="RWG8" s="86"/>
      <c r="RWH8" s="86"/>
      <c r="RWI8" s="86"/>
      <c r="RWJ8" s="86"/>
      <c r="RWK8" s="86"/>
      <c r="RWL8" s="86"/>
      <c r="RWM8" s="86"/>
      <c r="RWN8" s="86"/>
      <c r="RWO8" s="86"/>
      <c r="RWP8" s="86"/>
      <c r="RWQ8" s="86"/>
      <c r="RWR8" s="86"/>
      <c r="RWS8" s="86"/>
      <c r="RWT8" s="86"/>
      <c r="RWU8" s="86"/>
      <c r="RWV8" s="86"/>
      <c r="RWW8" s="86"/>
      <c r="RWX8" s="86"/>
      <c r="RWY8" s="86"/>
      <c r="RWZ8" s="86"/>
      <c r="RXA8" s="86"/>
      <c r="RXB8" s="86"/>
      <c r="RXC8" s="86"/>
      <c r="RXD8" s="86"/>
      <c r="RXE8" s="86"/>
      <c r="RXF8" s="86"/>
      <c r="RXG8" s="86"/>
      <c r="RXH8" s="86"/>
      <c r="RXI8" s="86"/>
      <c r="RXJ8" s="86"/>
      <c r="RXK8" s="86"/>
      <c r="RXL8" s="86"/>
      <c r="RXM8" s="86"/>
      <c r="RXN8" s="86"/>
      <c r="RXO8" s="86"/>
      <c r="RXP8" s="86"/>
      <c r="RXQ8" s="86"/>
      <c r="RXR8" s="86"/>
      <c r="RXS8" s="86"/>
      <c r="RXT8" s="86"/>
      <c r="RXU8" s="86"/>
      <c r="RXV8" s="86"/>
      <c r="RXW8" s="86"/>
      <c r="RXX8" s="86"/>
      <c r="RXY8" s="86"/>
      <c r="RXZ8" s="86"/>
      <c r="RYA8" s="86"/>
      <c r="RYB8" s="86"/>
      <c r="RYC8" s="86"/>
      <c r="RYD8" s="86"/>
      <c r="RYE8" s="86"/>
      <c r="RYF8" s="86"/>
      <c r="RYG8" s="86"/>
      <c r="RYH8" s="86"/>
      <c r="RYI8" s="86"/>
      <c r="RYJ8" s="86"/>
      <c r="RYK8" s="86"/>
      <c r="RYL8" s="86"/>
      <c r="RYM8" s="86"/>
      <c r="RYN8" s="86"/>
      <c r="RYO8" s="86"/>
      <c r="RYP8" s="86"/>
      <c r="RYQ8" s="86"/>
      <c r="RYR8" s="86"/>
      <c r="RYS8" s="86"/>
      <c r="RYT8" s="86"/>
      <c r="RYU8" s="86"/>
      <c r="RYV8" s="86"/>
      <c r="RYW8" s="86"/>
      <c r="RYX8" s="86"/>
      <c r="RYY8" s="86"/>
      <c r="RYZ8" s="86"/>
      <c r="RZA8" s="86"/>
      <c r="RZB8" s="86"/>
      <c r="RZC8" s="86"/>
      <c r="RZD8" s="86"/>
      <c r="RZE8" s="86"/>
      <c r="RZF8" s="86"/>
      <c r="RZG8" s="86"/>
      <c r="RZH8" s="86"/>
      <c r="RZI8" s="86"/>
      <c r="RZJ8" s="86"/>
      <c r="RZK8" s="86"/>
      <c r="RZL8" s="86"/>
      <c r="RZM8" s="86"/>
      <c r="RZN8" s="86"/>
      <c r="RZO8" s="86"/>
      <c r="RZP8" s="86"/>
      <c r="RZQ8" s="86"/>
      <c r="RZR8" s="86"/>
      <c r="RZS8" s="86"/>
      <c r="RZT8" s="86"/>
      <c r="RZU8" s="86"/>
      <c r="RZV8" s="86"/>
      <c r="RZW8" s="86"/>
      <c r="RZX8" s="86"/>
      <c r="RZY8" s="86"/>
      <c r="RZZ8" s="86"/>
      <c r="SAA8" s="86"/>
      <c r="SAB8" s="86"/>
      <c r="SAC8" s="86"/>
      <c r="SAD8" s="86"/>
      <c r="SAE8" s="86"/>
      <c r="SAF8" s="86"/>
      <c r="SAG8" s="86"/>
      <c r="SAH8" s="86"/>
      <c r="SAI8" s="86"/>
      <c r="SAJ8" s="86"/>
      <c r="SAK8" s="86"/>
      <c r="SAL8" s="86"/>
      <c r="SAM8" s="86"/>
      <c r="SAN8" s="86"/>
      <c r="SAO8" s="86"/>
      <c r="SAP8" s="86"/>
      <c r="SAQ8" s="86"/>
      <c r="SAR8" s="86"/>
      <c r="SAS8" s="86"/>
      <c r="SAT8" s="86"/>
      <c r="SAU8" s="86"/>
      <c r="SAV8" s="86"/>
      <c r="SAW8" s="86"/>
      <c r="SAX8" s="86"/>
      <c r="SAY8" s="86"/>
      <c r="SAZ8" s="86"/>
      <c r="SBA8" s="86"/>
      <c r="SBB8" s="86"/>
      <c r="SBC8" s="86"/>
      <c r="SBD8" s="86"/>
      <c r="SBE8" s="86"/>
      <c r="SBF8" s="86"/>
      <c r="SBG8" s="86"/>
      <c r="SBH8" s="86"/>
      <c r="SBI8" s="86"/>
      <c r="SBJ8" s="86"/>
      <c r="SBK8" s="86"/>
      <c r="SBL8" s="86"/>
      <c r="SBM8" s="86"/>
      <c r="SBN8" s="86"/>
      <c r="SBO8" s="86"/>
      <c r="SBP8" s="86"/>
      <c r="SBQ8" s="86"/>
      <c r="SBR8" s="86"/>
      <c r="SBS8" s="86"/>
      <c r="SBT8" s="86"/>
      <c r="SBU8" s="86"/>
      <c r="SBV8" s="86"/>
      <c r="SBW8" s="86"/>
      <c r="SBX8" s="86"/>
      <c r="SBY8" s="86"/>
      <c r="SBZ8" s="86"/>
      <c r="SCA8" s="86"/>
      <c r="SCB8" s="86"/>
      <c r="SCC8" s="86"/>
      <c r="SCD8" s="86"/>
      <c r="SCE8" s="86"/>
      <c r="SCF8" s="86"/>
      <c r="SCG8" s="86"/>
      <c r="SCH8" s="86"/>
      <c r="SCI8" s="86"/>
      <c r="SCJ8" s="86"/>
      <c r="SCK8" s="86"/>
      <c r="SCL8" s="86"/>
      <c r="SCM8" s="86"/>
      <c r="SCN8" s="86"/>
      <c r="SCO8" s="86"/>
      <c r="SCP8" s="86"/>
      <c r="SCQ8" s="86"/>
      <c r="SCR8" s="86"/>
      <c r="SCS8" s="86"/>
      <c r="SCT8" s="86"/>
      <c r="SCU8" s="86"/>
      <c r="SCV8" s="86"/>
      <c r="SCW8" s="86"/>
      <c r="SCX8" s="86"/>
      <c r="SCY8" s="86"/>
      <c r="SCZ8" s="86"/>
      <c r="SDA8" s="86"/>
      <c r="SDB8" s="86"/>
      <c r="SDC8" s="86"/>
      <c r="SDD8" s="86"/>
      <c r="SDE8" s="86"/>
      <c r="SDF8" s="86"/>
      <c r="SDG8" s="86"/>
      <c r="SDH8" s="86"/>
      <c r="SDI8" s="86"/>
      <c r="SDJ8" s="86"/>
      <c r="SDK8" s="86"/>
      <c r="SDL8" s="86"/>
      <c r="SDM8" s="86"/>
      <c r="SDN8" s="86"/>
      <c r="SDO8" s="86"/>
      <c r="SDP8" s="86"/>
      <c r="SDQ8" s="86"/>
      <c r="SDR8" s="86"/>
      <c r="SDS8" s="86"/>
      <c r="SDT8" s="86"/>
      <c r="SDU8" s="86"/>
      <c r="SDV8" s="86"/>
      <c r="SDW8" s="86"/>
      <c r="SDX8" s="86"/>
      <c r="SDY8" s="86"/>
      <c r="SDZ8" s="86"/>
      <c r="SEA8" s="86"/>
      <c r="SEB8" s="86"/>
      <c r="SEC8" s="86"/>
      <c r="SED8" s="86"/>
      <c r="SEE8" s="86"/>
      <c r="SEF8" s="86"/>
      <c r="SEG8" s="86"/>
      <c r="SEH8" s="86"/>
      <c r="SEI8" s="86"/>
      <c r="SEJ8" s="86"/>
      <c r="SEK8" s="86"/>
      <c r="SEL8" s="86"/>
      <c r="SEM8" s="86"/>
      <c r="SEN8" s="86"/>
      <c r="SEO8" s="86"/>
      <c r="SEP8" s="86"/>
      <c r="SEQ8" s="86"/>
      <c r="SER8" s="86"/>
      <c r="SES8" s="86"/>
      <c r="SET8" s="86"/>
      <c r="SEU8" s="86"/>
      <c r="SEV8" s="86"/>
      <c r="SEW8" s="86"/>
      <c r="SEX8" s="86"/>
      <c r="SEY8" s="86"/>
      <c r="SEZ8" s="86"/>
      <c r="SFA8" s="86"/>
      <c r="SFB8" s="86"/>
      <c r="SFC8" s="86"/>
      <c r="SFD8" s="86"/>
      <c r="SFE8" s="86"/>
      <c r="SFF8" s="86"/>
      <c r="SFG8" s="86"/>
      <c r="SFH8" s="86"/>
      <c r="SFI8" s="86"/>
      <c r="SFJ8" s="86"/>
      <c r="SFK8" s="86"/>
      <c r="SFL8" s="86"/>
      <c r="SFM8" s="86"/>
      <c r="SFN8" s="86"/>
      <c r="SFO8" s="86"/>
      <c r="SFP8" s="86"/>
      <c r="SFQ8" s="86"/>
      <c r="SFR8" s="86"/>
      <c r="SFS8" s="86"/>
      <c r="SFT8" s="86"/>
      <c r="SFU8" s="86"/>
      <c r="SFV8" s="86"/>
      <c r="SFW8" s="86"/>
      <c r="SFX8" s="86"/>
      <c r="SFY8" s="86"/>
      <c r="SFZ8" s="86"/>
      <c r="SGA8" s="86"/>
      <c r="SGB8" s="86"/>
      <c r="SGC8" s="86"/>
      <c r="SGD8" s="86"/>
      <c r="SGE8" s="86"/>
      <c r="SGF8" s="86"/>
      <c r="SGG8" s="86"/>
      <c r="SGH8" s="86"/>
      <c r="SGI8" s="86"/>
      <c r="SGJ8" s="86"/>
      <c r="SGK8" s="86"/>
      <c r="SGL8" s="86"/>
      <c r="SGM8" s="86"/>
      <c r="SGN8" s="86"/>
      <c r="SGO8" s="86"/>
      <c r="SGP8" s="86"/>
      <c r="SGQ8" s="86"/>
      <c r="SGR8" s="86"/>
      <c r="SGS8" s="86"/>
      <c r="SGT8" s="86"/>
      <c r="SGU8" s="86"/>
      <c r="SGV8" s="86"/>
      <c r="SGW8" s="86"/>
      <c r="SGX8" s="86"/>
      <c r="SGY8" s="86"/>
      <c r="SGZ8" s="86"/>
      <c r="SHA8" s="86"/>
      <c r="SHB8" s="86"/>
      <c r="SHC8" s="86"/>
      <c r="SHD8" s="86"/>
      <c r="SHE8" s="86"/>
      <c r="SHF8" s="86"/>
      <c r="SHG8" s="86"/>
      <c r="SHH8" s="86"/>
      <c r="SHI8" s="86"/>
      <c r="SHJ8" s="86"/>
      <c r="SHK8" s="86"/>
      <c r="SHL8" s="86"/>
      <c r="SHM8" s="86"/>
      <c r="SHN8" s="86"/>
      <c r="SHO8" s="86"/>
      <c r="SHP8" s="86"/>
      <c r="SHQ8" s="86"/>
      <c r="SHR8" s="86"/>
      <c r="SHS8" s="86"/>
      <c r="SHT8" s="86"/>
      <c r="SHU8" s="86"/>
      <c r="SHV8" s="86"/>
      <c r="SHW8" s="86"/>
      <c r="SHX8" s="86"/>
      <c r="SHY8" s="86"/>
      <c r="SHZ8" s="86"/>
      <c r="SIA8" s="86"/>
      <c r="SIB8" s="86"/>
      <c r="SIC8" s="86"/>
      <c r="SID8" s="86"/>
      <c r="SIE8" s="86"/>
      <c r="SIF8" s="86"/>
      <c r="SIG8" s="86"/>
      <c r="SIH8" s="86"/>
      <c r="SII8" s="86"/>
      <c r="SIJ8" s="86"/>
      <c r="SIK8" s="86"/>
      <c r="SIL8" s="86"/>
      <c r="SIM8" s="86"/>
      <c r="SIN8" s="86"/>
      <c r="SIO8" s="86"/>
      <c r="SIP8" s="86"/>
      <c r="SIQ8" s="86"/>
      <c r="SIR8" s="86"/>
      <c r="SIS8" s="86"/>
      <c r="SIT8" s="86"/>
      <c r="SIU8" s="86"/>
      <c r="SIV8" s="86"/>
      <c r="SIW8" s="86"/>
      <c r="SIX8" s="86"/>
      <c r="SIY8" s="86"/>
      <c r="SIZ8" s="86"/>
      <c r="SJA8" s="86"/>
      <c r="SJB8" s="86"/>
      <c r="SJC8" s="86"/>
      <c r="SJD8" s="86"/>
      <c r="SJE8" s="86"/>
      <c r="SJF8" s="86"/>
      <c r="SJG8" s="86"/>
      <c r="SJH8" s="86"/>
      <c r="SJI8" s="86"/>
      <c r="SJJ8" s="86"/>
      <c r="SJK8" s="86"/>
      <c r="SJL8" s="86"/>
      <c r="SJM8" s="86"/>
      <c r="SJN8" s="86"/>
      <c r="SJO8" s="86"/>
      <c r="SJP8" s="86"/>
      <c r="SJQ8" s="86"/>
      <c r="SJR8" s="86"/>
      <c r="SJS8" s="86"/>
      <c r="SJT8" s="86"/>
      <c r="SJU8" s="86"/>
      <c r="SJV8" s="86"/>
      <c r="SJW8" s="86"/>
      <c r="SJX8" s="86"/>
      <c r="SJY8" s="86"/>
      <c r="SJZ8" s="86"/>
      <c r="SKA8" s="86"/>
      <c r="SKB8" s="86"/>
      <c r="SKC8" s="86"/>
      <c r="SKD8" s="86"/>
      <c r="SKE8" s="86"/>
      <c r="SKF8" s="86"/>
      <c r="SKG8" s="86"/>
      <c r="SKH8" s="86"/>
      <c r="SKI8" s="86"/>
      <c r="SKJ8" s="86"/>
      <c r="SKK8" s="86"/>
      <c r="SKL8" s="86"/>
      <c r="SKM8" s="86"/>
      <c r="SKN8" s="86"/>
      <c r="SKO8" s="86"/>
      <c r="SKP8" s="86"/>
      <c r="SKQ8" s="86"/>
      <c r="SKR8" s="86"/>
      <c r="SKS8" s="86"/>
      <c r="SKT8" s="86"/>
      <c r="SKU8" s="86"/>
      <c r="SKV8" s="86"/>
      <c r="SKW8" s="86"/>
      <c r="SKX8" s="86"/>
      <c r="SKY8" s="86"/>
      <c r="SKZ8" s="86"/>
      <c r="SLA8" s="86"/>
      <c r="SLB8" s="86"/>
      <c r="SLC8" s="86"/>
      <c r="SLD8" s="86"/>
      <c r="SLE8" s="86"/>
      <c r="SLF8" s="86"/>
      <c r="SLG8" s="86"/>
      <c r="SLH8" s="86"/>
      <c r="SLI8" s="86"/>
      <c r="SLJ8" s="86"/>
      <c r="SLK8" s="86"/>
      <c r="SLL8" s="86"/>
      <c r="SLM8" s="86"/>
      <c r="SLN8" s="86"/>
      <c r="SLO8" s="86"/>
      <c r="SLP8" s="86"/>
      <c r="SLQ8" s="86"/>
      <c r="SLR8" s="86"/>
      <c r="SLS8" s="86"/>
      <c r="SLT8" s="86"/>
      <c r="SLU8" s="86"/>
      <c r="SLV8" s="86"/>
      <c r="SLW8" s="86"/>
      <c r="SLX8" s="86"/>
      <c r="SLY8" s="86"/>
      <c r="SLZ8" s="86"/>
      <c r="SMA8" s="86"/>
      <c r="SMB8" s="86"/>
      <c r="SMC8" s="86"/>
      <c r="SMD8" s="86"/>
      <c r="SME8" s="86"/>
      <c r="SMF8" s="86"/>
      <c r="SMG8" s="86"/>
      <c r="SMH8" s="86"/>
      <c r="SMI8" s="86"/>
      <c r="SMJ8" s="86"/>
      <c r="SMK8" s="86"/>
      <c r="SML8" s="86"/>
      <c r="SMM8" s="86"/>
      <c r="SMN8" s="86"/>
      <c r="SMO8" s="86"/>
      <c r="SMP8" s="86"/>
      <c r="SMQ8" s="86"/>
      <c r="SMR8" s="86"/>
      <c r="SMS8" s="86"/>
      <c r="SMT8" s="86"/>
      <c r="SMU8" s="86"/>
      <c r="SMV8" s="86"/>
      <c r="SMW8" s="86"/>
      <c r="SMX8" s="86"/>
      <c r="SMY8" s="86"/>
      <c r="SMZ8" s="86"/>
      <c r="SNA8" s="86"/>
      <c r="SNB8" s="86"/>
      <c r="SNC8" s="86"/>
      <c r="SND8" s="86"/>
      <c r="SNE8" s="86"/>
      <c r="SNF8" s="86"/>
      <c r="SNG8" s="86"/>
      <c r="SNH8" s="86"/>
      <c r="SNI8" s="86"/>
      <c r="SNJ8" s="86"/>
      <c r="SNK8" s="86"/>
      <c r="SNL8" s="86"/>
      <c r="SNM8" s="86"/>
      <c r="SNN8" s="86"/>
      <c r="SNO8" s="86"/>
      <c r="SNP8" s="86"/>
      <c r="SNQ8" s="86"/>
      <c r="SNR8" s="86"/>
      <c r="SNS8" s="86"/>
      <c r="SNT8" s="86"/>
      <c r="SNU8" s="86"/>
      <c r="SNV8" s="86"/>
      <c r="SNW8" s="86"/>
      <c r="SNX8" s="86"/>
      <c r="SNY8" s="86"/>
      <c r="SNZ8" s="86"/>
      <c r="SOA8" s="86"/>
      <c r="SOB8" s="86"/>
      <c r="SOC8" s="86"/>
      <c r="SOD8" s="86"/>
      <c r="SOE8" s="86"/>
      <c r="SOF8" s="86"/>
      <c r="SOG8" s="86"/>
      <c r="SOH8" s="86"/>
      <c r="SOI8" s="86"/>
      <c r="SOJ8" s="86"/>
      <c r="SOK8" s="86"/>
      <c r="SOL8" s="86"/>
      <c r="SOM8" s="86"/>
      <c r="SON8" s="86"/>
      <c r="SOO8" s="86"/>
      <c r="SOP8" s="86"/>
      <c r="SOQ8" s="86"/>
      <c r="SOR8" s="86"/>
      <c r="SOS8" s="86"/>
      <c r="SOT8" s="86"/>
      <c r="SOU8" s="86"/>
      <c r="SOV8" s="86"/>
      <c r="SOW8" s="86"/>
      <c r="SOX8" s="86"/>
      <c r="SOY8" s="86"/>
      <c r="SOZ8" s="86"/>
      <c r="SPA8" s="86"/>
      <c r="SPB8" s="86"/>
      <c r="SPC8" s="86"/>
      <c r="SPD8" s="86"/>
      <c r="SPE8" s="86"/>
      <c r="SPF8" s="86"/>
      <c r="SPG8" s="86"/>
      <c r="SPH8" s="86"/>
      <c r="SPI8" s="86"/>
      <c r="SPJ8" s="86"/>
      <c r="SPK8" s="86"/>
      <c r="SPL8" s="86"/>
      <c r="SPM8" s="86"/>
      <c r="SPN8" s="86"/>
      <c r="SPO8" s="86"/>
      <c r="SPP8" s="86"/>
      <c r="SPQ8" s="86"/>
      <c r="SPR8" s="86"/>
      <c r="SPS8" s="86"/>
      <c r="SPT8" s="86"/>
      <c r="SPU8" s="86"/>
      <c r="SPV8" s="86"/>
      <c r="SPW8" s="86"/>
      <c r="SPX8" s="86"/>
      <c r="SPY8" s="86"/>
      <c r="SPZ8" s="86"/>
      <c r="SQA8" s="86"/>
      <c r="SQB8" s="86"/>
      <c r="SQC8" s="86"/>
      <c r="SQD8" s="86"/>
      <c r="SQE8" s="86"/>
      <c r="SQF8" s="86"/>
      <c r="SQG8" s="86"/>
      <c r="SQH8" s="86"/>
      <c r="SQI8" s="86"/>
      <c r="SQJ8" s="86"/>
      <c r="SQK8" s="86"/>
      <c r="SQL8" s="86"/>
      <c r="SQM8" s="86"/>
      <c r="SQN8" s="86"/>
      <c r="SQO8" s="86"/>
      <c r="SQP8" s="86"/>
      <c r="SQQ8" s="86"/>
      <c r="SQR8" s="86"/>
      <c r="SQS8" s="86"/>
      <c r="SQT8" s="86"/>
      <c r="SQU8" s="86"/>
      <c r="SQV8" s="86"/>
      <c r="SQW8" s="86"/>
      <c r="SQX8" s="86"/>
      <c r="SQY8" s="86"/>
      <c r="SQZ8" s="86"/>
      <c r="SRA8" s="86"/>
      <c r="SRB8" s="86"/>
      <c r="SRC8" s="86"/>
      <c r="SRD8" s="86"/>
      <c r="SRE8" s="86"/>
      <c r="SRF8" s="86"/>
      <c r="SRG8" s="86"/>
      <c r="SRH8" s="86"/>
      <c r="SRI8" s="86"/>
      <c r="SRJ8" s="86"/>
      <c r="SRK8" s="86"/>
      <c r="SRL8" s="86"/>
      <c r="SRM8" s="86"/>
      <c r="SRN8" s="86"/>
      <c r="SRO8" s="86"/>
      <c r="SRP8" s="86"/>
      <c r="SRQ8" s="86"/>
      <c r="SRR8" s="86"/>
      <c r="SRS8" s="86"/>
      <c r="SRT8" s="86"/>
      <c r="SRU8" s="86"/>
      <c r="SRV8" s="86"/>
      <c r="SRW8" s="86"/>
      <c r="SRX8" s="86"/>
      <c r="SRY8" s="86"/>
      <c r="SRZ8" s="86"/>
      <c r="SSA8" s="86"/>
      <c r="SSB8" s="86"/>
      <c r="SSC8" s="86"/>
      <c r="SSD8" s="86"/>
      <c r="SSE8" s="86"/>
      <c r="SSF8" s="86"/>
      <c r="SSG8" s="86"/>
      <c r="SSH8" s="86"/>
      <c r="SSI8" s="86"/>
      <c r="SSJ8" s="86"/>
      <c r="SSK8" s="86"/>
      <c r="SSL8" s="86"/>
      <c r="SSM8" s="86"/>
      <c r="SSN8" s="86"/>
      <c r="SSO8" s="86"/>
      <c r="SSP8" s="86"/>
      <c r="SSQ8" s="86"/>
      <c r="SSR8" s="86"/>
      <c r="SSS8" s="86"/>
      <c r="SST8" s="86"/>
      <c r="SSU8" s="86"/>
      <c r="SSV8" s="86"/>
      <c r="SSW8" s="86"/>
      <c r="SSX8" s="86"/>
      <c r="SSY8" s="86"/>
      <c r="SSZ8" s="86"/>
      <c r="STA8" s="86"/>
      <c r="STB8" s="86"/>
      <c r="STC8" s="86"/>
      <c r="STD8" s="86"/>
      <c r="STE8" s="86"/>
      <c r="STF8" s="86"/>
      <c r="STG8" s="86"/>
      <c r="STH8" s="86"/>
      <c r="STI8" s="86"/>
      <c r="STJ8" s="86"/>
      <c r="STK8" s="86"/>
      <c r="STL8" s="86"/>
      <c r="STM8" s="86"/>
      <c r="STN8" s="86"/>
      <c r="STO8" s="86"/>
      <c r="STP8" s="86"/>
      <c r="STQ8" s="86"/>
      <c r="STR8" s="86"/>
      <c r="STS8" s="86"/>
      <c r="STT8" s="86"/>
      <c r="STU8" s="86"/>
      <c r="STV8" s="86"/>
      <c r="STW8" s="86"/>
      <c r="STX8" s="86"/>
      <c r="STY8" s="86"/>
      <c r="STZ8" s="86"/>
      <c r="SUA8" s="86"/>
      <c r="SUB8" s="86"/>
      <c r="SUC8" s="86"/>
      <c r="SUD8" s="86"/>
      <c r="SUE8" s="86"/>
      <c r="SUF8" s="86"/>
      <c r="SUG8" s="86"/>
      <c r="SUH8" s="86"/>
      <c r="SUI8" s="86"/>
      <c r="SUJ8" s="86"/>
      <c r="SUK8" s="86"/>
      <c r="SUL8" s="86"/>
      <c r="SUM8" s="86"/>
      <c r="SUN8" s="86"/>
      <c r="SUO8" s="86"/>
      <c r="SUP8" s="86"/>
      <c r="SUQ8" s="86"/>
      <c r="SUR8" s="86"/>
      <c r="SUS8" s="86"/>
      <c r="SUT8" s="86"/>
      <c r="SUU8" s="86"/>
      <c r="SUV8" s="86"/>
      <c r="SUW8" s="86"/>
      <c r="SUX8" s="86"/>
      <c r="SUY8" s="86"/>
      <c r="SUZ8" s="86"/>
      <c r="SVA8" s="86"/>
      <c r="SVB8" s="86"/>
      <c r="SVC8" s="86"/>
      <c r="SVD8" s="86"/>
      <c r="SVE8" s="86"/>
      <c r="SVF8" s="86"/>
      <c r="SVG8" s="86"/>
      <c r="SVH8" s="86"/>
      <c r="SVI8" s="86"/>
      <c r="SVJ8" s="86"/>
      <c r="SVK8" s="86"/>
      <c r="SVL8" s="86"/>
      <c r="SVM8" s="86"/>
      <c r="SVN8" s="86"/>
      <c r="SVO8" s="86"/>
      <c r="SVP8" s="86"/>
      <c r="SVQ8" s="86"/>
      <c r="SVR8" s="86"/>
      <c r="SVS8" s="86"/>
      <c r="SVT8" s="86"/>
      <c r="SVU8" s="86"/>
      <c r="SVV8" s="86"/>
      <c r="SVW8" s="86"/>
      <c r="SVX8" s="86"/>
      <c r="SVY8" s="86"/>
      <c r="SVZ8" s="86"/>
      <c r="SWA8" s="86"/>
      <c r="SWB8" s="86"/>
      <c r="SWC8" s="86"/>
      <c r="SWD8" s="86"/>
      <c r="SWE8" s="86"/>
      <c r="SWF8" s="86"/>
      <c r="SWG8" s="86"/>
      <c r="SWH8" s="86"/>
      <c r="SWI8" s="86"/>
      <c r="SWJ8" s="86"/>
      <c r="SWK8" s="86"/>
      <c r="SWL8" s="86"/>
      <c r="SWM8" s="86"/>
      <c r="SWN8" s="86"/>
      <c r="SWO8" s="86"/>
      <c r="SWP8" s="86"/>
      <c r="SWQ8" s="86"/>
      <c r="SWR8" s="86"/>
      <c r="SWS8" s="86"/>
      <c r="SWT8" s="86"/>
      <c r="SWU8" s="86"/>
      <c r="SWV8" s="86"/>
      <c r="SWW8" s="86"/>
      <c r="SWX8" s="86"/>
      <c r="SWY8" s="86"/>
      <c r="SWZ8" s="86"/>
      <c r="SXA8" s="86"/>
      <c r="SXB8" s="86"/>
      <c r="SXC8" s="86"/>
      <c r="SXD8" s="86"/>
      <c r="SXE8" s="86"/>
      <c r="SXF8" s="86"/>
      <c r="SXG8" s="86"/>
      <c r="SXH8" s="86"/>
      <c r="SXI8" s="86"/>
      <c r="SXJ8" s="86"/>
      <c r="SXK8" s="86"/>
      <c r="SXL8" s="86"/>
      <c r="SXM8" s="86"/>
      <c r="SXN8" s="86"/>
      <c r="SXO8" s="86"/>
      <c r="SXP8" s="86"/>
      <c r="SXQ8" s="86"/>
      <c r="SXR8" s="86"/>
      <c r="SXS8" s="86"/>
      <c r="SXT8" s="86"/>
      <c r="SXU8" s="86"/>
      <c r="SXV8" s="86"/>
      <c r="SXW8" s="86"/>
      <c r="SXX8" s="86"/>
      <c r="SXY8" s="86"/>
      <c r="SXZ8" s="86"/>
      <c r="SYA8" s="86"/>
      <c r="SYB8" s="86"/>
      <c r="SYC8" s="86"/>
      <c r="SYD8" s="86"/>
      <c r="SYE8" s="86"/>
      <c r="SYF8" s="86"/>
      <c r="SYG8" s="86"/>
      <c r="SYH8" s="86"/>
      <c r="SYI8" s="86"/>
      <c r="SYJ8" s="86"/>
      <c r="SYK8" s="86"/>
      <c r="SYL8" s="86"/>
      <c r="SYM8" s="86"/>
      <c r="SYN8" s="86"/>
      <c r="SYO8" s="86"/>
      <c r="SYP8" s="86"/>
      <c r="SYQ8" s="86"/>
      <c r="SYR8" s="86"/>
      <c r="SYS8" s="86"/>
      <c r="SYT8" s="86"/>
      <c r="SYU8" s="86"/>
      <c r="SYV8" s="86"/>
      <c r="SYW8" s="86"/>
      <c r="SYX8" s="86"/>
      <c r="SYY8" s="86"/>
      <c r="SYZ8" s="86"/>
      <c r="SZA8" s="86"/>
      <c r="SZB8" s="86"/>
      <c r="SZC8" s="86"/>
      <c r="SZD8" s="86"/>
      <c r="SZE8" s="86"/>
      <c r="SZF8" s="86"/>
      <c r="SZG8" s="86"/>
      <c r="SZH8" s="86"/>
      <c r="SZI8" s="86"/>
      <c r="SZJ8" s="86"/>
      <c r="SZK8" s="86"/>
      <c r="SZL8" s="86"/>
      <c r="SZM8" s="86"/>
      <c r="SZN8" s="86"/>
      <c r="SZO8" s="86"/>
      <c r="SZP8" s="86"/>
      <c r="SZQ8" s="86"/>
      <c r="SZR8" s="86"/>
      <c r="SZS8" s="86"/>
      <c r="SZT8" s="86"/>
      <c r="SZU8" s="86"/>
      <c r="SZV8" s="86"/>
      <c r="SZW8" s="86"/>
      <c r="SZX8" s="86"/>
      <c r="SZY8" s="86"/>
      <c r="SZZ8" s="86"/>
      <c r="TAA8" s="86"/>
      <c r="TAB8" s="86"/>
      <c r="TAC8" s="86"/>
      <c r="TAD8" s="86"/>
      <c r="TAE8" s="86"/>
      <c r="TAF8" s="86"/>
      <c r="TAG8" s="86"/>
      <c r="TAH8" s="86"/>
      <c r="TAI8" s="86"/>
      <c r="TAJ8" s="86"/>
      <c r="TAK8" s="86"/>
      <c r="TAL8" s="86"/>
      <c r="TAM8" s="86"/>
      <c r="TAN8" s="86"/>
      <c r="TAO8" s="86"/>
      <c r="TAP8" s="86"/>
      <c r="TAQ8" s="86"/>
      <c r="TAR8" s="86"/>
      <c r="TAS8" s="86"/>
      <c r="TAT8" s="86"/>
      <c r="TAU8" s="86"/>
      <c r="TAV8" s="86"/>
      <c r="TAW8" s="86"/>
      <c r="TAX8" s="86"/>
      <c r="TAY8" s="86"/>
      <c r="TAZ8" s="86"/>
      <c r="TBA8" s="86"/>
      <c r="TBB8" s="86"/>
      <c r="TBC8" s="86"/>
      <c r="TBD8" s="86"/>
      <c r="TBE8" s="86"/>
      <c r="TBF8" s="86"/>
      <c r="TBG8" s="86"/>
      <c r="TBH8" s="86"/>
      <c r="TBI8" s="86"/>
      <c r="TBJ8" s="86"/>
      <c r="TBK8" s="86"/>
      <c r="TBL8" s="86"/>
      <c r="TBM8" s="86"/>
      <c r="TBN8" s="86"/>
      <c r="TBO8" s="86"/>
      <c r="TBP8" s="86"/>
      <c r="TBQ8" s="86"/>
      <c r="TBR8" s="86"/>
      <c r="TBS8" s="86"/>
      <c r="TBT8" s="86"/>
      <c r="TBU8" s="86"/>
      <c r="TBV8" s="86"/>
      <c r="TBW8" s="86"/>
      <c r="TBX8" s="86"/>
      <c r="TBY8" s="86"/>
      <c r="TBZ8" s="86"/>
      <c r="TCA8" s="86"/>
      <c r="TCB8" s="86"/>
      <c r="TCC8" s="86"/>
      <c r="TCD8" s="86"/>
      <c r="TCE8" s="86"/>
      <c r="TCF8" s="86"/>
      <c r="TCG8" s="86"/>
      <c r="TCH8" s="86"/>
      <c r="TCI8" s="86"/>
      <c r="TCJ8" s="86"/>
      <c r="TCK8" s="86"/>
      <c r="TCL8" s="86"/>
      <c r="TCM8" s="86"/>
      <c r="TCN8" s="86"/>
      <c r="TCO8" s="86"/>
      <c r="TCP8" s="86"/>
      <c r="TCQ8" s="86"/>
      <c r="TCR8" s="86"/>
      <c r="TCS8" s="86"/>
      <c r="TCT8" s="86"/>
      <c r="TCU8" s="86"/>
      <c r="TCV8" s="86"/>
      <c r="TCW8" s="86"/>
      <c r="TCX8" s="86"/>
      <c r="TCY8" s="86"/>
      <c r="TCZ8" s="86"/>
      <c r="TDA8" s="86"/>
      <c r="TDB8" s="86"/>
      <c r="TDC8" s="86"/>
      <c r="TDD8" s="86"/>
      <c r="TDE8" s="86"/>
      <c r="TDF8" s="86"/>
      <c r="TDG8" s="86"/>
      <c r="TDH8" s="86"/>
      <c r="TDI8" s="86"/>
      <c r="TDJ8" s="86"/>
      <c r="TDK8" s="86"/>
      <c r="TDL8" s="86"/>
      <c r="TDM8" s="86"/>
      <c r="TDN8" s="86"/>
      <c r="TDO8" s="86"/>
      <c r="TDP8" s="86"/>
      <c r="TDQ8" s="86"/>
      <c r="TDR8" s="86"/>
      <c r="TDS8" s="86"/>
      <c r="TDT8" s="86"/>
      <c r="TDU8" s="86"/>
      <c r="TDV8" s="86"/>
      <c r="TDW8" s="86"/>
      <c r="TDX8" s="86"/>
      <c r="TDY8" s="86"/>
      <c r="TDZ8" s="86"/>
      <c r="TEA8" s="86"/>
      <c r="TEB8" s="86"/>
      <c r="TEC8" s="86"/>
      <c r="TED8" s="86"/>
      <c r="TEE8" s="86"/>
      <c r="TEF8" s="86"/>
      <c r="TEG8" s="86"/>
      <c r="TEH8" s="86"/>
      <c r="TEI8" s="86"/>
      <c r="TEJ8" s="86"/>
      <c r="TEK8" s="86"/>
      <c r="TEL8" s="86"/>
      <c r="TEM8" s="86"/>
      <c r="TEN8" s="86"/>
      <c r="TEO8" s="86"/>
      <c r="TEP8" s="86"/>
      <c r="TEQ8" s="86"/>
      <c r="TER8" s="86"/>
      <c r="TES8" s="86"/>
      <c r="TET8" s="86"/>
      <c r="TEU8" s="86"/>
      <c r="TEV8" s="86"/>
      <c r="TEW8" s="86"/>
      <c r="TEX8" s="86"/>
      <c r="TEY8" s="86"/>
      <c r="TEZ8" s="86"/>
      <c r="TFA8" s="86"/>
      <c r="TFB8" s="86"/>
      <c r="TFC8" s="86"/>
      <c r="TFD8" s="86"/>
      <c r="TFE8" s="86"/>
      <c r="TFF8" s="86"/>
      <c r="TFG8" s="86"/>
      <c r="TFH8" s="86"/>
      <c r="TFI8" s="86"/>
      <c r="TFJ8" s="86"/>
      <c r="TFK8" s="86"/>
      <c r="TFL8" s="86"/>
      <c r="TFM8" s="86"/>
      <c r="TFN8" s="86"/>
      <c r="TFO8" s="86"/>
      <c r="TFP8" s="86"/>
      <c r="TFQ8" s="86"/>
      <c r="TFR8" s="86"/>
      <c r="TFS8" s="86"/>
      <c r="TFT8" s="86"/>
      <c r="TFU8" s="86"/>
      <c r="TFV8" s="86"/>
      <c r="TFW8" s="86"/>
      <c r="TFX8" s="86"/>
      <c r="TFY8" s="86"/>
      <c r="TFZ8" s="86"/>
      <c r="TGA8" s="86"/>
      <c r="TGB8" s="86"/>
      <c r="TGC8" s="86"/>
      <c r="TGD8" s="86"/>
      <c r="TGE8" s="86"/>
      <c r="TGF8" s="86"/>
      <c r="TGG8" s="86"/>
      <c r="TGH8" s="86"/>
      <c r="TGI8" s="86"/>
      <c r="TGJ8" s="86"/>
      <c r="TGK8" s="86"/>
      <c r="TGL8" s="86"/>
      <c r="TGM8" s="86"/>
      <c r="TGN8" s="86"/>
      <c r="TGO8" s="86"/>
      <c r="TGP8" s="86"/>
      <c r="TGQ8" s="86"/>
      <c r="TGR8" s="86"/>
      <c r="TGS8" s="86"/>
      <c r="TGT8" s="86"/>
      <c r="TGU8" s="86"/>
      <c r="TGV8" s="86"/>
      <c r="TGW8" s="86"/>
      <c r="TGX8" s="86"/>
      <c r="TGY8" s="86"/>
      <c r="TGZ8" s="86"/>
      <c r="THA8" s="86"/>
      <c r="THB8" s="86"/>
      <c r="THC8" s="86"/>
      <c r="THD8" s="86"/>
      <c r="THE8" s="86"/>
      <c r="THF8" s="86"/>
      <c r="THG8" s="86"/>
      <c r="THH8" s="86"/>
      <c r="THI8" s="86"/>
      <c r="THJ8" s="86"/>
      <c r="THK8" s="86"/>
      <c r="THL8" s="86"/>
      <c r="THM8" s="86"/>
      <c r="THN8" s="86"/>
      <c r="THO8" s="86"/>
      <c r="THP8" s="86"/>
      <c r="THQ8" s="86"/>
      <c r="THR8" s="86"/>
      <c r="THS8" s="86"/>
      <c r="THT8" s="86"/>
      <c r="THU8" s="86"/>
      <c r="THV8" s="86"/>
      <c r="THW8" s="86"/>
      <c r="THX8" s="86"/>
      <c r="THY8" s="86"/>
      <c r="THZ8" s="86"/>
      <c r="TIA8" s="86"/>
      <c r="TIB8" s="86"/>
      <c r="TIC8" s="86"/>
      <c r="TID8" s="86"/>
      <c r="TIE8" s="86"/>
      <c r="TIF8" s="86"/>
      <c r="TIG8" s="86"/>
      <c r="TIH8" s="86"/>
      <c r="TII8" s="86"/>
      <c r="TIJ8" s="86"/>
      <c r="TIK8" s="86"/>
      <c r="TIL8" s="86"/>
      <c r="TIM8" s="86"/>
      <c r="TIN8" s="86"/>
      <c r="TIO8" s="86"/>
      <c r="TIP8" s="86"/>
      <c r="TIQ8" s="86"/>
      <c r="TIR8" s="86"/>
      <c r="TIS8" s="86"/>
      <c r="TIT8" s="86"/>
      <c r="TIU8" s="86"/>
      <c r="TIV8" s="86"/>
      <c r="TIW8" s="86"/>
      <c r="TIX8" s="86"/>
      <c r="TIY8" s="86"/>
      <c r="TIZ8" s="86"/>
      <c r="TJA8" s="86"/>
      <c r="TJB8" s="86"/>
      <c r="TJC8" s="86"/>
      <c r="TJD8" s="86"/>
      <c r="TJE8" s="86"/>
      <c r="TJF8" s="86"/>
      <c r="TJG8" s="86"/>
      <c r="TJH8" s="86"/>
      <c r="TJI8" s="86"/>
      <c r="TJJ8" s="86"/>
      <c r="TJK8" s="86"/>
      <c r="TJL8" s="86"/>
      <c r="TJM8" s="86"/>
      <c r="TJN8" s="86"/>
      <c r="TJO8" s="86"/>
      <c r="TJP8" s="86"/>
      <c r="TJQ8" s="86"/>
      <c r="TJR8" s="86"/>
      <c r="TJS8" s="86"/>
      <c r="TJT8" s="86"/>
      <c r="TJU8" s="86"/>
      <c r="TJV8" s="86"/>
      <c r="TJW8" s="86"/>
      <c r="TJX8" s="86"/>
      <c r="TJY8" s="86"/>
      <c r="TJZ8" s="86"/>
      <c r="TKA8" s="86"/>
      <c r="TKB8" s="86"/>
      <c r="TKC8" s="86"/>
      <c r="TKD8" s="86"/>
      <c r="TKE8" s="86"/>
      <c r="TKF8" s="86"/>
      <c r="TKG8" s="86"/>
      <c r="TKH8" s="86"/>
      <c r="TKI8" s="86"/>
      <c r="TKJ8" s="86"/>
      <c r="TKK8" s="86"/>
      <c r="TKL8" s="86"/>
      <c r="TKM8" s="86"/>
      <c r="TKN8" s="86"/>
      <c r="TKO8" s="86"/>
      <c r="TKP8" s="86"/>
      <c r="TKQ8" s="86"/>
      <c r="TKR8" s="86"/>
      <c r="TKS8" s="86"/>
      <c r="TKT8" s="86"/>
      <c r="TKU8" s="86"/>
      <c r="TKV8" s="86"/>
      <c r="TKW8" s="86"/>
      <c r="TKX8" s="86"/>
      <c r="TKY8" s="86"/>
      <c r="TKZ8" s="86"/>
      <c r="TLA8" s="86"/>
      <c r="TLB8" s="86"/>
      <c r="TLC8" s="86"/>
      <c r="TLD8" s="86"/>
      <c r="TLE8" s="86"/>
      <c r="TLF8" s="86"/>
      <c r="TLG8" s="86"/>
      <c r="TLH8" s="86"/>
      <c r="TLI8" s="86"/>
      <c r="TLJ8" s="86"/>
      <c r="TLK8" s="86"/>
      <c r="TLL8" s="86"/>
      <c r="TLM8" s="86"/>
      <c r="TLN8" s="86"/>
      <c r="TLO8" s="86"/>
      <c r="TLP8" s="86"/>
      <c r="TLQ8" s="86"/>
      <c r="TLR8" s="86"/>
      <c r="TLS8" s="86"/>
      <c r="TLT8" s="86"/>
      <c r="TLU8" s="86"/>
      <c r="TLV8" s="86"/>
      <c r="TLW8" s="86"/>
      <c r="TLX8" s="86"/>
      <c r="TLY8" s="86"/>
      <c r="TLZ8" s="86"/>
      <c r="TMA8" s="86"/>
      <c r="TMB8" s="86"/>
      <c r="TMC8" s="86"/>
      <c r="TMD8" s="86"/>
      <c r="TME8" s="86"/>
      <c r="TMF8" s="86"/>
      <c r="TMG8" s="86"/>
      <c r="TMH8" s="86"/>
      <c r="TMI8" s="86"/>
      <c r="TMJ8" s="86"/>
      <c r="TMK8" s="86"/>
      <c r="TML8" s="86"/>
      <c r="TMM8" s="86"/>
      <c r="TMN8" s="86"/>
      <c r="TMO8" s="86"/>
      <c r="TMP8" s="86"/>
      <c r="TMQ8" s="86"/>
      <c r="TMR8" s="86"/>
      <c r="TMS8" s="86"/>
      <c r="TMT8" s="86"/>
      <c r="TMU8" s="86"/>
      <c r="TMV8" s="86"/>
      <c r="TMW8" s="86"/>
      <c r="TMX8" s="86"/>
      <c r="TMY8" s="86"/>
      <c r="TMZ8" s="86"/>
      <c r="TNA8" s="86"/>
      <c r="TNB8" s="86"/>
      <c r="TNC8" s="86"/>
      <c r="TND8" s="86"/>
      <c r="TNE8" s="86"/>
      <c r="TNF8" s="86"/>
      <c r="TNG8" s="86"/>
      <c r="TNH8" s="86"/>
      <c r="TNI8" s="86"/>
      <c r="TNJ8" s="86"/>
      <c r="TNK8" s="86"/>
      <c r="TNL8" s="86"/>
      <c r="TNM8" s="86"/>
      <c r="TNN8" s="86"/>
      <c r="TNO8" s="86"/>
      <c r="TNP8" s="86"/>
      <c r="TNQ8" s="86"/>
      <c r="TNR8" s="86"/>
      <c r="TNS8" s="86"/>
      <c r="TNT8" s="86"/>
      <c r="TNU8" s="86"/>
      <c r="TNV8" s="86"/>
      <c r="TNW8" s="86"/>
      <c r="TNX8" s="86"/>
      <c r="TNY8" s="86"/>
      <c r="TNZ8" s="86"/>
      <c r="TOA8" s="86"/>
      <c r="TOB8" s="86"/>
      <c r="TOC8" s="86"/>
      <c r="TOD8" s="86"/>
      <c r="TOE8" s="86"/>
      <c r="TOF8" s="86"/>
      <c r="TOG8" s="86"/>
      <c r="TOH8" s="86"/>
      <c r="TOI8" s="86"/>
      <c r="TOJ8" s="86"/>
      <c r="TOK8" s="86"/>
      <c r="TOL8" s="86"/>
      <c r="TOM8" s="86"/>
      <c r="TON8" s="86"/>
      <c r="TOO8" s="86"/>
      <c r="TOP8" s="86"/>
      <c r="TOQ8" s="86"/>
      <c r="TOR8" s="86"/>
      <c r="TOS8" s="86"/>
      <c r="TOT8" s="86"/>
      <c r="TOU8" s="86"/>
      <c r="TOV8" s="86"/>
      <c r="TOW8" s="86"/>
      <c r="TOX8" s="86"/>
      <c r="TOY8" s="86"/>
      <c r="TOZ8" s="86"/>
      <c r="TPA8" s="86"/>
      <c r="TPB8" s="86"/>
      <c r="TPC8" s="86"/>
      <c r="TPD8" s="86"/>
      <c r="TPE8" s="86"/>
      <c r="TPF8" s="86"/>
      <c r="TPG8" s="86"/>
      <c r="TPH8" s="86"/>
      <c r="TPI8" s="86"/>
      <c r="TPJ8" s="86"/>
      <c r="TPK8" s="86"/>
      <c r="TPL8" s="86"/>
      <c r="TPM8" s="86"/>
      <c r="TPN8" s="86"/>
      <c r="TPO8" s="86"/>
      <c r="TPP8" s="86"/>
      <c r="TPQ8" s="86"/>
      <c r="TPR8" s="86"/>
      <c r="TPS8" s="86"/>
      <c r="TPT8" s="86"/>
      <c r="TPU8" s="86"/>
      <c r="TPV8" s="86"/>
      <c r="TPW8" s="86"/>
      <c r="TPX8" s="86"/>
      <c r="TPY8" s="86"/>
      <c r="TPZ8" s="86"/>
      <c r="TQA8" s="86"/>
      <c r="TQB8" s="86"/>
      <c r="TQC8" s="86"/>
      <c r="TQD8" s="86"/>
      <c r="TQE8" s="86"/>
      <c r="TQF8" s="86"/>
      <c r="TQG8" s="86"/>
      <c r="TQH8" s="86"/>
      <c r="TQI8" s="86"/>
      <c r="TQJ8" s="86"/>
      <c r="TQK8" s="86"/>
      <c r="TQL8" s="86"/>
      <c r="TQM8" s="86"/>
      <c r="TQN8" s="86"/>
      <c r="TQO8" s="86"/>
      <c r="TQP8" s="86"/>
      <c r="TQQ8" s="86"/>
      <c r="TQR8" s="86"/>
      <c r="TQS8" s="86"/>
      <c r="TQT8" s="86"/>
      <c r="TQU8" s="86"/>
      <c r="TQV8" s="86"/>
      <c r="TQW8" s="86"/>
      <c r="TQX8" s="86"/>
      <c r="TQY8" s="86"/>
      <c r="TQZ8" s="86"/>
      <c r="TRA8" s="86"/>
      <c r="TRB8" s="86"/>
      <c r="TRC8" s="86"/>
      <c r="TRD8" s="86"/>
      <c r="TRE8" s="86"/>
      <c r="TRF8" s="86"/>
      <c r="TRG8" s="86"/>
      <c r="TRH8" s="86"/>
      <c r="TRI8" s="86"/>
      <c r="TRJ8" s="86"/>
      <c r="TRK8" s="86"/>
      <c r="TRL8" s="86"/>
      <c r="TRM8" s="86"/>
      <c r="TRN8" s="86"/>
      <c r="TRO8" s="86"/>
      <c r="TRP8" s="86"/>
      <c r="TRQ8" s="86"/>
      <c r="TRR8" s="86"/>
      <c r="TRS8" s="86"/>
      <c r="TRT8" s="86"/>
      <c r="TRU8" s="86"/>
      <c r="TRV8" s="86"/>
      <c r="TRW8" s="86"/>
      <c r="TRX8" s="86"/>
      <c r="TRY8" s="86"/>
      <c r="TRZ8" s="86"/>
      <c r="TSA8" s="86"/>
      <c r="TSB8" s="86"/>
      <c r="TSC8" s="86"/>
      <c r="TSD8" s="86"/>
      <c r="TSE8" s="86"/>
      <c r="TSF8" s="86"/>
      <c r="TSG8" s="86"/>
      <c r="TSH8" s="86"/>
      <c r="TSI8" s="86"/>
      <c r="TSJ8" s="86"/>
      <c r="TSK8" s="86"/>
      <c r="TSL8" s="86"/>
      <c r="TSM8" s="86"/>
      <c r="TSN8" s="86"/>
      <c r="TSO8" s="86"/>
      <c r="TSP8" s="86"/>
      <c r="TSQ8" s="86"/>
      <c r="TSR8" s="86"/>
      <c r="TSS8" s="86"/>
      <c r="TST8" s="86"/>
      <c r="TSU8" s="86"/>
      <c r="TSV8" s="86"/>
      <c r="TSW8" s="86"/>
      <c r="TSX8" s="86"/>
      <c r="TSY8" s="86"/>
      <c r="TSZ8" s="86"/>
      <c r="TTA8" s="86"/>
      <c r="TTB8" s="86"/>
      <c r="TTC8" s="86"/>
      <c r="TTD8" s="86"/>
      <c r="TTE8" s="86"/>
      <c r="TTF8" s="86"/>
      <c r="TTG8" s="86"/>
      <c r="TTH8" s="86"/>
      <c r="TTI8" s="86"/>
      <c r="TTJ8" s="86"/>
      <c r="TTK8" s="86"/>
      <c r="TTL8" s="86"/>
      <c r="TTM8" s="86"/>
      <c r="TTN8" s="86"/>
      <c r="TTO8" s="86"/>
      <c r="TTP8" s="86"/>
      <c r="TTQ8" s="86"/>
      <c r="TTR8" s="86"/>
      <c r="TTS8" s="86"/>
      <c r="TTT8" s="86"/>
      <c r="TTU8" s="86"/>
      <c r="TTV8" s="86"/>
      <c r="TTW8" s="86"/>
      <c r="TTX8" s="86"/>
      <c r="TTY8" s="86"/>
      <c r="TTZ8" s="86"/>
      <c r="TUA8" s="86"/>
      <c r="TUB8" s="86"/>
      <c r="TUC8" s="86"/>
      <c r="TUD8" s="86"/>
      <c r="TUE8" s="86"/>
      <c r="TUF8" s="86"/>
      <c r="TUG8" s="86"/>
      <c r="TUH8" s="86"/>
      <c r="TUI8" s="86"/>
      <c r="TUJ8" s="86"/>
      <c r="TUK8" s="86"/>
      <c r="TUL8" s="86"/>
      <c r="TUM8" s="86"/>
      <c r="TUN8" s="86"/>
      <c r="TUO8" s="86"/>
      <c r="TUP8" s="86"/>
      <c r="TUQ8" s="86"/>
      <c r="TUR8" s="86"/>
      <c r="TUS8" s="86"/>
      <c r="TUT8" s="86"/>
      <c r="TUU8" s="86"/>
      <c r="TUV8" s="86"/>
      <c r="TUW8" s="86"/>
      <c r="TUX8" s="86"/>
      <c r="TUY8" s="86"/>
      <c r="TUZ8" s="86"/>
      <c r="TVA8" s="86"/>
      <c r="TVB8" s="86"/>
      <c r="TVC8" s="86"/>
      <c r="TVD8" s="86"/>
      <c r="TVE8" s="86"/>
      <c r="TVF8" s="86"/>
      <c r="TVG8" s="86"/>
      <c r="TVH8" s="86"/>
      <c r="TVI8" s="86"/>
      <c r="TVJ8" s="86"/>
      <c r="TVK8" s="86"/>
      <c r="TVL8" s="86"/>
      <c r="TVM8" s="86"/>
      <c r="TVN8" s="86"/>
      <c r="TVO8" s="86"/>
      <c r="TVP8" s="86"/>
      <c r="TVQ8" s="86"/>
      <c r="TVR8" s="86"/>
      <c r="TVS8" s="86"/>
      <c r="TVT8" s="86"/>
      <c r="TVU8" s="86"/>
      <c r="TVV8" s="86"/>
      <c r="TVW8" s="86"/>
      <c r="TVX8" s="86"/>
      <c r="TVY8" s="86"/>
      <c r="TVZ8" s="86"/>
      <c r="TWA8" s="86"/>
      <c r="TWB8" s="86"/>
      <c r="TWC8" s="86"/>
      <c r="TWD8" s="86"/>
      <c r="TWE8" s="86"/>
      <c r="TWF8" s="86"/>
      <c r="TWG8" s="86"/>
      <c r="TWH8" s="86"/>
      <c r="TWI8" s="86"/>
      <c r="TWJ8" s="86"/>
      <c r="TWK8" s="86"/>
      <c r="TWL8" s="86"/>
      <c r="TWM8" s="86"/>
      <c r="TWN8" s="86"/>
      <c r="TWO8" s="86"/>
      <c r="TWP8" s="86"/>
      <c r="TWQ8" s="86"/>
      <c r="TWR8" s="86"/>
      <c r="TWS8" s="86"/>
      <c r="TWT8" s="86"/>
      <c r="TWU8" s="86"/>
      <c r="TWV8" s="86"/>
      <c r="TWW8" s="86"/>
      <c r="TWX8" s="86"/>
      <c r="TWY8" s="86"/>
      <c r="TWZ8" s="86"/>
      <c r="TXA8" s="86"/>
      <c r="TXB8" s="86"/>
      <c r="TXC8" s="86"/>
      <c r="TXD8" s="86"/>
      <c r="TXE8" s="86"/>
      <c r="TXF8" s="86"/>
      <c r="TXG8" s="86"/>
      <c r="TXH8" s="86"/>
      <c r="TXI8" s="86"/>
      <c r="TXJ8" s="86"/>
      <c r="TXK8" s="86"/>
      <c r="TXL8" s="86"/>
      <c r="TXM8" s="86"/>
      <c r="TXN8" s="86"/>
      <c r="TXO8" s="86"/>
      <c r="TXP8" s="86"/>
      <c r="TXQ8" s="86"/>
      <c r="TXR8" s="86"/>
      <c r="TXS8" s="86"/>
      <c r="TXT8" s="86"/>
      <c r="TXU8" s="86"/>
      <c r="TXV8" s="86"/>
      <c r="TXW8" s="86"/>
      <c r="TXX8" s="86"/>
      <c r="TXY8" s="86"/>
      <c r="TXZ8" s="86"/>
      <c r="TYA8" s="86"/>
      <c r="TYB8" s="86"/>
      <c r="TYC8" s="86"/>
      <c r="TYD8" s="86"/>
      <c r="TYE8" s="86"/>
      <c r="TYF8" s="86"/>
      <c r="TYG8" s="86"/>
      <c r="TYH8" s="86"/>
      <c r="TYI8" s="86"/>
      <c r="TYJ8" s="86"/>
      <c r="TYK8" s="86"/>
      <c r="TYL8" s="86"/>
      <c r="TYM8" s="86"/>
      <c r="TYN8" s="86"/>
      <c r="TYO8" s="86"/>
      <c r="TYP8" s="86"/>
      <c r="TYQ8" s="86"/>
      <c r="TYR8" s="86"/>
      <c r="TYS8" s="86"/>
      <c r="TYT8" s="86"/>
      <c r="TYU8" s="86"/>
      <c r="TYV8" s="86"/>
      <c r="TYW8" s="86"/>
      <c r="TYX8" s="86"/>
      <c r="TYY8" s="86"/>
      <c r="TYZ8" s="86"/>
      <c r="TZA8" s="86"/>
      <c r="TZB8" s="86"/>
      <c r="TZC8" s="86"/>
      <c r="TZD8" s="86"/>
      <c r="TZE8" s="86"/>
      <c r="TZF8" s="86"/>
      <c r="TZG8" s="86"/>
      <c r="TZH8" s="86"/>
      <c r="TZI8" s="86"/>
      <c r="TZJ8" s="86"/>
      <c r="TZK8" s="86"/>
      <c r="TZL8" s="86"/>
      <c r="TZM8" s="86"/>
      <c r="TZN8" s="86"/>
      <c r="TZO8" s="86"/>
      <c r="TZP8" s="86"/>
      <c r="TZQ8" s="86"/>
      <c r="TZR8" s="86"/>
      <c r="TZS8" s="86"/>
      <c r="TZT8" s="86"/>
      <c r="TZU8" s="86"/>
      <c r="TZV8" s="86"/>
      <c r="TZW8" s="86"/>
      <c r="TZX8" s="86"/>
      <c r="TZY8" s="86"/>
      <c r="TZZ8" s="86"/>
      <c r="UAA8" s="86"/>
      <c r="UAB8" s="86"/>
      <c r="UAC8" s="86"/>
      <c r="UAD8" s="86"/>
      <c r="UAE8" s="86"/>
      <c r="UAF8" s="86"/>
      <c r="UAG8" s="86"/>
      <c r="UAH8" s="86"/>
      <c r="UAI8" s="86"/>
      <c r="UAJ8" s="86"/>
      <c r="UAK8" s="86"/>
      <c r="UAL8" s="86"/>
      <c r="UAM8" s="86"/>
      <c r="UAN8" s="86"/>
      <c r="UAO8" s="86"/>
      <c r="UAP8" s="86"/>
      <c r="UAQ8" s="86"/>
      <c r="UAR8" s="86"/>
      <c r="UAS8" s="86"/>
      <c r="UAT8" s="86"/>
      <c r="UAU8" s="86"/>
      <c r="UAV8" s="86"/>
      <c r="UAW8" s="86"/>
      <c r="UAX8" s="86"/>
      <c r="UAY8" s="86"/>
      <c r="UAZ8" s="86"/>
      <c r="UBA8" s="86"/>
      <c r="UBB8" s="86"/>
      <c r="UBC8" s="86"/>
      <c r="UBD8" s="86"/>
      <c r="UBE8" s="86"/>
      <c r="UBF8" s="86"/>
      <c r="UBG8" s="86"/>
      <c r="UBH8" s="86"/>
      <c r="UBI8" s="86"/>
      <c r="UBJ8" s="86"/>
      <c r="UBK8" s="86"/>
      <c r="UBL8" s="86"/>
      <c r="UBM8" s="86"/>
      <c r="UBN8" s="86"/>
      <c r="UBO8" s="86"/>
      <c r="UBP8" s="86"/>
      <c r="UBQ8" s="86"/>
      <c r="UBR8" s="86"/>
      <c r="UBS8" s="86"/>
      <c r="UBT8" s="86"/>
      <c r="UBU8" s="86"/>
      <c r="UBV8" s="86"/>
      <c r="UBW8" s="86"/>
      <c r="UBX8" s="86"/>
      <c r="UBY8" s="86"/>
      <c r="UBZ8" s="86"/>
      <c r="UCA8" s="86"/>
      <c r="UCB8" s="86"/>
      <c r="UCC8" s="86"/>
      <c r="UCD8" s="86"/>
      <c r="UCE8" s="86"/>
      <c r="UCF8" s="86"/>
      <c r="UCG8" s="86"/>
      <c r="UCH8" s="86"/>
      <c r="UCI8" s="86"/>
      <c r="UCJ8" s="86"/>
      <c r="UCK8" s="86"/>
      <c r="UCL8" s="86"/>
      <c r="UCM8" s="86"/>
      <c r="UCN8" s="86"/>
      <c r="UCO8" s="86"/>
      <c r="UCP8" s="86"/>
      <c r="UCQ8" s="86"/>
      <c r="UCR8" s="86"/>
      <c r="UCS8" s="86"/>
      <c r="UCT8" s="86"/>
      <c r="UCU8" s="86"/>
      <c r="UCV8" s="86"/>
      <c r="UCW8" s="86"/>
      <c r="UCX8" s="86"/>
      <c r="UCY8" s="86"/>
      <c r="UCZ8" s="86"/>
      <c r="UDA8" s="86"/>
      <c r="UDB8" s="86"/>
      <c r="UDC8" s="86"/>
      <c r="UDD8" s="86"/>
      <c r="UDE8" s="86"/>
      <c r="UDF8" s="86"/>
      <c r="UDG8" s="86"/>
      <c r="UDH8" s="86"/>
      <c r="UDI8" s="86"/>
      <c r="UDJ8" s="86"/>
      <c r="UDK8" s="86"/>
      <c r="UDL8" s="86"/>
      <c r="UDM8" s="86"/>
      <c r="UDN8" s="86"/>
      <c r="UDO8" s="86"/>
      <c r="UDP8" s="86"/>
      <c r="UDQ8" s="86"/>
      <c r="UDR8" s="86"/>
      <c r="UDS8" s="86"/>
      <c r="UDT8" s="86"/>
      <c r="UDU8" s="86"/>
      <c r="UDV8" s="86"/>
      <c r="UDW8" s="86"/>
      <c r="UDX8" s="86"/>
      <c r="UDY8" s="86"/>
      <c r="UDZ8" s="86"/>
      <c r="UEA8" s="86"/>
      <c r="UEB8" s="86"/>
      <c r="UEC8" s="86"/>
      <c r="UED8" s="86"/>
      <c r="UEE8" s="86"/>
      <c r="UEF8" s="86"/>
      <c r="UEG8" s="86"/>
      <c r="UEH8" s="86"/>
      <c r="UEI8" s="86"/>
      <c r="UEJ8" s="86"/>
      <c r="UEK8" s="86"/>
      <c r="UEL8" s="86"/>
      <c r="UEM8" s="86"/>
      <c r="UEN8" s="86"/>
      <c r="UEO8" s="86"/>
      <c r="UEP8" s="86"/>
      <c r="UEQ8" s="86"/>
      <c r="UER8" s="86"/>
      <c r="UES8" s="86"/>
      <c r="UET8" s="86"/>
      <c r="UEU8" s="86"/>
      <c r="UEV8" s="86"/>
      <c r="UEW8" s="86"/>
      <c r="UEX8" s="86"/>
      <c r="UEY8" s="86"/>
      <c r="UEZ8" s="86"/>
      <c r="UFA8" s="86"/>
      <c r="UFB8" s="86"/>
      <c r="UFC8" s="86"/>
      <c r="UFD8" s="86"/>
      <c r="UFE8" s="86"/>
      <c r="UFF8" s="86"/>
      <c r="UFG8" s="86"/>
      <c r="UFH8" s="86"/>
      <c r="UFI8" s="86"/>
      <c r="UFJ8" s="86"/>
      <c r="UFK8" s="86"/>
      <c r="UFL8" s="86"/>
      <c r="UFM8" s="86"/>
      <c r="UFN8" s="86"/>
      <c r="UFO8" s="86"/>
      <c r="UFP8" s="86"/>
      <c r="UFQ8" s="86"/>
      <c r="UFR8" s="86"/>
      <c r="UFS8" s="86"/>
      <c r="UFT8" s="86"/>
      <c r="UFU8" s="86"/>
      <c r="UFV8" s="86"/>
      <c r="UFW8" s="86"/>
      <c r="UFX8" s="86"/>
      <c r="UFY8" s="86"/>
      <c r="UFZ8" s="86"/>
      <c r="UGA8" s="86"/>
      <c r="UGB8" s="86"/>
      <c r="UGC8" s="86"/>
      <c r="UGD8" s="86"/>
      <c r="UGE8" s="86"/>
      <c r="UGF8" s="86"/>
      <c r="UGG8" s="86"/>
      <c r="UGH8" s="86"/>
      <c r="UGI8" s="86"/>
      <c r="UGJ8" s="86"/>
      <c r="UGK8" s="86"/>
      <c r="UGL8" s="86"/>
      <c r="UGM8" s="86"/>
      <c r="UGN8" s="86"/>
      <c r="UGO8" s="86"/>
      <c r="UGP8" s="86"/>
      <c r="UGQ8" s="86"/>
      <c r="UGR8" s="86"/>
      <c r="UGS8" s="86"/>
      <c r="UGT8" s="86"/>
      <c r="UGU8" s="86"/>
      <c r="UGV8" s="86"/>
      <c r="UGW8" s="86"/>
      <c r="UGX8" s="86"/>
      <c r="UGY8" s="86"/>
      <c r="UGZ8" s="86"/>
      <c r="UHA8" s="86"/>
      <c r="UHB8" s="86"/>
      <c r="UHC8" s="86"/>
      <c r="UHD8" s="86"/>
      <c r="UHE8" s="86"/>
      <c r="UHF8" s="86"/>
      <c r="UHG8" s="86"/>
      <c r="UHH8" s="86"/>
      <c r="UHI8" s="86"/>
      <c r="UHJ8" s="86"/>
      <c r="UHK8" s="86"/>
      <c r="UHL8" s="86"/>
      <c r="UHM8" s="86"/>
      <c r="UHN8" s="86"/>
      <c r="UHO8" s="86"/>
      <c r="UHP8" s="86"/>
      <c r="UHQ8" s="86"/>
      <c r="UHR8" s="86"/>
      <c r="UHS8" s="86"/>
      <c r="UHT8" s="86"/>
      <c r="UHU8" s="86"/>
      <c r="UHV8" s="86"/>
      <c r="UHW8" s="86"/>
      <c r="UHX8" s="86"/>
      <c r="UHY8" s="86"/>
      <c r="UHZ8" s="86"/>
      <c r="UIA8" s="86"/>
      <c r="UIB8" s="86"/>
      <c r="UIC8" s="86"/>
      <c r="UID8" s="86"/>
      <c r="UIE8" s="86"/>
      <c r="UIF8" s="86"/>
      <c r="UIG8" s="86"/>
      <c r="UIH8" s="86"/>
      <c r="UII8" s="86"/>
      <c r="UIJ8" s="86"/>
      <c r="UIK8" s="86"/>
      <c r="UIL8" s="86"/>
      <c r="UIM8" s="86"/>
      <c r="UIN8" s="86"/>
      <c r="UIO8" s="86"/>
      <c r="UIP8" s="86"/>
      <c r="UIQ8" s="86"/>
      <c r="UIR8" s="86"/>
      <c r="UIS8" s="86"/>
      <c r="UIT8" s="86"/>
      <c r="UIU8" s="86"/>
      <c r="UIV8" s="86"/>
      <c r="UIW8" s="86"/>
      <c r="UIX8" s="86"/>
      <c r="UIY8" s="86"/>
      <c r="UIZ8" s="86"/>
      <c r="UJA8" s="86"/>
      <c r="UJB8" s="86"/>
      <c r="UJC8" s="86"/>
      <c r="UJD8" s="86"/>
      <c r="UJE8" s="86"/>
      <c r="UJF8" s="86"/>
      <c r="UJG8" s="86"/>
      <c r="UJH8" s="86"/>
      <c r="UJI8" s="86"/>
      <c r="UJJ8" s="86"/>
      <c r="UJK8" s="86"/>
      <c r="UJL8" s="86"/>
      <c r="UJM8" s="86"/>
      <c r="UJN8" s="86"/>
      <c r="UJO8" s="86"/>
      <c r="UJP8" s="86"/>
      <c r="UJQ8" s="86"/>
      <c r="UJR8" s="86"/>
      <c r="UJS8" s="86"/>
      <c r="UJT8" s="86"/>
      <c r="UJU8" s="86"/>
      <c r="UJV8" s="86"/>
      <c r="UJW8" s="86"/>
      <c r="UJX8" s="86"/>
      <c r="UJY8" s="86"/>
      <c r="UJZ8" s="86"/>
      <c r="UKA8" s="86"/>
      <c r="UKB8" s="86"/>
      <c r="UKC8" s="86"/>
      <c r="UKD8" s="86"/>
      <c r="UKE8" s="86"/>
      <c r="UKF8" s="86"/>
      <c r="UKG8" s="86"/>
      <c r="UKH8" s="86"/>
      <c r="UKI8" s="86"/>
      <c r="UKJ8" s="86"/>
      <c r="UKK8" s="86"/>
      <c r="UKL8" s="86"/>
      <c r="UKM8" s="86"/>
      <c r="UKN8" s="86"/>
      <c r="UKO8" s="86"/>
      <c r="UKP8" s="86"/>
      <c r="UKQ8" s="86"/>
      <c r="UKR8" s="86"/>
      <c r="UKS8" s="86"/>
      <c r="UKT8" s="86"/>
      <c r="UKU8" s="86"/>
      <c r="UKV8" s="86"/>
      <c r="UKW8" s="86"/>
      <c r="UKX8" s="86"/>
      <c r="UKY8" s="86"/>
      <c r="UKZ8" s="86"/>
      <c r="ULA8" s="86"/>
      <c r="ULB8" s="86"/>
      <c r="ULC8" s="86"/>
      <c r="ULD8" s="86"/>
      <c r="ULE8" s="86"/>
      <c r="ULF8" s="86"/>
      <c r="ULG8" s="86"/>
      <c r="ULH8" s="86"/>
      <c r="ULI8" s="86"/>
      <c r="ULJ8" s="86"/>
      <c r="ULK8" s="86"/>
      <c r="ULL8" s="86"/>
      <c r="ULM8" s="86"/>
      <c r="ULN8" s="86"/>
      <c r="ULO8" s="86"/>
      <c r="ULP8" s="86"/>
      <c r="ULQ8" s="86"/>
      <c r="ULR8" s="86"/>
      <c r="ULS8" s="86"/>
      <c r="ULT8" s="86"/>
      <c r="ULU8" s="86"/>
      <c r="ULV8" s="86"/>
      <c r="ULW8" s="86"/>
      <c r="ULX8" s="86"/>
      <c r="ULY8" s="86"/>
      <c r="ULZ8" s="86"/>
      <c r="UMA8" s="86"/>
      <c r="UMB8" s="86"/>
      <c r="UMC8" s="86"/>
      <c r="UMD8" s="86"/>
      <c r="UME8" s="86"/>
      <c r="UMF8" s="86"/>
      <c r="UMG8" s="86"/>
      <c r="UMH8" s="86"/>
      <c r="UMI8" s="86"/>
      <c r="UMJ8" s="86"/>
      <c r="UMK8" s="86"/>
      <c r="UML8" s="86"/>
      <c r="UMM8" s="86"/>
      <c r="UMN8" s="86"/>
      <c r="UMO8" s="86"/>
      <c r="UMP8" s="86"/>
      <c r="UMQ8" s="86"/>
      <c r="UMR8" s="86"/>
      <c r="UMS8" s="86"/>
      <c r="UMT8" s="86"/>
      <c r="UMU8" s="86"/>
      <c r="UMV8" s="86"/>
      <c r="UMW8" s="86"/>
      <c r="UMX8" s="86"/>
      <c r="UMY8" s="86"/>
      <c r="UMZ8" s="86"/>
      <c r="UNA8" s="86"/>
      <c r="UNB8" s="86"/>
      <c r="UNC8" s="86"/>
      <c r="UND8" s="86"/>
      <c r="UNE8" s="86"/>
      <c r="UNF8" s="86"/>
      <c r="UNG8" s="86"/>
      <c r="UNH8" s="86"/>
      <c r="UNI8" s="86"/>
      <c r="UNJ8" s="86"/>
      <c r="UNK8" s="86"/>
      <c r="UNL8" s="86"/>
      <c r="UNM8" s="86"/>
      <c r="UNN8" s="86"/>
      <c r="UNO8" s="86"/>
      <c r="UNP8" s="86"/>
      <c r="UNQ8" s="86"/>
      <c r="UNR8" s="86"/>
      <c r="UNS8" s="86"/>
      <c r="UNT8" s="86"/>
      <c r="UNU8" s="86"/>
      <c r="UNV8" s="86"/>
      <c r="UNW8" s="86"/>
      <c r="UNX8" s="86"/>
      <c r="UNY8" s="86"/>
      <c r="UNZ8" s="86"/>
      <c r="UOA8" s="86"/>
      <c r="UOB8" s="86"/>
      <c r="UOC8" s="86"/>
      <c r="UOD8" s="86"/>
      <c r="UOE8" s="86"/>
      <c r="UOF8" s="86"/>
      <c r="UOG8" s="86"/>
      <c r="UOH8" s="86"/>
      <c r="UOI8" s="86"/>
      <c r="UOJ8" s="86"/>
      <c r="UOK8" s="86"/>
      <c r="UOL8" s="86"/>
      <c r="UOM8" s="86"/>
      <c r="UON8" s="86"/>
      <c r="UOO8" s="86"/>
      <c r="UOP8" s="86"/>
      <c r="UOQ8" s="86"/>
      <c r="UOR8" s="86"/>
      <c r="UOS8" s="86"/>
      <c r="UOT8" s="86"/>
      <c r="UOU8" s="86"/>
      <c r="UOV8" s="86"/>
      <c r="UOW8" s="86"/>
      <c r="UOX8" s="86"/>
      <c r="UOY8" s="86"/>
      <c r="UOZ8" s="86"/>
      <c r="UPA8" s="86"/>
      <c r="UPB8" s="86"/>
      <c r="UPC8" s="86"/>
      <c r="UPD8" s="86"/>
      <c r="UPE8" s="86"/>
      <c r="UPF8" s="86"/>
      <c r="UPG8" s="86"/>
      <c r="UPH8" s="86"/>
      <c r="UPI8" s="86"/>
      <c r="UPJ8" s="86"/>
      <c r="UPK8" s="86"/>
      <c r="UPL8" s="86"/>
      <c r="UPM8" s="86"/>
      <c r="UPN8" s="86"/>
      <c r="UPO8" s="86"/>
      <c r="UPP8" s="86"/>
      <c r="UPQ8" s="86"/>
      <c r="UPR8" s="86"/>
      <c r="UPS8" s="86"/>
      <c r="UPT8" s="86"/>
      <c r="UPU8" s="86"/>
      <c r="UPV8" s="86"/>
      <c r="UPW8" s="86"/>
      <c r="UPX8" s="86"/>
      <c r="UPY8" s="86"/>
      <c r="UPZ8" s="86"/>
      <c r="UQA8" s="86"/>
      <c r="UQB8" s="86"/>
      <c r="UQC8" s="86"/>
      <c r="UQD8" s="86"/>
      <c r="UQE8" s="86"/>
      <c r="UQF8" s="86"/>
      <c r="UQG8" s="86"/>
      <c r="UQH8" s="86"/>
      <c r="UQI8" s="86"/>
      <c r="UQJ8" s="86"/>
      <c r="UQK8" s="86"/>
      <c r="UQL8" s="86"/>
      <c r="UQM8" s="86"/>
      <c r="UQN8" s="86"/>
      <c r="UQO8" s="86"/>
      <c r="UQP8" s="86"/>
      <c r="UQQ8" s="86"/>
      <c r="UQR8" s="86"/>
      <c r="UQS8" s="86"/>
      <c r="UQT8" s="86"/>
      <c r="UQU8" s="86"/>
      <c r="UQV8" s="86"/>
      <c r="UQW8" s="86"/>
      <c r="UQX8" s="86"/>
      <c r="UQY8" s="86"/>
      <c r="UQZ8" s="86"/>
      <c r="URA8" s="86"/>
      <c r="URB8" s="86"/>
      <c r="URC8" s="86"/>
      <c r="URD8" s="86"/>
      <c r="URE8" s="86"/>
      <c r="URF8" s="86"/>
      <c r="URG8" s="86"/>
      <c r="URH8" s="86"/>
      <c r="URI8" s="86"/>
      <c r="URJ8" s="86"/>
      <c r="URK8" s="86"/>
      <c r="URL8" s="86"/>
      <c r="URM8" s="86"/>
      <c r="URN8" s="86"/>
      <c r="URO8" s="86"/>
      <c r="URP8" s="86"/>
      <c r="URQ8" s="86"/>
      <c r="URR8" s="86"/>
      <c r="URS8" s="86"/>
      <c r="URT8" s="86"/>
      <c r="URU8" s="86"/>
      <c r="URV8" s="86"/>
      <c r="URW8" s="86"/>
      <c r="URX8" s="86"/>
      <c r="URY8" s="86"/>
      <c r="URZ8" s="86"/>
      <c r="USA8" s="86"/>
      <c r="USB8" s="86"/>
      <c r="USC8" s="86"/>
      <c r="USD8" s="86"/>
      <c r="USE8" s="86"/>
      <c r="USF8" s="86"/>
      <c r="USG8" s="86"/>
      <c r="USH8" s="86"/>
      <c r="USI8" s="86"/>
      <c r="USJ8" s="86"/>
      <c r="USK8" s="86"/>
      <c r="USL8" s="86"/>
      <c r="USM8" s="86"/>
      <c r="USN8" s="86"/>
      <c r="USO8" s="86"/>
      <c r="USP8" s="86"/>
      <c r="USQ8" s="86"/>
      <c r="USR8" s="86"/>
      <c r="USS8" s="86"/>
      <c r="UST8" s="86"/>
      <c r="USU8" s="86"/>
      <c r="USV8" s="86"/>
      <c r="USW8" s="86"/>
      <c r="USX8" s="86"/>
      <c r="USY8" s="86"/>
      <c r="USZ8" s="86"/>
      <c r="UTA8" s="86"/>
      <c r="UTB8" s="86"/>
      <c r="UTC8" s="86"/>
      <c r="UTD8" s="86"/>
      <c r="UTE8" s="86"/>
      <c r="UTF8" s="86"/>
      <c r="UTG8" s="86"/>
      <c r="UTH8" s="86"/>
      <c r="UTI8" s="86"/>
      <c r="UTJ8" s="86"/>
      <c r="UTK8" s="86"/>
      <c r="UTL8" s="86"/>
      <c r="UTM8" s="86"/>
      <c r="UTN8" s="86"/>
      <c r="UTO8" s="86"/>
      <c r="UTP8" s="86"/>
      <c r="UTQ8" s="86"/>
      <c r="UTR8" s="86"/>
      <c r="UTS8" s="86"/>
      <c r="UTT8" s="86"/>
      <c r="UTU8" s="86"/>
      <c r="UTV8" s="86"/>
      <c r="UTW8" s="86"/>
      <c r="UTX8" s="86"/>
      <c r="UTY8" s="86"/>
      <c r="UTZ8" s="86"/>
      <c r="UUA8" s="86"/>
      <c r="UUB8" s="86"/>
      <c r="UUC8" s="86"/>
      <c r="UUD8" s="86"/>
      <c r="UUE8" s="86"/>
      <c r="UUF8" s="86"/>
      <c r="UUG8" s="86"/>
      <c r="UUH8" s="86"/>
      <c r="UUI8" s="86"/>
      <c r="UUJ8" s="86"/>
      <c r="UUK8" s="86"/>
      <c r="UUL8" s="86"/>
      <c r="UUM8" s="86"/>
      <c r="UUN8" s="86"/>
      <c r="UUO8" s="86"/>
      <c r="UUP8" s="86"/>
      <c r="UUQ8" s="86"/>
      <c r="UUR8" s="86"/>
      <c r="UUS8" s="86"/>
      <c r="UUT8" s="86"/>
      <c r="UUU8" s="86"/>
      <c r="UUV8" s="86"/>
      <c r="UUW8" s="86"/>
      <c r="UUX8" s="86"/>
      <c r="UUY8" s="86"/>
      <c r="UUZ8" s="86"/>
      <c r="UVA8" s="86"/>
      <c r="UVB8" s="86"/>
      <c r="UVC8" s="86"/>
      <c r="UVD8" s="86"/>
      <c r="UVE8" s="86"/>
      <c r="UVF8" s="86"/>
      <c r="UVG8" s="86"/>
      <c r="UVH8" s="86"/>
      <c r="UVI8" s="86"/>
      <c r="UVJ8" s="86"/>
      <c r="UVK8" s="86"/>
      <c r="UVL8" s="86"/>
      <c r="UVM8" s="86"/>
      <c r="UVN8" s="86"/>
      <c r="UVO8" s="86"/>
      <c r="UVP8" s="86"/>
      <c r="UVQ8" s="86"/>
      <c r="UVR8" s="86"/>
      <c r="UVS8" s="86"/>
      <c r="UVT8" s="86"/>
      <c r="UVU8" s="86"/>
      <c r="UVV8" s="86"/>
      <c r="UVW8" s="86"/>
      <c r="UVX8" s="86"/>
      <c r="UVY8" s="86"/>
      <c r="UVZ8" s="86"/>
      <c r="UWA8" s="86"/>
      <c r="UWB8" s="86"/>
      <c r="UWC8" s="86"/>
      <c r="UWD8" s="86"/>
      <c r="UWE8" s="86"/>
      <c r="UWF8" s="86"/>
      <c r="UWG8" s="86"/>
      <c r="UWH8" s="86"/>
      <c r="UWI8" s="86"/>
      <c r="UWJ8" s="86"/>
      <c r="UWK8" s="86"/>
      <c r="UWL8" s="86"/>
      <c r="UWM8" s="86"/>
      <c r="UWN8" s="86"/>
      <c r="UWO8" s="86"/>
      <c r="UWP8" s="86"/>
      <c r="UWQ8" s="86"/>
      <c r="UWR8" s="86"/>
      <c r="UWS8" s="86"/>
      <c r="UWT8" s="86"/>
      <c r="UWU8" s="86"/>
      <c r="UWV8" s="86"/>
      <c r="UWW8" s="86"/>
      <c r="UWX8" s="86"/>
      <c r="UWY8" s="86"/>
      <c r="UWZ8" s="86"/>
      <c r="UXA8" s="86"/>
      <c r="UXB8" s="86"/>
      <c r="UXC8" s="86"/>
      <c r="UXD8" s="86"/>
      <c r="UXE8" s="86"/>
      <c r="UXF8" s="86"/>
      <c r="UXG8" s="86"/>
      <c r="UXH8" s="86"/>
      <c r="UXI8" s="86"/>
      <c r="UXJ8" s="86"/>
      <c r="UXK8" s="86"/>
      <c r="UXL8" s="86"/>
      <c r="UXM8" s="86"/>
      <c r="UXN8" s="86"/>
      <c r="UXO8" s="86"/>
      <c r="UXP8" s="86"/>
      <c r="UXQ8" s="86"/>
      <c r="UXR8" s="86"/>
      <c r="UXS8" s="86"/>
      <c r="UXT8" s="86"/>
      <c r="UXU8" s="86"/>
      <c r="UXV8" s="86"/>
      <c r="UXW8" s="86"/>
      <c r="UXX8" s="86"/>
      <c r="UXY8" s="86"/>
      <c r="UXZ8" s="86"/>
      <c r="UYA8" s="86"/>
      <c r="UYB8" s="86"/>
      <c r="UYC8" s="86"/>
      <c r="UYD8" s="86"/>
      <c r="UYE8" s="86"/>
      <c r="UYF8" s="86"/>
      <c r="UYG8" s="86"/>
      <c r="UYH8" s="86"/>
      <c r="UYI8" s="86"/>
      <c r="UYJ8" s="86"/>
      <c r="UYK8" s="86"/>
      <c r="UYL8" s="86"/>
      <c r="UYM8" s="86"/>
      <c r="UYN8" s="86"/>
      <c r="UYO8" s="86"/>
      <c r="UYP8" s="86"/>
      <c r="UYQ8" s="86"/>
      <c r="UYR8" s="86"/>
      <c r="UYS8" s="86"/>
      <c r="UYT8" s="86"/>
      <c r="UYU8" s="86"/>
      <c r="UYV8" s="86"/>
      <c r="UYW8" s="86"/>
      <c r="UYX8" s="86"/>
      <c r="UYY8" s="86"/>
      <c r="UYZ8" s="86"/>
      <c r="UZA8" s="86"/>
      <c r="UZB8" s="86"/>
      <c r="UZC8" s="86"/>
      <c r="UZD8" s="86"/>
      <c r="UZE8" s="86"/>
      <c r="UZF8" s="86"/>
      <c r="UZG8" s="86"/>
      <c r="UZH8" s="86"/>
      <c r="UZI8" s="86"/>
      <c r="UZJ8" s="86"/>
      <c r="UZK8" s="86"/>
      <c r="UZL8" s="86"/>
      <c r="UZM8" s="86"/>
      <c r="UZN8" s="86"/>
      <c r="UZO8" s="86"/>
      <c r="UZP8" s="86"/>
      <c r="UZQ8" s="86"/>
      <c r="UZR8" s="86"/>
      <c r="UZS8" s="86"/>
      <c r="UZT8" s="86"/>
      <c r="UZU8" s="86"/>
      <c r="UZV8" s="86"/>
      <c r="UZW8" s="86"/>
      <c r="UZX8" s="86"/>
      <c r="UZY8" s="86"/>
      <c r="UZZ8" s="86"/>
      <c r="VAA8" s="86"/>
      <c r="VAB8" s="86"/>
      <c r="VAC8" s="86"/>
      <c r="VAD8" s="86"/>
      <c r="VAE8" s="86"/>
      <c r="VAF8" s="86"/>
      <c r="VAG8" s="86"/>
      <c r="VAH8" s="86"/>
      <c r="VAI8" s="86"/>
      <c r="VAJ8" s="86"/>
      <c r="VAK8" s="86"/>
      <c r="VAL8" s="86"/>
      <c r="VAM8" s="86"/>
      <c r="VAN8" s="86"/>
      <c r="VAO8" s="86"/>
      <c r="VAP8" s="86"/>
      <c r="VAQ8" s="86"/>
      <c r="VAR8" s="86"/>
      <c r="VAS8" s="86"/>
      <c r="VAT8" s="86"/>
      <c r="VAU8" s="86"/>
      <c r="VAV8" s="86"/>
      <c r="VAW8" s="86"/>
      <c r="VAX8" s="86"/>
      <c r="VAY8" s="86"/>
      <c r="VAZ8" s="86"/>
      <c r="VBA8" s="86"/>
      <c r="VBB8" s="86"/>
      <c r="VBC8" s="86"/>
      <c r="VBD8" s="86"/>
      <c r="VBE8" s="86"/>
      <c r="VBF8" s="86"/>
      <c r="VBG8" s="86"/>
      <c r="VBH8" s="86"/>
      <c r="VBI8" s="86"/>
      <c r="VBJ8" s="86"/>
      <c r="VBK8" s="86"/>
      <c r="VBL8" s="86"/>
      <c r="VBM8" s="86"/>
      <c r="VBN8" s="86"/>
      <c r="VBO8" s="86"/>
      <c r="VBP8" s="86"/>
      <c r="VBQ8" s="86"/>
      <c r="VBR8" s="86"/>
      <c r="VBS8" s="86"/>
      <c r="VBT8" s="86"/>
      <c r="VBU8" s="86"/>
      <c r="VBV8" s="86"/>
      <c r="VBW8" s="86"/>
      <c r="VBX8" s="86"/>
      <c r="VBY8" s="86"/>
      <c r="VBZ8" s="86"/>
      <c r="VCA8" s="86"/>
      <c r="VCB8" s="86"/>
      <c r="VCC8" s="86"/>
      <c r="VCD8" s="86"/>
      <c r="VCE8" s="86"/>
      <c r="VCF8" s="86"/>
      <c r="VCG8" s="86"/>
      <c r="VCH8" s="86"/>
      <c r="VCI8" s="86"/>
      <c r="VCJ8" s="86"/>
      <c r="VCK8" s="86"/>
      <c r="VCL8" s="86"/>
      <c r="VCM8" s="86"/>
      <c r="VCN8" s="86"/>
      <c r="VCO8" s="86"/>
      <c r="VCP8" s="86"/>
      <c r="VCQ8" s="86"/>
      <c r="VCR8" s="86"/>
      <c r="VCS8" s="86"/>
      <c r="VCT8" s="86"/>
      <c r="VCU8" s="86"/>
      <c r="VCV8" s="86"/>
      <c r="VCW8" s="86"/>
      <c r="VCX8" s="86"/>
      <c r="VCY8" s="86"/>
      <c r="VCZ8" s="86"/>
      <c r="VDA8" s="86"/>
      <c r="VDB8" s="86"/>
      <c r="VDC8" s="86"/>
      <c r="VDD8" s="86"/>
      <c r="VDE8" s="86"/>
      <c r="VDF8" s="86"/>
      <c r="VDG8" s="86"/>
      <c r="VDH8" s="86"/>
      <c r="VDI8" s="86"/>
      <c r="VDJ8" s="86"/>
      <c r="VDK8" s="86"/>
      <c r="VDL8" s="86"/>
      <c r="VDM8" s="86"/>
      <c r="VDN8" s="86"/>
      <c r="VDO8" s="86"/>
      <c r="VDP8" s="86"/>
      <c r="VDQ8" s="86"/>
      <c r="VDR8" s="86"/>
      <c r="VDS8" s="86"/>
      <c r="VDT8" s="86"/>
      <c r="VDU8" s="86"/>
      <c r="VDV8" s="86"/>
      <c r="VDW8" s="86"/>
      <c r="VDX8" s="86"/>
      <c r="VDY8" s="86"/>
      <c r="VDZ8" s="86"/>
      <c r="VEA8" s="86"/>
      <c r="VEB8" s="86"/>
      <c r="VEC8" s="86"/>
      <c r="VED8" s="86"/>
      <c r="VEE8" s="86"/>
      <c r="VEF8" s="86"/>
      <c r="VEG8" s="86"/>
      <c r="VEH8" s="86"/>
      <c r="VEI8" s="86"/>
      <c r="VEJ8" s="86"/>
      <c r="VEK8" s="86"/>
      <c r="VEL8" s="86"/>
      <c r="VEM8" s="86"/>
      <c r="VEN8" s="86"/>
      <c r="VEO8" s="86"/>
      <c r="VEP8" s="86"/>
      <c r="VEQ8" s="86"/>
      <c r="VER8" s="86"/>
      <c r="VES8" s="86"/>
      <c r="VET8" s="86"/>
      <c r="VEU8" s="86"/>
      <c r="VEV8" s="86"/>
      <c r="VEW8" s="86"/>
      <c r="VEX8" s="86"/>
      <c r="VEY8" s="86"/>
      <c r="VEZ8" s="86"/>
      <c r="VFA8" s="86"/>
      <c r="VFB8" s="86"/>
      <c r="VFC8" s="86"/>
      <c r="VFD8" s="86"/>
      <c r="VFE8" s="86"/>
      <c r="VFF8" s="86"/>
      <c r="VFG8" s="86"/>
      <c r="VFH8" s="86"/>
      <c r="VFI8" s="86"/>
      <c r="VFJ8" s="86"/>
      <c r="VFK8" s="86"/>
      <c r="VFL8" s="86"/>
      <c r="VFM8" s="86"/>
      <c r="VFN8" s="86"/>
      <c r="VFO8" s="86"/>
      <c r="VFP8" s="86"/>
      <c r="VFQ8" s="86"/>
      <c r="VFR8" s="86"/>
      <c r="VFS8" s="86"/>
      <c r="VFT8" s="86"/>
      <c r="VFU8" s="86"/>
      <c r="VFV8" s="86"/>
      <c r="VFW8" s="86"/>
      <c r="VFX8" s="86"/>
      <c r="VFY8" s="86"/>
      <c r="VFZ8" s="86"/>
      <c r="VGA8" s="86"/>
      <c r="VGB8" s="86"/>
      <c r="VGC8" s="86"/>
      <c r="VGD8" s="86"/>
      <c r="VGE8" s="86"/>
      <c r="VGF8" s="86"/>
      <c r="VGG8" s="86"/>
      <c r="VGH8" s="86"/>
      <c r="VGI8" s="86"/>
      <c r="VGJ8" s="86"/>
      <c r="VGK8" s="86"/>
      <c r="VGL8" s="86"/>
      <c r="VGM8" s="86"/>
      <c r="VGN8" s="86"/>
      <c r="VGO8" s="86"/>
      <c r="VGP8" s="86"/>
      <c r="VGQ8" s="86"/>
      <c r="VGR8" s="86"/>
      <c r="VGS8" s="86"/>
      <c r="VGT8" s="86"/>
      <c r="VGU8" s="86"/>
      <c r="VGV8" s="86"/>
      <c r="VGW8" s="86"/>
      <c r="VGX8" s="86"/>
      <c r="VGY8" s="86"/>
      <c r="VGZ8" s="86"/>
      <c r="VHA8" s="86"/>
      <c r="VHB8" s="86"/>
      <c r="VHC8" s="86"/>
      <c r="VHD8" s="86"/>
      <c r="VHE8" s="86"/>
      <c r="VHF8" s="86"/>
      <c r="VHG8" s="86"/>
      <c r="VHH8" s="86"/>
      <c r="VHI8" s="86"/>
      <c r="VHJ8" s="86"/>
      <c r="VHK8" s="86"/>
      <c r="VHL8" s="86"/>
      <c r="VHM8" s="86"/>
      <c r="VHN8" s="86"/>
      <c r="VHO8" s="86"/>
      <c r="VHP8" s="86"/>
      <c r="VHQ8" s="86"/>
      <c r="VHR8" s="86"/>
      <c r="VHS8" s="86"/>
      <c r="VHT8" s="86"/>
      <c r="VHU8" s="86"/>
      <c r="VHV8" s="86"/>
      <c r="VHW8" s="86"/>
      <c r="VHX8" s="86"/>
      <c r="VHY8" s="86"/>
      <c r="VHZ8" s="86"/>
      <c r="VIA8" s="86"/>
      <c r="VIB8" s="86"/>
      <c r="VIC8" s="86"/>
      <c r="VID8" s="86"/>
      <c r="VIE8" s="86"/>
      <c r="VIF8" s="86"/>
      <c r="VIG8" s="86"/>
      <c r="VIH8" s="86"/>
      <c r="VII8" s="86"/>
      <c r="VIJ8" s="86"/>
      <c r="VIK8" s="86"/>
      <c r="VIL8" s="86"/>
      <c r="VIM8" s="86"/>
      <c r="VIN8" s="86"/>
      <c r="VIO8" s="86"/>
      <c r="VIP8" s="86"/>
      <c r="VIQ8" s="86"/>
      <c r="VIR8" s="86"/>
      <c r="VIS8" s="86"/>
      <c r="VIT8" s="86"/>
      <c r="VIU8" s="86"/>
      <c r="VIV8" s="86"/>
      <c r="VIW8" s="86"/>
      <c r="VIX8" s="86"/>
      <c r="VIY8" s="86"/>
      <c r="VIZ8" s="86"/>
      <c r="VJA8" s="86"/>
      <c r="VJB8" s="86"/>
      <c r="VJC8" s="86"/>
      <c r="VJD8" s="86"/>
      <c r="VJE8" s="86"/>
      <c r="VJF8" s="86"/>
      <c r="VJG8" s="86"/>
      <c r="VJH8" s="86"/>
      <c r="VJI8" s="86"/>
      <c r="VJJ8" s="86"/>
      <c r="VJK8" s="86"/>
      <c r="VJL8" s="86"/>
      <c r="VJM8" s="86"/>
      <c r="VJN8" s="86"/>
      <c r="VJO8" s="86"/>
      <c r="VJP8" s="86"/>
      <c r="VJQ8" s="86"/>
      <c r="VJR8" s="86"/>
      <c r="VJS8" s="86"/>
      <c r="VJT8" s="86"/>
      <c r="VJU8" s="86"/>
      <c r="VJV8" s="86"/>
      <c r="VJW8" s="86"/>
      <c r="VJX8" s="86"/>
      <c r="VJY8" s="86"/>
      <c r="VJZ8" s="86"/>
      <c r="VKA8" s="86"/>
      <c r="VKB8" s="86"/>
      <c r="VKC8" s="86"/>
      <c r="VKD8" s="86"/>
      <c r="VKE8" s="86"/>
      <c r="VKF8" s="86"/>
      <c r="VKG8" s="86"/>
      <c r="VKH8" s="86"/>
      <c r="VKI8" s="86"/>
      <c r="VKJ8" s="86"/>
      <c r="VKK8" s="86"/>
      <c r="VKL8" s="86"/>
      <c r="VKM8" s="86"/>
      <c r="VKN8" s="86"/>
      <c r="VKO8" s="86"/>
      <c r="VKP8" s="86"/>
      <c r="VKQ8" s="86"/>
      <c r="VKR8" s="86"/>
      <c r="VKS8" s="86"/>
      <c r="VKT8" s="86"/>
      <c r="VKU8" s="86"/>
      <c r="VKV8" s="86"/>
      <c r="VKW8" s="86"/>
      <c r="VKX8" s="86"/>
      <c r="VKY8" s="86"/>
      <c r="VKZ8" s="86"/>
      <c r="VLA8" s="86"/>
      <c r="VLB8" s="86"/>
      <c r="VLC8" s="86"/>
      <c r="VLD8" s="86"/>
      <c r="VLE8" s="86"/>
      <c r="VLF8" s="86"/>
      <c r="VLG8" s="86"/>
      <c r="VLH8" s="86"/>
      <c r="VLI8" s="86"/>
      <c r="VLJ8" s="86"/>
      <c r="VLK8" s="86"/>
      <c r="VLL8" s="86"/>
      <c r="VLM8" s="86"/>
      <c r="VLN8" s="86"/>
      <c r="VLO8" s="86"/>
      <c r="VLP8" s="86"/>
      <c r="VLQ8" s="86"/>
      <c r="VLR8" s="86"/>
      <c r="VLS8" s="86"/>
      <c r="VLT8" s="86"/>
      <c r="VLU8" s="86"/>
      <c r="VLV8" s="86"/>
      <c r="VLW8" s="86"/>
      <c r="VLX8" s="86"/>
      <c r="VLY8" s="86"/>
      <c r="VLZ8" s="86"/>
      <c r="VMA8" s="86"/>
      <c r="VMB8" s="86"/>
      <c r="VMC8" s="86"/>
      <c r="VMD8" s="86"/>
      <c r="VME8" s="86"/>
      <c r="VMF8" s="86"/>
      <c r="VMG8" s="86"/>
      <c r="VMH8" s="86"/>
      <c r="VMI8" s="86"/>
      <c r="VMJ8" s="86"/>
      <c r="VMK8" s="86"/>
      <c r="VML8" s="86"/>
      <c r="VMM8" s="86"/>
      <c r="VMN8" s="86"/>
      <c r="VMO8" s="86"/>
      <c r="VMP8" s="86"/>
      <c r="VMQ8" s="86"/>
      <c r="VMR8" s="86"/>
      <c r="VMS8" s="86"/>
      <c r="VMT8" s="86"/>
      <c r="VMU8" s="86"/>
      <c r="VMV8" s="86"/>
      <c r="VMW8" s="86"/>
      <c r="VMX8" s="86"/>
      <c r="VMY8" s="86"/>
      <c r="VMZ8" s="86"/>
      <c r="VNA8" s="86"/>
      <c r="VNB8" s="86"/>
      <c r="VNC8" s="86"/>
      <c r="VND8" s="86"/>
      <c r="VNE8" s="86"/>
      <c r="VNF8" s="86"/>
      <c r="VNG8" s="86"/>
      <c r="VNH8" s="86"/>
      <c r="VNI8" s="86"/>
      <c r="VNJ8" s="86"/>
      <c r="VNK8" s="86"/>
      <c r="VNL8" s="86"/>
      <c r="VNM8" s="86"/>
      <c r="VNN8" s="86"/>
      <c r="VNO8" s="86"/>
      <c r="VNP8" s="86"/>
      <c r="VNQ8" s="86"/>
      <c r="VNR8" s="86"/>
      <c r="VNS8" s="86"/>
      <c r="VNT8" s="86"/>
      <c r="VNU8" s="86"/>
      <c r="VNV8" s="86"/>
      <c r="VNW8" s="86"/>
      <c r="VNX8" s="86"/>
      <c r="VNY8" s="86"/>
      <c r="VNZ8" s="86"/>
      <c r="VOA8" s="86"/>
      <c r="VOB8" s="86"/>
      <c r="VOC8" s="86"/>
      <c r="VOD8" s="86"/>
      <c r="VOE8" s="86"/>
      <c r="VOF8" s="86"/>
      <c r="VOG8" s="86"/>
      <c r="VOH8" s="86"/>
      <c r="VOI8" s="86"/>
      <c r="VOJ8" s="86"/>
      <c r="VOK8" s="86"/>
      <c r="VOL8" s="86"/>
      <c r="VOM8" s="86"/>
      <c r="VON8" s="86"/>
      <c r="VOO8" s="86"/>
      <c r="VOP8" s="86"/>
      <c r="VOQ8" s="86"/>
      <c r="VOR8" s="86"/>
      <c r="VOS8" s="86"/>
      <c r="VOT8" s="86"/>
      <c r="VOU8" s="86"/>
      <c r="VOV8" s="86"/>
      <c r="VOW8" s="86"/>
      <c r="VOX8" s="86"/>
      <c r="VOY8" s="86"/>
      <c r="VOZ8" s="86"/>
      <c r="VPA8" s="86"/>
      <c r="VPB8" s="86"/>
      <c r="VPC8" s="86"/>
      <c r="VPD8" s="86"/>
      <c r="VPE8" s="86"/>
      <c r="VPF8" s="86"/>
      <c r="VPG8" s="86"/>
      <c r="VPH8" s="86"/>
      <c r="VPI8" s="86"/>
      <c r="VPJ8" s="86"/>
      <c r="VPK8" s="86"/>
      <c r="VPL8" s="86"/>
      <c r="VPM8" s="86"/>
      <c r="VPN8" s="86"/>
      <c r="VPO8" s="86"/>
      <c r="VPP8" s="86"/>
      <c r="VPQ8" s="86"/>
      <c r="VPR8" s="86"/>
      <c r="VPS8" s="86"/>
      <c r="VPT8" s="86"/>
      <c r="VPU8" s="86"/>
      <c r="VPV8" s="86"/>
      <c r="VPW8" s="86"/>
      <c r="VPX8" s="86"/>
      <c r="VPY8" s="86"/>
      <c r="VPZ8" s="86"/>
      <c r="VQA8" s="86"/>
      <c r="VQB8" s="86"/>
      <c r="VQC8" s="86"/>
      <c r="VQD8" s="86"/>
      <c r="VQE8" s="86"/>
      <c r="VQF8" s="86"/>
      <c r="VQG8" s="86"/>
      <c r="VQH8" s="86"/>
      <c r="VQI8" s="86"/>
      <c r="VQJ8" s="86"/>
      <c r="VQK8" s="86"/>
      <c r="VQL8" s="86"/>
      <c r="VQM8" s="86"/>
      <c r="VQN8" s="86"/>
      <c r="VQO8" s="86"/>
      <c r="VQP8" s="86"/>
      <c r="VQQ8" s="86"/>
      <c r="VQR8" s="86"/>
      <c r="VQS8" s="86"/>
      <c r="VQT8" s="86"/>
      <c r="VQU8" s="86"/>
      <c r="VQV8" s="86"/>
      <c r="VQW8" s="86"/>
      <c r="VQX8" s="86"/>
      <c r="VQY8" s="86"/>
      <c r="VQZ8" s="86"/>
      <c r="VRA8" s="86"/>
      <c r="VRB8" s="86"/>
      <c r="VRC8" s="86"/>
      <c r="VRD8" s="86"/>
      <c r="VRE8" s="86"/>
      <c r="VRF8" s="86"/>
      <c r="VRG8" s="86"/>
      <c r="VRH8" s="86"/>
      <c r="VRI8" s="86"/>
      <c r="VRJ8" s="86"/>
      <c r="VRK8" s="86"/>
      <c r="VRL8" s="86"/>
      <c r="VRM8" s="86"/>
      <c r="VRN8" s="86"/>
      <c r="VRO8" s="86"/>
      <c r="VRP8" s="86"/>
      <c r="VRQ8" s="86"/>
      <c r="VRR8" s="86"/>
      <c r="VRS8" s="86"/>
      <c r="VRT8" s="86"/>
      <c r="VRU8" s="86"/>
      <c r="VRV8" s="86"/>
      <c r="VRW8" s="86"/>
      <c r="VRX8" s="86"/>
      <c r="VRY8" s="86"/>
      <c r="VRZ8" s="86"/>
      <c r="VSA8" s="86"/>
      <c r="VSB8" s="86"/>
      <c r="VSC8" s="86"/>
      <c r="VSD8" s="86"/>
      <c r="VSE8" s="86"/>
      <c r="VSF8" s="86"/>
      <c r="VSG8" s="86"/>
      <c r="VSH8" s="86"/>
      <c r="VSI8" s="86"/>
      <c r="VSJ8" s="86"/>
      <c r="VSK8" s="86"/>
      <c r="VSL8" s="86"/>
      <c r="VSM8" s="86"/>
      <c r="VSN8" s="86"/>
      <c r="VSO8" s="86"/>
      <c r="VSP8" s="86"/>
      <c r="VSQ8" s="86"/>
      <c r="VSR8" s="86"/>
      <c r="VSS8" s="86"/>
      <c r="VST8" s="86"/>
      <c r="VSU8" s="86"/>
      <c r="VSV8" s="86"/>
      <c r="VSW8" s="86"/>
      <c r="VSX8" s="86"/>
      <c r="VSY8" s="86"/>
      <c r="VSZ8" s="86"/>
      <c r="VTA8" s="86"/>
      <c r="VTB8" s="86"/>
      <c r="VTC8" s="86"/>
      <c r="VTD8" s="86"/>
      <c r="VTE8" s="86"/>
      <c r="VTF8" s="86"/>
      <c r="VTG8" s="86"/>
      <c r="VTH8" s="86"/>
      <c r="VTI8" s="86"/>
      <c r="VTJ8" s="86"/>
      <c r="VTK8" s="86"/>
      <c r="VTL8" s="86"/>
      <c r="VTM8" s="86"/>
      <c r="VTN8" s="86"/>
      <c r="VTO8" s="86"/>
      <c r="VTP8" s="86"/>
      <c r="VTQ8" s="86"/>
      <c r="VTR8" s="86"/>
      <c r="VTS8" s="86"/>
      <c r="VTT8" s="86"/>
      <c r="VTU8" s="86"/>
      <c r="VTV8" s="86"/>
      <c r="VTW8" s="86"/>
      <c r="VTX8" s="86"/>
      <c r="VTY8" s="86"/>
      <c r="VTZ8" s="86"/>
      <c r="VUA8" s="86"/>
      <c r="VUB8" s="86"/>
      <c r="VUC8" s="86"/>
      <c r="VUD8" s="86"/>
      <c r="VUE8" s="86"/>
      <c r="VUF8" s="86"/>
      <c r="VUG8" s="86"/>
      <c r="VUH8" s="86"/>
      <c r="VUI8" s="86"/>
      <c r="VUJ8" s="86"/>
      <c r="VUK8" s="86"/>
      <c r="VUL8" s="86"/>
      <c r="VUM8" s="86"/>
      <c r="VUN8" s="86"/>
      <c r="VUO8" s="86"/>
      <c r="VUP8" s="86"/>
      <c r="VUQ8" s="86"/>
      <c r="VUR8" s="86"/>
      <c r="VUS8" s="86"/>
      <c r="VUT8" s="86"/>
      <c r="VUU8" s="86"/>
      <c r="VUV8" s="86"/>
      <c r="VUW8" s="86"/>
      <c r="VUX8" s="86"/>
      <c r="VUY8" s="86"/>
      <c r="VUZ8" s="86"/>
      <c r="VVA8" s="86"/>
      <c r="VVB8" s="86"/>
      <c r="VVC8" s="86"/>
      <c r="VVD8" s="86"/>
      <c r="VVE8" s="86"/>
      <c r="VVF8" s="86"/>
      <c r="VVG8" s="86"/>
      <c r="VVH8" s="86"/>
      <c r="VVI8" s="86"/>
      <c r="VVJ8" s="86"/>
      <c r="VVK8" s="86"/>
      <c r="VVL8" s="86"/>
      <c r="VVM8" s="86"/>
      <c r="VVN8" s="86"/>
      <c r="VVO8" s="86"/>
      <c r="VVP8" s="86"/>
      <c r="VVQ8" s="86"/>
      <c r="VVR8" s="86"/>
      <c r="VVS8" s="86"/>
      <c r="VVT8" s="86"/>
      <c r="VVU8" s="86"/>
      <c r="VVV8" s="86"/>
      <c r="VVW8" s="86"/>
      <c r="VVX8" s="86"/>
      <c r="VVY8" s="86"/>
      <c r="VVZ8" s="86"/>
      <c r="VWA8" s="86"/>
      <c r="VWB8" s="86"/>
      <c r="VWC8" s="86"/>
      <c r="VWD8" s="86"/>
      <c r="VWE8" s="86"/>
      <c r="VWF8" s="86"/>
      <c r="VWG8" s="86"/>
      <c r="VWH8" s="86"/>
      <c r="VWI8" s="86"/>
      <c r="VWJ8" s="86"/>
      <c r="VWK8" s="86"/>
      <c r="VWL8" s="86"/>
      <c r="VWM8" s="86"/>
      <c r="VWN8" s="86"/>
      <c r="VWO8" s="86"/>
      <c r="VWP8" s="86"/>
      <c r="VWQ8" s="86"/>
      <c r="VWR8" s="86"/>
      <c r="VWS8" s="86"/>
      <c r="VWT8" s="86"/>
      <c r="VWU8" s="86"/>
      <c r="VWV8" s="86"/>
      <c r="VWW8" s="86"/>
      <c r="VWX8" s="86"/>
      <c r="VWY8" s="86"/>
      <c r="VWZ8" s="86"/>
      <c r="VXA8" s="86"/>
      <c r="VXB8" s="86"/>
      <c r="VXC8" s="86"/>
      <c r="VXD8" s="86"/>
      <c r="VXE8" s="86"/>
      <c r="VXF8" s="86"/>
      <c r="VXG8" s="86"/>
      <c r="VXH8" s="86"/>
      <c r="VXI8" s="86"/>
      <c r="VXJ8" s="86"/>
      <c r="VXK8" s="86"/>
      <c r="VXL8" s="86"/>
      <c r="VXM8" s="86"/>
      <c r="VXN8" s="86"/>
      <c r="VXO8" s="86"/>
      <c r="VXP8" s="86"/>
      <c r="VXQ8" s="86"/>
      <c r="VXR8" s="86"/>
      <c r="VXS8" s="86"/>
      <c r="VXT8" s="86"/>
      <c r="VXU8" s="86"/>
      <c r="VXV8" s="86"/>
      <c r="VXW8" s="86"/>
      <c r="VXX8" s="86"/>
      <c r="VXY8" s="86"/>
      <c r="VXZ8" s="86"/>
      <c r="VYA8" s="86"/>
      <c r="VYB8" s="86"/>
      <c r="VYC8" s="86"/>
      <c r="VYD8" s="86"/>
      <c r="VYE8" s="86"/>
      <c r="VYF8" s="86"/>
      <c r="VYG8" s="86"/>
      <c r="VYH8" s="86"/>
      <c r="VYI8" s="86"/>
      <c r="VYJ8" s="86"/>
      <c r="VYK8" s="86"/>
      <c r="VYL8" s="86"/>
      <c r="VYM8" s="86"/>
      <c r="VYN8" s="86"/>
      <c r="VYO8" s="86"/>
      <c r="VYP8" s="86"/>
      <c r="VYQ8" s="86"/>
      <c r="VYR8" s="86"/>
      <c r="VYS8" s="86"/>
      <c r="VYT8" s="86"/>
      <c r="VYU8" s="86"/>
      <c r="VYV8" s="86"/>
      <c r="VYW8" s="86"/>
      <c r="VYX8" s="86"/>
      <c r="VYY8" s="86"/>
      <c r="VYZ8" s="86"/>
      <c r="VZA8" s="86"/>
      <c r="VZB8" s="86"/>
      <c r="VZC8" s="86"/>
      <c r="VZD8" s="86"/>
      <c r="VZE8" s="86"/>
      <c r="VZF8" s="86"/>
      <c r="VZG8" s="86"/>
      <c r="VZH8" s="86"/>
      <c r="VZI8" s="86"/>
      <c r="VZJ8" s="86"/>
      <c r="VZK8" s="86"/>
      <c r="VZL8" s="86"/>
      <c r="VZM8" s="86"/>
      <c r="VZN8" s="86"/>
      <c r="VZO8" s="86"/>
      <c r="VZP8" s="86"/>
      <c r="VZQ8" s="86"/>
      <c r="VZR8" s="86"/>
      <c r="VZS8" s="86"/>
      <c r="VZT8" s="86"/>
      <c r="VZU8" s="86"/>
      <c r="VZV8" s="86"/>
      <c r="VZW8" s="86"/>
      <c r="VZX8" s="86"/>
      <c r="VZY8" s="86"/>
      <c r="VZZ8" s="86"/>
      <c r="WAA8" s="86"/>
      <c r="WAB8" s="86"/>
      <c r="WAC8" s="86"/>
      <c r="WAD8" s="86"/>
      <c r="WAE8" s="86"/>
      <c r="WAF8" s="86"/>
      <c r="WAG8" s="86"/>
      <c r="WAH8" s="86"/>
      <c r="WAI8" s="86"/>
      <c r="WAJ8" s="86"/>
      <c r="WAK8" s="86"/>
      <c r="WAL8" s="86"/>
      <c r="WAM8" s="86"/>
      <c r="WAN8" s="86"/>
      <c r="WAO8" s="86"/>
      <c r="WAP8" s="86"/>
      <c r="WAQ8" s="86"/>
      <c r="WAR8" s="86"/>
      <c r="WAS8" s="86"/>
      <c r="WAT8" s="86"/>
      <c r="WAU8" s="86"/>
      <c r="WAV8" s="86"/>
      <c r="WAW8" s="86"/>
      <c r="WAX8" s="86"/>
      <c r="WAY8" s="86"/>
      <c r="WAZ8" s="86"/>
      <c r="WBA8" s="86"/>
      <c r="WBB8" s="86"/>
      <c r="WBC8" s="86"/>
      <c r="WBD8" s="86"/>
      <c r="WBE8" s="86"/>
      <c r="WBF8" s="86"/>
      <c r="WBG8" s="86"/>
      <c r="WBH8" s="86"/>
      <c r="WBI8" s="86"/>
      <c r="WBJ8" s="86"/>
      <c r="WBK8" s="86"/>
      <c r="WBL8" s="86"/>
      <c r="WBM8" s="86"/>
      <c r="WBN8" s="86"/>
      <c r="WBO8" s="86"/>
      <c r="WBP8" s="86"/>
      <c r="WBQ8" s="86"/>
      <c r="WBR8" s="86"/>
      <c r="WBS8" s="86"/>
      <c r="WBT8" s="86"/>
      <c r="WBU8" s="86"/>
      <c r="WBV8" s="86"/>
      <c r="WBW8" s="86"/>
      <c r="WBX8" s="86"/>
      <c r="WBY8" s="86"/>
      <c r="WBZ8" s="86"/>
      <c r="WCA8" s="86"/>
      <c r="WCB8" s="86"/>
      <c r="WCC8" s="86"/>
      <c r="WCD8" s="86"/>
      <c r="WCE8" s="86"/>
      <c r="WCF8" s="86"/>
      <c r="WCG8" s="86"/>
      <c r="WCH8" s="86"/>
      <c r="WCI8" s="86"/>
      <c r="WCJ8" s="86"/>
      <c r="WCK8" s="86"/>
      <c r="WCL8" s="86"/>
      <c r="WCM8" s="86"/>
      <c r="WCN8" s="86"/>
      <c r="WCO8" s="86"/>
      <c r="WCP8" s="86"/>
      <c r="WCQ8" s="86"/>
      <c r="WCR8" s="86"/>
      <c r="WCS8" s="86"/>
      <c r="WCT8" s="86"/>
      <c r="WCU8" s="86"/>
      <c r="WCV8" s="86"/>
      <c r="WCW8" s="86"/>
      <c r="WCX8" s="86"/>
      <c r="WCY8" s="86"/>
      <c r="WCZ8" s="86"/>
      <c r="WDA8" s="86"/>
      <c r="WDB8" s="86"/>
      <c r="WDC8" s="86"/>
      <c r="WDD8" s="86"/>
      <c r="WDE8" s="86"/>
      <c r="WDF8" s="86"/>
      <c r="WDG8" s="86"/>
      <c r="WDH8" s="86"/>
      <c r="WDI8" s="86"/>
      <c r="WDJ8" s="86"/>
      <c r="WDK8" s="86"/>
      <c r="WDL8" s="86"/>
      <c r="WDM8" s="86"/>
      <c r="WDN8" s="86"/>
      <c r="WDO8" s="86"/>
      <c r="WDP8" s="86"/>
      <c r="WDQ8" s="86"/>
      <c r="WDR8" s="86"/>
      <c r="WDS8" s="86"/>
      <c r="WDT8" s="86"/>
      <c r="WDU8" s="86"/>
      <c r="WDV8" s="86"/>
      <c r="WDW8" s="86"/>
      <c r="WDX8" s="86"/>
      <c r="WDY8" s="86"/>
      <c r="WDZ8" s="86"/>
      <c r="WEA8" s="86"/>
      <c r="WEB8" s="86"/>
      <c r="WEC8" s="86"/>
      <c r="WED8" s="86"/>
      <c r="WEE8" s="86"/>
      <c r="WEF8" s="86"/>
      <c r="WEG8" s="86"/>
      <c r="WEH8" s="86"/>
      <c r="WEI8" s="86"/>
      <c r="WEJ8" s="86"/>
      <c r="WEK8" s="86"/>
      <c r="WEL8" s="86"/>
      <c r="WEM8" s="86"/>
      <c r="WEN8" s="86"/>
      <c r="WEO8" s="86"/>
      <c r="WEP8" s="86"/>
      <c r="WEQ8" s="86"/>
      <c r="WER8" s="86"/>
      <c r="WES8" s="86"/>
      <c r="WET8" s="86"/>
      <c r="WEU8" s="86"/>
      <c r="WEV8" s="86"/>
      <c r="WEW8" s="86"/>
      <c r="WEX8" s="86"/>
      <c r="WEY8" s="86"/>
      <c r="WEZ8" s="86"/>
      <c r="WFA8" s="86"/>
      <c r="WFB8" s="86"/>
      <c r="WFC8" s="86"/>
      <c r="WFD8" s="86"/>
      <c r="WFE8" s="86"/>
      <c r="WFF8" s="86"/>
      <c r="WFG8" s="86"/>
      <c r="WFH8" s="86"/>
      <c r="WFI8" s="86"/>
      <c r="WFJ8" s="86"/>
      <c r="WFK8" s="86"/>
      <c r="WFL8" s="86"/>
      <c r="WFM8" s="86"/>
      <c r="WFN8" s="86"/>
      <c r="WFO8" s="86"/>
      <c r="WFP8" s="86"/>
      <c r="WFQ8" s="86"/>
      <c r="WFR8" s="86"/>
      <c r="WFS8" s="86"/>
      <c r="WFT8" s="86"/>
      <c r="WFU8" s="86"/>
      <c r="WFV8" s="86"/>
      <c r="WFW8" s="86"/>
      <c r="WFX8" s="86"/>
      <c r="WFY8" s="86"/>
      <c r="WFZ8" s="86"/>
      <c r="WGA8" s="86"/>
      <c r="WGB8" s="86"/>
      <c r="WGC8" s="86"/>
      <c r="WGD8" s="86"/>
      <c r="WGE8" s="86"/>
      <c r="WGF8" s="86"/>
      <c r="WGG8" s="86"/>
      <c r="WGH8" s="86"/>
      <c r="WGI8" s="86"/>
      <c r="WGJ8" s="86"/>
      <c r="WGK8" s="86"/>
      <c r="WGL8" s="86"/>
      <c r="WGM8" s="86"/>
      <c r="WGN8" s="86"/>
      <c r="WGO8" s="86"/>
      <c r="WGP8" s="86"/>
      <c r="WGQ8" s="86"/>
      <c r="WGR8" s="86"/>
      <c r="WGS8" s="86"/>
      <c r="WGT8" s="86"/>
      <c r="WGU8" s="86"/>
      <c r="WGV8" s="86"/>
      <c r="WGW8" s="86"/>
      <c r="WGX8" s="86"/>
      <c r="WGY8" s="86"/>
      <c r="WGZ8" s="86"/>
      <c r="WHA8" s="86"/>
      <c r="WHB8" s="86"/>
      <c r="WHC8" s="86"/>
      <c r="WHD8" s="86"/>
      <c r="WHE8" s="86"/>
      <c r="WHF8" s="86"/>
      <c r="WHG8" s="86"/>
      <c r="WHH8" s="86"/>
      <c r="WHI8" s="86"/>
      <c r="WHJ8" s="86"/>
      <c r="WHK8" s="86"/>
      <c r="WHL8" s="86"/>
      <c r="WHM8" s="86"/>
      <c r="WHN8" s="86"/>
      <c r="WHO8" s="86"/>
      <c r="WHP8" s="86"/>
      <c r="WHQ8" s="86"/>
      <c r="WHR8" s="86"/>
      <c r="WHS8" s="86"/>
      <c r="WHT8" s="86"/>
      <c r="WHU8" s="86"/>
      <c r="WHV8" s="86"/>
      <c r="WHW8" s="86"/>
      <c r="WHX8" s="86"/>
      <c r="WHY8" s="86"/>
      <c r="WHZ8" s="86"/>
      <c r="WIA8" s="86"/>
      <c r="WIB8" s="86"/>
      <c r="WIC8" s="86"/>
      <c r="WID8" s="86"/>
      <c r="WIE8" s="86"/>
      <c r="WIF8" s="86"/>
      <c r="WIG8" s="86"/>
      <c r="WIH8" s="86"/>
      <c r="WII8" s="86"/>
      <c r="WIJ8" s="86"/>
      <c r="WIK8" s="86"/>
      <c r="WIL8" s="86"/>
      <c r="WIM8" s="86"/>
      <c r="WIN8" s="86"/>
      <c r="WIO8" s="86"/>
      <c r="WIP8" s="86"/>
      <c r="WIQ8" s="86"/>
      <c r="WIR8" s="86"/>
      <c r="WIS8" s="86"/>
      <c r="WIT8" s="86"/>
      <c r="WIU8" s="86"/>
      <c r="WIV8" s="86"/>
      <c r="WIW8" s="86"/>
      <c r="WIX8" s="86"/>
      <c r="WIY8" s="86"/>
      <c r="WIZ8" s="86"/>
      <c r="WJA8" s="86"/>
      <c r="WJB8" s="86"/>
      <c r="WJC8" s="86"/>
      <c r="WJD8" s="86"/>
      <c r="WJE8" s="86"/>
      <c r="WJF8" s="86"/>
      <c r="WJG8" s="86"/>
      <c r="WJH8" s="86"/>
      <c r="WJI8" s="86"/>
      <c r="WJJ8" s="86"/>
      <c r="WJK8" s="86"/>
      <c r="WJL8" s="86"/>
      <c r="WJM8" s="86"/>
      <c r="WJN8" s="86"/>
      <c r="WJO8" s="86"/>
      <c r="WJP8" s="86"/>
      <c r="WJQ8" s="86"/>
      <c r="WJR8" s="86"/>
      <c r="WJS8" s="86"/>
      <c r="WJT8" s="86"/>
      <c r="WJU8" s="86"/>
      <c r="WJV8" s="86"/>
      <c r="WJW8" s="86"/>
      <c r="WJX8" s="86"/>
      <c r="WJY8" s="86"/>
      <c r="WJZ8" s="86"/>
      <c r="WKA8" s="86"/>
      <c r="WKB8" s="86"/>
      <c r="WKC8" s="86"/>
      <c r="WKD8" s="86"/>
      <c r="WKE8" s="86"/>
      <c r="WKF8" s="86"/>
      <c r="WKG8" s="86"/>
      <c r="WKH8" s="86"/>
      <c r="WKI8" s="86"/>
      <c r="WKJ8" s="86"/>
      <c r="WKK8" s="86"/>
      <c r="WKL8" s="86"/>
      <c r="WKM8" s="86"/>
      <c r="WKN8" s="86"/>
      <c r="WKO8" s="86"/>
      <c r="WKP8" s="86"/>
      <c r="WKQ8" s="86"/>
      <c r="WKR8" s="86"/>
      <c r="WKS8" s="86"/>
      <c r="WKT8" s="86"/>
      <c r="WKU8" s="86"/>
      <c r="WKV8" s="86"/>
      <c r="WKW8" s="86"/>
      <c r="WKX8" s="86"/>
      <c r="WKY8" s="86"/>
      <c r="WKZ8" s="86"/>
      <c r="WLA8" s="86"/>
      <c r="WLB8" s="86"/>
      <c r="WLC8" s="86"/>
      <c r="WLD8" s="86"/>
      <c r="WLE8" s="86"/>
      <c r="WLF8" s="86"/>
      <c r="WLG8" s="86"/>
      <c r="WLH8" s="86"/>
      <c r="WLI8" s="86"/>
      <c r="WLJ8" s="86"/>
      <c r="WLK8" s="86"/>
      <c r="WLL8" s="86"/>
      <c r="WLM8" s="86"/>
      <c r="WLN8" s="86"/>
      <c r="WLO8" s="86"/>
      <c r="WLP8" s="86"/>
      <c r="WLQ8" s="86"/>
      <c r="WLR8" s="86"/>
      <c r="WLS8" s="86"/>
      <c r="WLT8" s="86"/>
      <c r="WLU8" s="86"/>
      <c r="WLV8" s="86"/>
      <c r="WLW8" s="86"/>
      <c r="WLX8" s="86"/>
      <c r="WLY8" s="86"/>
      <c r="WLZ8" s="86"/>
      <c r="WMA8" s="86"/>
      <c r="WMB8" s="86"/>
      <c r="WMC8" s="86"/>
      <c r="WMD8" s="86"/>
      <c r="WME8" s="86"/>
      <c r="WMF8" s="86"/>
      <c r="WMG8" s="86"/>
      <c r="WMH8" s="86"/>
      <c r="WMI8" s="86"/>
      <c r="WMJ8" s="86"/>
      <c r="WMK8" s="86"/>
      <c r="WML8" s="86"/>
      <c r="WMM8" s="86"/>
      <c r="WMN8" s="86"/>
      <c r="WMO8" s="86"/>
      <c r="WMP8" s="86"/>
      <c r="WMQ8" s="86"/>
      <c r="WMR8" s="86"/>
      <c r="WMS8" s="86"/>
      <c r="WMT8" s="86"/>
      <c r="WMU8" s="86"/>
      <c r="WMV8" s="86"/>
      <c r="WMW8" s="86"/>
      <c r="WMX8" s="86"/>
      <c r="WMY8" s="86"/>
      <c r="WMZ8" s="86"/>
      <c r="WNA8" s="86"/>
      <c r="WNB8" s="86"/>
      <c r="WNC8" s="86"/>
      <c r="WND8" s="86"/>
      <c r="WNE8" s="86"/>
      <c r="WNF8" s="86"/>
      <c r="WNG8" s="86"/>
      <c r="WNH8" s="86"/>
      <c r="WNI8" s="86"/>
      <c r="WNJ8" s="86"/>
      <c r="WNK8" s="86"/>
      <c r="WNL8" s="86"/>
      <c r="WNM8" s="86"/>
      <c r="WNN8" s="86"/>
      <c r="WNO8" s="86"/>
      <c r="WNP8" s="86"/>
      <c r="WNQ8" s="86"/>
      <c r="WNR8" s="86"/>
      <c r="WNS8" s="86"/>
      <c r="WNT8" s="86"/>
      <c r="WNU8" s="86"/>
      <c r="WNV8" s="86"/>
      <c r="WNW8" s="86"/>
      <c r="WNX8" s="86"/>
      <c r="WNY8" s="86"/>
      <c r="WNZ8" s="86"/>
      <c r="WOA8" s="86"/>
      <c r="WOB8" s="86"/>
      <c r="WOC8" s="86"/>
      <c r="WOD8" s="86"/>
      <c r="WOE8" s="86"/>
      <c r="WOF8" s="86"/>
      <c r="WOG8" s="86"/>
      <c r="WOH8" s="86"/>
      <c r="WOI8" s="86"/>
      <c r="WOJ8" s="86"/>
      <c r="WOK8" s="86"/>
      <c r="WOL8" s="86"/>
      <c r="WOM8" s="86"/>
      <c r="WON8" s="86"/>
      <c r="WOO8" s="86"/>
      <c r="WOP8" s="86"/>
      <c r="WOQ8" s="86"/>
      <c r="WOR8" s="86"/>
      <c r="WOS8" s="86"/>
      <c r="WOT8" s="86"/>
      <c r="WOU8" s="86"/>
      <c r="WOV8" s="86"/>
      <c r="WOW8" s="86"/>
      <c r="WOX8" s="86"/>
      <c r="WOY8" s="86"/>
      <c r="WOZ8" s="86"/>
      <c r="WPA8" s="86"/>
      <c r="WPB8" s="86"/>
      <c r="WPC8" s="86"/>
      <c r="WPD8" s="86"/>
      <c r="WPE8" s="86"/>
      <c r="WPF8" s="86"/>
      <c r="WPG8" s="86"/>
      <c r="WPH8" s="86"/>
      <c r="WPI8" s="86"/>
      <c r="WPJ8" s="86"/>
      <c r="WPK8" s="86"/>
      <c r="WPL8" s="86"/>
      <c r="WPM8" s="86"/>
      <c r="WPN8" s="86"/>
      <c r="WPO8" s="86"/>
      <c r="WPP8" s="86"/>
      <c r="WPQ8" s="86"/>
      <c r="WPR8" s="86"/>
      <c r="WPS8" s="86"/>
      <c r="WPT8" s="86"/>
      <c r="WPU8" s="86"/>
      <c r="WPV8" s="86"/>
      <c r="WPW8" s="86"/>
      <c r="WPX8" s="86"/>
      <c r="WPY8" s="86"/>
      <c r="WPZ8" s="86"/>
      <c r="WQA8" s="86"/>
      <c r="WQB8" s="86"/>
      <c r="WQC8" s="86"/>
      <c r="WQD8" s="86"/>
      <c r="WQE8" s="86"/>
      <c r="WQF8" s="86"/>
      <c r="WQG8" s="86"/>
      <c r="WQH8" s="86"/>
      <c r="WQI8" s="86"/>
      <c r="WQJ8" s="86"/>
      <c r="WQK8" s="86"/>
      <c r="WQL8" s="86"/>
      <c r="WQM8" s="86"/>
      <c r="WQN8" s="86"/>
      <c r="WQO8" s="86"/>
      <c r="WQP8" s="86"/>
      <c r="WQQ8" s="86"/>
      <c r="WQR8" s="86"/>
      <c r="WQS8" s="86"/>
      <c r="WQT8" s="86"/>
      <c r="WQU8" s="86"/>
      <c r="WQV8" s="86"/>
      <c r="WQW8" s="86"/>
      <c r="WQX8" s="86"/>
      <c r="WQY8" s="86"/>
      <c r="WQZ8" s="86"/>
      <c r="WRA8" s="86"/>
      <c r="WRB8" s="86"/>
      <c r="WRC8" s="86"/>
      <c r="WRD8" s="86"/>
      <c r="WRE8" s="86"/>
      <c r="WRF8" s="86"/>
      <c r="WRG8" s="86"/>
      <c r="WRH8" s="86"/>
      <c r="WRI8" s="86"/>
      <c r="WRJ8" s="86"/>
      <c r="WRK8" s="86"/>
      <c r="WRL8" s="86"/>
      <c r="WRM8" s="86"/>
      <c r="WRN8" s="86"/>
      <c r="WRO8" s="86"/>
      <c r="WRP8" s="86"/>
      <c r="WRQ8" s="86"/>
      <c r="WRR8" s="86"/>
      <c r="WRS8" s="86"/>
      <c r="WRT8" s="86"/>
      <c r="WRU8" s="86"/>
      <c r="WRV8" s="86"/>
      <c r="WRW8" s="86"/>
      <c r="WRX8" s="86"/>
      <c r="WRY8" s="86"/>
      <c r="WRZ8" s="86"/>
      <c r="WSA8" s="86"/>
      <c r="WSB8" s="86"/>
      <c r="WSC8" s="86"/>
      <c r="WSD8" s="86"/>
      <c r="WSE8" s="86"/>
      <c r="WSF8" s="86"/>
      <c r="WSG8" s="86"/>
      <c r="WSH8" s="86"/>
      <c r="WSI8" s="86"/>
      <c r="WSJ8" s="86"/>
      <c r="WSK8" s="86"/>
      <c r="WSL8" s="86"/>
      <c r="WSM8" s="86"/>
      <c r="WSN8" s="86"/>
      <c r="WSO8" s="86"/>
      <c r="WSP8" s="86"/>
      <c r="WSQ8" s="86"/>
      <c r="WSR8" s="86"/>
      <c r="WSS8" s="86"/>
      <c r="WST8" s="86"/>
      <c r="WSU8" s="86"/>
      <c r="WSV8" s="86"/>
      <c r="WSW8" s="86"/>
      <c r="WSX8" s="86"/>
      <c r="WSY8" s="86"/>
      <c r="WSZ8" s="86"/>
      <c r="WTA8" s="86"/>
      <c r="WTB8" s="86"/>
      <c r="WTC8" s="86"/>
      <c r="WTD8" s="86"/>
      <c r="WTE8" s="86"/>
      <c r="WTF8" s="86"/>
      <c r="WTG8" s="86"/>
      <c r="WTH8" s="86"/>
      <c r="WTI8" s="86"/>
      <c r="WTJ8" s="86"/>
      <c r="WTK8" s="86"/>
      <c r="WTL8" s="86"/>
      <c r="WTM8" s="86"/>
      <c r="WTN8" s="86"/>
      <c r="WTO8" s="86"/>
      <c r="WTP8" s="86"/>
      <c r="WTQ8" s="86"/>
      <c r="WTR8" s="86"/>
      <c r="WTS8" s="86"/>
      <c r="WTT8" s="86"/>
      <c r="WTU8" s="86"/>
      <c r="WTV8" s="86"/>
      <c r="WTW8" s="86"/>
      <c r="WTX8" s="86"/>
      <c r="WTY8" s="86"/>
      <c r="WTZ8" s="86"/>
      <c r="WUA8" s="86"/>
      <c r="WUB8" s="86"/>
      <c r="WUC8" s="86"/>
      <c r="WUD8" s="86"/>
      <c r="WUE8" s="86"/>
      <c r="WUF8" s="86"/>
      <c r="WUG8" s="86"/>
      <c r="WUH8" s="86"/>
      <c r="WUI8" s="86"/>
      <c r="WUJ8" s="86"/>
      <c r="WUK8" s="86"/>
      <c r="WUL8" s="86"/>
      <c r="WUM8" s="86"/>
      <c r="WUN8" s="86"/>
      <c r="WUO8" s="86"/>
      <c r="WUP8" s="86"/>
      <c r="WUQ8" s="86"/>
      <c r="WUR8" s="86"/>
      <c r="WUS8" s="86"/>
      <c r="WUT8" s="86"/>
      <c r="WUU8" s="86"/>
      <c r="WUV8" s="86"/>
      <c r="WUW8" s="86"/>
      <c r="WUX8" s="86"/>
      <c r="WUY8" s="86"/>
      <c r="WUZ8" s="86"/>
      <c r="WVA8" s="86"/>
      <c r="WVB8" s="86"/>
      <c r="WVC8" s="86"/>
      <c r="WVD8" s="86"/>
      <c r="WVE8" s="86"/>
      <c r="WVF8" s="86"/>
      <c r="WVG8" s="86"/>
      <c r="WVH8" s="86"/>
      <c r="WVI8" s="86"/>
      <c r="WVJ8" s="86"/>
      <c r="WVK8" s="86"/>
      <c r="WVL8" s="86"/>
      <c r="WVM8" s="86"/>
      <c r="WVN8" s="86"/>
      <c r="WVO8" s="86"/>
      <c r="WVP8" s="86"/>
      <c r="WVQ8" s="86"/>
      <c r="WVR8" s="86"/>
      <c r="WVS8" s="86"/>
      <c r="WVT8" s="86"/>
      <c r="WVU8" s="86"/>
      <c r="WVV8" s="86"/>
      <c r="WVW8" s="86"/>
      <c r="WVX8" s="86"/>
      <c r="WVY8" s="86"/>
      <c r="WVZ8" s="86"/>
      <c r="WWA8" s="86"/>
      <c r="WWB8" s="86"/>
      <c r="WWC8" s="86"/>
      <c r="WWD8" s="86"/>
      <c r="WWE8" s="86"/>
      <c r="WWF8" s="86"/>
      <c r="WWG8" s="86"/>
      <c r="WWH8" s="86"/>
      <c r="WWI8" s="86"/>
      <c r="WWJ8" s="86"/>
      <c r="WWK8" s="86"/>
      <c r="WWL8" s="86"/>
      <c r="WWM8" s="86"/>
      <c r="WWN8" s="86"/>
      <c r="WWO8" s="86"/>
      <c r="WWP8" s="86"/>
      <c r="WWQ8" s="86"/>
      <c r="WWR8" s="86"/>
      <c r="WWS8" s="86"/>
      <c r="WWT8" s="86"/>
      <c r="WWU8" s="86"/>
      <c r="WWV8" s="86"/>
      <c r="WWW8" s="86"/>
      <c r="WWX8" s="86"/>
      <c r="WWY8" s="86"/>
      <c r="WWZ8" s="86"/>
      <c r="WXA8" s="86"/>
      <c r="WXB8" s="86"/>
      <c r="WXC8" s="86"/>
      <c r="WXD8" s="86"/>
      <c r="WXE8" s="86"/>
      <c r="WXF8" s="86"/>
      <c r="WXG8" s="86"/>
      <c r="WXH8" s="86"/>
      <c r="WXI8" s="86"/>
      <c r="WXJ8" s="86"/>
      <c r="WXK8" s="86"/>
      <c r="WXL8" s="86"/>
      <c r="WXM8" s="86"/>
      <c r="WXN8" s="86"/>
      <c r="WXO8" s="86"/>
      <c r="WXP8" s="86"/>
      <c r="WXQ8" s="86"/>
      <c r="WXR8" s="86"/>
      <c r="WXS8" s="86"/>
      <c r="WXT8" s="86"/>
      <c r="WXU8" s="86"/>
      <c r="WXV8" s="86"/>
      <c r="WXW8" s="86"/>
      <c r="WXX8" s="86"/>
      <c r="WXY8" s="86"/>
      <c r="WXZ8" s="86"/>
      <c r="WYA8" s="86"/>
      <c r="WYB8" s="86"/>
      <c r="WYC8" s="86"/>
      <c r="WYD8" s="86"/>
      <c r="WYE8" s="86"/>
      <c r="WYF8" s="86"/>
      <c r="WYG8" s="86"/>
      <c r="WYH8" s="86"/>
      <c r="WYI8" s="86"/>
      <c r="WYJ8" s="86"/>
      <c r="WYK8" s="86"/>
      <c r="WYL8" s="86"/>
      <c r="WYM8" s="86"/>
      <c r="WYN8" s="86"/>
      <c r="WYO8" s="86"/>
      <c r="WYP8" s="86"/>
      <c r="WYQ8" s="86"/>
      <c r="WYR8" s="86"/>
      <c r="WYS8" s="86"/>
      <c r="WYT8" s="86"/>
      <c r="WYU8" s="86"/>
      <c r="WYV8" s="86"/>
      <c r="WYW8" s="86"/>
      <c r="WYX8" s="86"/>
      <c r="WYY8" s="86"/>
      <c r="WYZ8" s="86"/>
      <c r="WZA8" s="86"/>
      <c r="WZB8" s="86"/>
      <c r="WZC8" s="86"/>
      <c r="WZD8" s="86"/>
      <c r="WZE8" s="86"/>
      <c r="WZF8" s="86"/>
      <c r="WZG8" s="86"/>
      <c r="WZH8" s="86"/>
      <c r="WZI8" s="86"/>
      <c r="WZJ8" s="86"/>
      <c r="WZK8" s="86"/>
      <c r="WZL8" s="86"/>
      <c r="WZM8" s="86"/>
      <c r="WZN8" s="86"/>
      <c r="WZO8" s="86"/>
      <c r="WZP8" s="86"/>
      <c r="WZQ8" s="86"/>
      <c r="WZR8" s="86"/>
      <c r="WZS8" s="86"/>
      <c r="WZT8" s="86"/>
      <c r="WZU8" s="86"/>
      <c r="WZV8" s="86"/>
      <c r="WZW8" s="86"/>
      <c r="WZX8" s="86"/>
      <c r="WZY8" s="86"/>
      <c r="WZZ8" s="86"/>
      <c r="XAA8" s="86"/>
      <c r="XAB8" s="86"/>
      <c r="XAC8" s="86"/>
      <c r="XAD8" s="86"/>
      <c r="XAE8" s="86"/>
      <c r="XAF8" s="86"/>
      <c r="XAG8" s="86"/>
      <c r="XAH8" s="86"/>
      <c r="XAI8" s="86"/>
      <c r="XAJ8" s="86"/>
      <c r="XAK8" s="86"/>
      <c r="XAL8" s="86"/>
      <c r="XAM8" s="86"/>
      <c r="XAN8" s="86"/>
      <c r="XAO8" s="86"/>
      <c r="XAP8" s="86"/>
      <c r="XAQ8" s="86"/>
      <c r="XAR8" s="86"/>
      <c r="XAS8" s="86"/>
      <c r="XAT8" s="86"/>
      <c r="XAU8" s="86"/>
      <c r="XAV8" s="86"/>
      <c r="XAW8" s="86"/>
      <c r="XAX8" s="86"/>
      <c r="XAY8" s="86"/>
      <c r="XAZ8" s="86"/>
      <c r="XBA8" s="86"/>
      <c r="XBB8" s="86"/>
      <c r="XBC8" s="86"/>
      <c r="XBD8" s="86"/>
      <c r="XBE8" s="86"/>
      <c r="XBF8" s="86"/>
      <c r="XBG8" s="86"/>
      <c r="XBH8" s="86"/>
      <c r="XBI8" s="86"/>
      <c r="XBJ8" s="86"/>
      <c r="XBK8" s="86"/>
      <c r="XBL8" s="86"/>
      <c r="XBM8" s="86"/>
      <c r="XBN8" s="86"/>
      <c r="XBO8" s="86"/>
      <c r="XBP8" s="86"/>
      <c r="XBQ8" s="86"/>
      <c r="XBR8" s="86"/>
      <c r="XBS8" s="86"/>
      <c r="XBT8" s="86"/>
      <c r="XBU8" s="86"/>
      <c r="XBV8" s="86"/>
      <c r="XBW8" s="86"/>
      <c r="XBX8" s="86"/>
      <c r="XBY8" s="86"/>
      <c r="XBZ8" s="86"/>
      <c r="XCA8" s="86"/>
      <c r="XCB8" s="86"/>
      <c r="XCC8" s="86"/>
      <c r="XCD8" s="86"/>
      <c r="XCE8" s="86"/>
      <c r="XCF8" s="86"/>
      <c r="XCG8" s="86"/>
      <c r="XCH8" s="86"/>
      <c r="XCI8" s="86"/>
      <c r="XCJ8" s="86"/>
      <c r="XCK8" s="86"/>
      <c r="XCL8" s="86"/>
      <c r="XCM8" s="86"/>
      <c r="XCN8" s="86"/>
      <c r="XCO8" s="86"/>
      <c r="XCP8" s="86"/>
      <c r="XCQ8" s="86"/>
      <c r="XCR8" s="86"/>
      <c r="XCS8" s="86"/>
      <c r="XCT8" s="86"/>
      <c r="XCU8" s="86"/>
      <c r="XCV8" s="86"/>
      <c r="XCW8" s="86"/>
      <c r="XCX8" s="86"/>
      <c r="XCY8" s="86"/>
      <c r="XCZ8" s="86"/>
      <c r="XDA8" s="86"/>
      <c r="XDB8" s="86"/>
      <c r="XDC8" s="86"/>
      <c r="XDD8" s="86"/>
      <c r="XDE8" s="86"/>
      <c r="XDF8" s="86"/>
      <c r="XDG8" s="86"/>
      <c r="XDH8" s="86"/>
      <c r="XDI8" s="86"/>
      <c r="XDJ8" s="86"/>
      <c r="XDK8" s="86"/>
      <c r="XDL8" s="86"/>
      <c r="XDM8" s="86"/>
      <c r="XDN8" s="86"/>
      <c r="XDO8" s="86"/>
      <c r="XDP8" s="86"/>
      <c r="XDQ8" s="86"/>
      <c r="XDR8" s="86"/>
      <c r="XDS8" s="86"/>
      <c r="XDT8" s="86"/>
      <c r="XDU8" s="86"/>
      <c r="XDV8" s="86"/>
      <c r="XDW8" s="86"/>
      <c r="XDX8" s="86"/>
      <c r="XDY8" s="86"/>
      <c r="XDZ8" s="86"/>
      <c r="XEA8" s="86"/>
      <c r="XEB8" s="86"/>
      <c r="XEC8" s="86"/>
      <c r="XED8" s="86"/>
      <c r="XEE8" s="86"/>
      <c r="XEF8" s="86"/>
      <c r="XEG8" s="86"/>
      <c r="XEH8" s="86"/>
      <c r="XEI8" s="86"/>
      <c r="XEJ8" s="86"/>
      <c r="XEK8" s="86"/>
      <c r="XEL8" s="86"/>
      <c r="XEM8" s="86"/>
      <c r="XEN8" s="86"/>
      <c r="XEO8" s="86"/>
      <c r="XEP8" s="86"/>
      <c r="XEQ8" s="86"/>
      <c r="XER8" s="86"/>
      <c r="XES8" s="86"/>
      <c r="XET8" s="86"/>
      <c r="XEU8" s="86"/>
      <c r="XEV8" s="86"/>
      <c r="XEW8" s="86"/>
      <c r="XEX8" s="86"/>
      <c r="XEY8" s="86"/>
      <c r="XEZ8" s="86"/>
      <c r="XFA8" s="86"/>
      <c r="XFB8" s="86"/>
      <c r="XFC8" s="86"/>
      <c r="XFD8" s="86"/>
    </row>
    <row r="9" spans="2:16384" ht="19.5" x14ac:dyDescent="0.3">
      <c r="B9" s="148"/>
      <c r="C9" s="15"/>
      <c r="D9" s="15"/>
      <c r="E9" s="15"/>
      <c r="F9" s="15"/>
      <c r="G9" s="15"/>
      <c r="H9" s="70" t="s">
        <v>78</v>
      </c>
      <c r="I9" s="70" t="s">
        <v>78</v>
      </c>
      <c r="J9" s="70" t="s">
        <v>78</v>
      </c>
      <c r="K9" s="70" t="s">
        <v>78</v>
      </c>
      <c r="L9" s="70" t="s">
        <v>78</v>
      </c>
      <c r="M9" s="70" t="s">
        <v>78</v>
      </c>
      <c r="N9" s="70" t="s">
        <v>78</v>
      </c>
      <c r="O9" s="68" t="s">
        <v>78</v>
      </c>
      <c r="Q9" s="27" t="s">
        <v>1365</v>
      </c>
      <c r="R9" s="29"/>
      <c r="S9" s="29"/>
      <c r="T9" s="29"/>
      <c r="U9" s="29"/>
      <c r="V9" s="29"/>
      <c r="W9" s="29"/>
      <c r="X9" s="29"/>
      <c r="Z9" s="132"/>
      <c r="AA9" s="86"/>
      <c r="AB9" s="86"/>
      <c r="AC9" s="86"/>
      <c r="AD9" s="86"/>
      <c r="AE9" s="86"/>
      <c r="AF9" s="86"/>
      <c r="AG9" s="86"/>
      <c r="AH9" s="86"/>
      <c r="AI9" s="86"/>
      <c r="AJ9" s="86"/>
      <c r="AK9" s="131"/>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c r="FA9" s="86"/>
      <c r="FB9" s="86"/>
      <c r="FC9" s="86"/>
      <c r="FD9" s="86"/>
      <c r="FE9" s="86"/>
      <c r="FF9" s="86"/>
      <c r="FG9" s="86"/>
      <c r="FH9" s="86"/>
      <c r="FI9" s="86"/>
      <c r="FJ9" s="86"/>
      <c r="FK9" s="86"/>
      <c r="FL9" s="86"/>
      <c r="FM9" s="86"/>
      <c r="FN9" s="86"/>
      <c r="FO9" s="86"/>
      <c r="FP9" s="86"/>
      <c r="FQ9" s="86"/>
      <c r="FR9" s="86"/>
      <c r="FS9" s="86"/>
      <c r="FT9" s="86"/>
      <c r="FU9" s="86"/>
      <c r="FV9" s="86"/>
      <c r="FW9" s="86"/>
      <c r="FX9" s="86"/>
      <c r="FY9" s="86"/>
      <c r="FZ9" s="86"/>
      <c r="GA9" s="86"/>
      <c r="GB9" s="86"/>
      <c r="GC9" s="86"/>
      <c r="GD9" s="86"/>
      <c r="GE9" s="86"/>
      <c r="GF9" s="86"/>
      <c r="GG9" s="86"/>
      <c r="GH9" s="86"/>
      <c r="GI9" s="86"/>
      <c r="GJ9" s="86"/>
      <c r="GK9" s="86"/>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c r="IW9" s="86"/>
      <c r="IX9" s="86"/>
      <c r="IY9" s="86"/>
      <c r="IZ9" s="86"/>
      <c r="JA9" s="86"/>
      <c r="JB9" s="86"/>
      <c r="JC9" s="86"/>
      <c r="JD9" s="86"/>
      <c r="JE9" s="86"/>
      <c r="JF9" s="86"/>
      <c r="JG9" s="86"/>
      <c r="JH9" s="86"/>
      <c r="JI9" s="86"/>
      <c r="JJ9" s="86"/>
      <c r="JK9" s="86"/>
      <c r="JL9" s="86"/>
      <c r="JM9" s="86"/>
      <c r="JN9" s="86"/>
      <c r="JO9" s="86"/>
      <c r="JP9" s="86"/>
      <c r="JQ9" s="86"/>
      <c r="JR9" s="86"/>
      <c r="JS9" s="86"/>
      <c r="JT9" s="86"/>
      <c r="JU9" s="86"/>
      <c r="JV9" s="86"/>
      <c r="JW9" s="86"/>
      <c r="JX9" s="86"/>
      <c r="JY9" s="86"/>
      <c r="JZ9" s="86"/>
      <c r="KA9" s="86"/>
      <c r="KB9" s="86"/>
      <c r="KC9" s="86"/>
      <c r="KD9" s="86"/>
      <c r="KE9" s="86"/>
      <c r="KF9" s="86"/>
      <c r="KG9" s="86"/>
      <c r="KH9" s="86"/>
      <c r="KI9" s="86"/>
      <c r="KJ9" s="86"/>
      <c r="KK9" s="86"/>
      <c r="KL9" s="86"/>
      <c r="KM9" s="86"/>
      <c r="KN9" s="86"/>
      <c r="KO9" s="86"/>
      <c r="KP9" s="86"/>
      <c r="KQ9" s="86"/>
      <c r="KR9" s="86"/>
      <c r="KS9" s="86"/>
      <c r="KT9" s="86"/>
      <c r="KU9" s="86"/>
      <c r="KV9" s="86"/>
      <c r="KW9" s="86"/>
      <c r="KX9" s="86"/>
      <c r="KY9" s="86"/>
      <c r="KZ9" s="86"/>
      <c r="LA9" s="86"/>
      <c r="LB9" s="86"/>
      <c r="LC9" s="86"/>
      <c r="LD9" s="86"/>
      <c r="LE9" s="86"/>
      <c r="LF9" s="86"/>
      <c r="LG9" s="86"/>
      <c r="LH9" s="86"/>
      <c r="LI9" s="86"/>
      <c r="LJ9" s="86"/>
      <c r="LK9" s="86"/>
      <c r="LL9" s="86"/>
      <c r="LM9" s="86"/>
      <c r="LN9" s="86"/>
      <c r="LO9" s="86"/>
      <c r="LP9" s="86"/>
      <c r="LQ9" s="86"/>
      <c r="LR9" s="86"/>
      <c r="LS9" s="86"/>
      <c r="LT9" s="86"/>
      <c r="LU9" s="86"/>
      <c r="LV9" s="86"/>
      <c r="LW9" s="86"/>
      <c r="LX9" s="86"/>
      <c r="LY9" s="86"/>
      <c r="LZ9" s="86"/>
      <c r="MA9" s="86"/>
      <c r="MB9" s="86"/>
      <c r="MC9" s="86"/>
      <c r="MD9" s="86"/>
      <c r="ME9" s="86"/>
      <c r="MF9" s="86"/>
      <c r="MG9" s="86"/>
      <c r="MH9" s="86"/>
      <c r="MI9" s="86"/>
      <c r="MJ9" s="86"/>
      <c r="MK9" s="86"/>
      <c r="ML9" s="86"/>
      <c r="MM9" s="86"/>
      <c r="MN9" s="86"/>
      <c r="MO9" s="86"/>
      <c r="MP9" s="86"/>
      <c r="MQ9" s="86"/>
      <c r="MR9" s="86"/>
      <c r="MS9" s="86"/>
      <c r="MT9" s="86"/>
      <c r="MU9" s="86"/>
      <c r="MV9" s="86"/>
      <c r="MW9" s="86"/>
      <c r="MX9" s="86"/>
      <c r="MY9" s="86"/>
      <c r="MZ9" s="86"/>
      <c r="NA9" s="86"/>
      <c r="NB9" s="86"/>
      <c r="NC9" s="86"/>
      <c r="ND9" s="86"/>
      <c r="NE9" s="86"/>
      <c r="NF9" s="86"/>
      <c r="NG9" s="86"/>
      <c r="NH9" s="86"/>
      <c r="NI9" s="86"/>
      <c r="NJ9" s="86"/>
      <c r="NK9" s="86"/>
      <c r="NL9" s="86"/>
      <c r="NM9" s="86"/>
      <c r="NN9" s="86"/>
      <c r="NO9" s="86"/>
      <c r="NP9" s="86"/>
      <c r="NQ9" s="86"/>
      <c r="NR9" s="86"/>
      <c r="NS9" s="86"/>
      <c r="NT9" s="86"/>
      <c r="NU9" s="86"/>
      <c r="NV9" s="86"/>
      <c r="NW9" s="86"/>
      <c r="NX9" s="86"/>
      <c r="NY9" s="86"/>
      <c r="NZ9" s="86"/>
      <c r="OA9" s="86"/>
      <c r="OB9" s="86"/>
      <c r="OC9" s="86"/>
      <c r="OD9" s="86"/>
      <c r="OE9" s="86"/>
      <c r="OF9" s="86"/>
      <c r="OG9" s="86"/>
      <c r="OH9" s="86"/>
      <c r="OI9" s="86"/>
      <c r="OJ9" s="86"/>
      <c r="OK9" s="86"/>
      <c r="OL9" s="86"/>
      <c r="OM9" s="86"/>
      <c r="ON9" s="86"/>
      <c r="OO9" s="86"/>
      <c r="OP9" s="86"/>
      <c r="OQ9" s="86"/>
      <c r="OR9" s="86"/>
      <c r="OS9" s="86"/>
      <c r="OT9" s="86"/>
      <c r="OU9" s="86"/>
      <c r="OV9" s="86"/>
      <c r="OW9" s="86"/>
      <c r="OX9" s="86"/>
      <c r="OY9" s="86"/>
      <c r="OZ9" s="86"/>
      <c r="PA9" s="86"/>
      <c r="PB9" s="86"/>
      <c r="PC9" s="86"/>
      <c r="PD9" s="86"/>
      <c r="PE9" s="86"/>
      <c r="PF9" s="86"/>
      <c r="PG9" s="86"/>
      <c r="PH9" s="86"/>
      <c r="PI9" s="86"/>
      <c r="PJ9" s="86"/>
      <c r="PK9" s="86"/>
      <c r="PL9" s="86"/>
      <c r="PM9" s="86"/>
      <c r="PN9" s="86"/>
      <c r="PO9" s="86"/>
      <c r="PP9" s="86"/>
      <c r="PQ9" s="86"/>
      <c r="PR9" s="86"/>
      <c r="PS9" s="86"/>
      <c r="PT9" s="86"/>
      <c r="PU9" s="86"/>
      <c r="PV9" s="86"/>
      <c r="PW9" s="86"/>
      <c r="PX9" s="86"/>
      <c r="PY9" s="86"/>
      <c r="PZ9" s="86"/>
      <c r="QA9" s="86"/>
      <c r="QB9" s="86"/>
      <c r="QC9" s="86"/>
      <c r="QD9" s="86"/>
      <c r="QE9" s="86"/>
      <c r="QF9" s="86"/>
      <c r="QG9" s="86"/>
      <c r="QH9" s="86"/>
      <c r="QI9" s="86"/>
      <c r="QJ9" s="86"/>
      <c r="QK9" s="86"/>
      <c r="QL9" s="86"/>
      <c r="QM9" s="86"/>
      <c r="QN9" s="86"/>
      <c r="QO9" s="86"/>
      <c r="QP9" s="86"/>
      <c r="QQ9" s="86"/>
      <c r="QR9" s="86"/>
      <c r="QS9" s="86"/>
      <c r="QT9" s="86"/>
      <c r="QU9" s="86"/>
      <c r="QV9" s="86"/>
      <c r="QW9" s="86"/>
      <c r="QX9" s="86"/>
      <c r="QY9" s="86"/>
      <c r="QZ9" s="86"/>
      <c r="RA9" s="86"/>
      <c r="RB9" s="86"/>
      <c r="RC9" s="86"/>
      <c r="RD9" s="86"/>
      <c r="RE9" s="86"/>
      <c r="RF9" s="86"/>
      <c r="RG9" s="86"/>
      <c r="RH9" s="86"/>
      <c r="RI9" s="86"/>
      <c r="RJ9" s="86"/>
      <c r="RK9" s="86"/>
      <c r="RL9" s="86"/>
      <c r="RM9" s="86"/>
      <c r="RN9" s="86"/>
      <c r="RO9" s="86"/>
      <c r="RP9" s="86"/>
      <c r="RQ9" s="86"/>
      <c r="RR9" s="86"/>
      <c r="RS9" s="86"/>
      <c r="RT9" s="86"/>
      <c r="RU9" s="86"/>
      <c r="RV9" s="86"/>
      <c r="RW9" s="86"/>
      <c r="RX9" s="86"/>
      <c r="RY9" s="86"/>
      <c r="RZ9" s="86"/>
      <c r="SA9" s="86"/>
      <c r="SB9" s="86"/>
      <c r="SC9" s="86"/>
      <c r="SD9" s="86"/>
      <c r="SE9" s="86"/>
      <c r="SF9" s="86"/>
      <c r="SG9" s="86"/>
      <c r="SH9" s="86"/>
      <c r="SI9" s="86"/>
      <c r="SJ9" s="86"/>
      <c r="SK9" s="86"/>
      <c r="SL9" s="86"/>
      <c r="SM9" s="86"/>
      <c r="SN9" s="86"/>
      <c r="SO9" s="86"/>
      <c r="SP9" s="86"/>
      <c r="SQ9" s="86"/>
      <c r="SR9" s="86"/>
      <c r="SS9" s="86"/>
      <c r="ST9" s="86"/>
      <c r="SU9" s="86"/>
      <c r="SV9" s="86"/>
      <c r="SW9" s="86"/>
      <c r="SX9" s="86"/>
      <c r="SY9" s="86"/>
      <c r="SZ9" s="86"/>
      <c r="TA9" s="86"/>
      <c r="TB9" s="86"/>
      <c r="TC9" s="86"/>
      <c r="TD9" s="86"/>
      <c r="TE9" s="86"/>
      <c r="TF9" s="86"/>
      <c r="TG9" s="86"/>
      <c r="TH9" s="86"/>
      <c r="TI9" s="86"/>
      <c r="TJ9" s="86"/>
      <c r="TK9" s="86"/>
      <c r="TL9" s="86"/>
      <c r="TM9" s="86"/>
      <c r="TN9" s="86"/>
      <c r="TO9" s="86"/>
      <c r="TP9" s="86"/>
      <c r="TQ9" s="86"/>
      <c r="TR9" s="86"/>
      <c r="TS9" s="86"/>
      <c r="TT9" s="86"/>
      <c r="TU9" s="86"/>
      <c r="TV9" s="86"/>
      <c r="TW9" s="86"/>
      <c r="TX9" s="86"/>
      <c r="TY9" s="86"/>
      <c r="TZ9" s="86"/>
      <c r="UA9" s="86"/>
      <c r="UB9" s="86"/>
      <c r="UC9" s="86"/>
      <c r="UD9" s="86"/>
      <c r="UE9" s="86"/>
      <c r="UF9" s="86"/>
      <c r="UG9" s="86"/>
      <c r="UH9" s="86"/>
      <c r="UI9" s="86"/>
      <c r="UJ9" s="86"/>
      <c r="UK9" s="86"/>
      <c r="UL9" s="86"/>
      <c r="UM9" s="86"/>
      <c r="UN9" s="86"/>
      <c r="UO9" s="86"/>
      <c r="UP9" s="86"/>
      <c r="UQ9" s="86"/>
      <c r="UR9" s="86"/>
      <c r="US9" s="86"/>
      <c r="UT9" s="86"/>
      <c r="UU9" s="86"/>
      <c r="UV9" s="86"/>
      <c r="UW9" s="86"/>
      <c r="UX9" s="86"/>
      <c r="UY9" s="86"/>
      <c r="UZ9" s="86"/>
      <c r="VA9" s="86"/>
      <c r="VB9" s="86"/>
      <c r="VC9" s="86"/>
      <c r="VD9" s="86"/>
      <c r="VE9" s="86"/>
      <c r="VF9" s="86"/>
      <c r="VG9" s="86"/>
      <c r="VH9" s="86"/>
      <c r="VI9" s="86"/>
      <c r="VJ9" s="86"/>
      <c r="VK9" s="86"/>
      <c r="VL9" s="86"/>
      <c r="VM9" s="86"/>
      <c r="VN9" s="86"/>
      <c r="VO9" s="86"/>
      <c r="VP9" s="86"/>
      <c r="VQ9" s="86"/>
      <c r="VR9" s="86"/>
      <c r="VS9" s="86"/>
      <c r="VT9" s="86"/>
      <c r="VU9" s="86"/>
      <c r="VV9" s="86"/>
      <c r="VW9" s="86"/>
      <c r="VX9" s="86"/>
      <c r="VY9" s="86"/>
      <c r="VZ9" s="86"/>
      <c r="WA9" s="86"/>
      <c r="WB9" s="86"/>
      <c r="WC9" s="86"/>
      <c r="WD9" s="86"/>
      <c r="WE9" s="86"/>
      <c r="WF9" s="86"/>
      <c r="WG9" s="86"/>
      <c r="WH9" s="86"/>
      <c r="WI9" s="86"/>
      <c r="WJ9" s="86"/>
      <c r="WK9" s="86"/>
      <c r="WL9" s="86"/>
      <c r="WM9" s="86"/>
      <c r="WN9" s="86"/>
      <c r="WO9" s="86"/>
      <c r="WP9" s="86"/>
      <c r="WQ9" s="86"/>
      <c r="WR9" s="86"/>
      <c r="WS9" s="86"/>
      <c r="WT9" s="86"/>
      <c r="WU9" s="86"/>
      <c r="WV9" s="86"/>
      <c r="WW9" s="86"/>
      <c r="WX9" s="86"/>
      <c r="WY9" s="86"/>
      <c r="WZ9" s="86"/>
      <c r="XA9" s="86"/>
      <c r="XB9" s="86"/>
      <c r="XC9" s="86"/>
      <c r="XD9" s="86"/>
      <c r="XE9" s="86"/>
      <c r="XF9" s="86"/>
      <c r="XG9" s="86"/>
      <c r="XH9" s="86"/>
      <c r="XI9" s="86"/>
      <c r="XJ9" s="86"/>
      <c r="XK9" s="86"/>
      <c r="XL9" s="86"/>
      <c r="XM9" s="86"/>
      <c r="XN9" s="86"/>
      <c r="XO9" s="86"/>
      <c r="XP9" s="86"/>
      <c r="XQ9" s="86"/>
      <c r="XR9" s="86"/>
      <c r="XS9" s="86"/>
      <c r="XT9" s="86"/>
      <c r="XU9" s="86"/>
      <c r="XV9" s="86"/>
      <c r="XW9" s="86"/>
      <c r="XX9" s="86"/>
      <c r="XY9" s="86"/>
      <c r="XZ9" s="86"/>
      <c r="YA9" s="86"/>
      <c r="YB9" s="86"/>
      <c r="YC9" s="86"/>
      <c r="YD9" s="86"/>
      <c r="YE9" s="86"/>
      <c r="YF9" s="86"/>
      <c r="YG9" s="86"/>
      <c r="YH9" s="86"/>
      <c r="YI9" s="86"/>
      <c r="YJ9" s="86"/>
      <c r="YK9" s="86"/>
      <c r="YL9" s="86"/>
      <c r="YM9" s="86"/>
      <c r="YN9" s="86"/>
      <c r="YO9" s="86"/>
      <c r="YP9" s="86"/>
      <c r="YQ9" s="86"/>
      <c r="YR9" s="86"/>
      <c r="YS9" s="86"/>
      <c r="YT9" s="86"/>
      <c r="YU9" s="86"/>
      <c r="YV9" s="86"/>
      <c r="YW9" s="86"/>
      <c r="YX9" s="86"/>
      <c r="YY9" s="86"/>
      <c r="YZ9" s="86"/>
      <c r="ZA9" s="86"/>
      <c r="ZB9" s="86"/>
      <c r="ZC9" s="86"/>
      <c r="ZD9" s="86"/>
      <c r="ZE9" s="86"/>
      <c r="ZF9" s="86"/>
      <c r="ZG9" s="86"/>
      <c r="ZH9" s="86"/>
      <c r="ZI9" s="86"/>
      <c r="ZJ9" s="86"/>
      <c r="ZK9" s="86"/>
      <c r="ZL9" s="86"/>
      <c r="ZM9" s="86"/>
      <c r="ZN9" s="86"/>
      <c r="ZO9" s="86"/>
      <c r="ZP9" s="86"/>
      <c r="ZQ9" s="86"/>
      <c r="ZR9" s="86"/>
      <c r="ZS9" s="86"/>
      <c r="ZT9" s="86"/>
      <c r="ZU9" s="86"/>
      <c r="ZV9" s="86"/>
      <c r="ZW9" s="86"/>
      <c r="ZX9" s="86"/>
      <c r="ZY9" s="86"/>
      <c r="ZZ9" s="86"/>
      <c r="AAA9" s="86"/>
      <c r="AAB9" s="86"/>
      <c r="AAC9" s="86"/>
      <c r="AAD9" s="86"/>
      <c r="AAE9" s="86"/>
      <c r="AAF9" s="86"/>
      <c r="AAG9" s="86"/>
      <c r="AAH9" s="86"/>
      <c r="AAI9" s="86"/>
      <c r="AAJ9" s="86"/>
      <c r="AAK9" s="86"/>
      <c r="AAL9" s="86"/>
      <c r="AAM9" s="86"/>
      <c r="AAN9" s="86"/>
      <c r="AAO9" s="86"/>
      <c r="AAP9" s="86"/>
      <c r="AAQ9" s="86"/>
      <c r="AAR9" s="86"/>
      <c r="AAS9" s="86"/>
      <c r="AAT9" s="86"/>
      <c r="AAU9" s="86"/>
      <c r="AAV9" s="86"/>
      <c r="AAW9" s="86"/>
      <c r="AAX9" s="86"/>
      <c r="AAY9" s="86"/>
      <c r="AAZ9" s="86"/>
      <c r="ABA9" s="86"/>
      <c r="ABB9" s="86"/>
      <c r="ABC9" s="86"/>
      <c r="ABD9" s="86"/>
      <c r="ABE9" s="86"/>
      <c r="ABF9" s="86"/>
      <c r="ABG9" s="86"/>
      <c r="ABH9" s="86"/>
      <c r="ABI9" s="86"/>
      <c r="ABJ9" s="86"/>
      <c r="ABK9" s="86"/>
      <c r="ABL9" s="86"/>
      <c r="ABM9" s="86"/>
      <c r="ABN9" s="86"/>
      <c r="ABO9" s="86"/>
      <c r="ABP9" s="86"/>
      <c r="ABQ9" s="86"/>
      <c r="ABR9" s="86"/>
      <c r="ABS9" s="86"/>
      <c r="ABT9" s="86"/>
      <c r="ABU9" s="86"/>
      <c r="ABV9" s="86"/>
      <c r="ABW9" s="86"/>
      <c r="ABX9" s="86"/>
      <c r="ABY9" s="86"/>
      <c r="ABZ9" s="86"/>
      <c r="ACA9" s="86"/>
      <c r="ACB9" s="86"/>
      <c r="ACC9" s="86"/>
      <c r="ACD9" s="86"/>
      <c r="ACE9" s="86"/>
      <c r="ACF9" s="86"/>
      <c r="ACG9" s="86"/>
      <c r="ACH9" s="86"/>
      <c r="ACI9" s="86"/>
      <c r="ACJ9" s="86"/>
      <c r="ACK9" s="86"/>
      <c r="ACL9" s="86"/>
      <c r="ACM9" s="86"/>
      <c r="ACN9" s="86"/>
      <c r="ACO9" s="86"/>
      <c r="ACP9" s="86"/>
      <c r="ACQ9" s="86"/>
      <c r="ACR9" s="86"/>
      <c r="ACS9" s="86"/>
      <c r="ACT9" s="86"/>
      <c r="ACU9" s="86"/>
      <c r="ACV9" s="86"/>
      <c r="ACW9" s="86"/>
      <c r="ACX9" s="86"/>
      <c r="ACY9" s="86"/>
      <c r="ACZ9" s="86"/>
      <c r="ADA9" s="86"/>
      <c r="ADB9" s="86"/>
      <c r="ADC9" s="86"/>
      <c r="ADD9" s="86"/>
      <c r="ADE9" s="86"/>
      <c r="ADF9" s="86"/>
      <c r="ADG9" s="86"/>
      <c r="ADH9" s="86"/>
      <c r="ADI9" s="86"/>
      <c r="ADJ9" s="86"/>
      <c r="ADK9" s="86"/>
      <c r="ADL9" s="86"/>
      <c r="ADM9" s="86"/>
      <c r="ADN9" s="86"/>
      <c r="ADO9" s="86"/>
      <c r="ADP9" s="86"/>
      <c r="ADQ9" s="86"/>
      <c r="ADR9" s="86"/>
      <c r="ADS9" s="86"/>
      <c r="ADT9" s="86"/>
      <c r="ADU9" s="86"/>
      <c r="ADV9" s="86"/>
      <c r="ADW9" s="86"/>
      <c r="ADX9" s="86"/>
      <c r="ADY9" s="86"/>
      <c r="ADZ9" s="86"/>
      <c r="AEA9" s="86"/>
      <c r="AEB9" s="86"/>
      <c r="AEC9" s="86"/>
      <c r="AED9" s="86"/>
      <c r="AEE9" s="86"/>
      <c r="AEF9" s="86"/>
      <c r="AEG9" s="86"/>
      <c r="AEH9" s="86"/>
      <c r="AEI9" s="86"/>
      <c r="AEJ9" s="86"/>
      <c r="AEK9" s="86"/>
      <c r="AEL9" s="86"/>
      <c r="AEM9" s="86"/>
      <c r="AEN9" s="86"/>
      <c r="AEO9" s="86"/>
      <c r="AEP9" s="86"/>
      <c r="AEQ9" s="86"/>
      <c r="AER9" s="86"/>
      <c r="AES9" s="86"/>
      <c r="AET9" s="86"/>
      <c r="AEU9" s="86"/>
      <c r="AEV9" s="86"/>
      <c r="AEW9" s="86"/>
      <c r="AEX9" s="86"/>
      <c r="AEY9" s="86"/>
      <c r="AEZ9" s="86"/>
      <c r="AFA9" s="86"/>
      <c r="AFB9" s="86"/>
      <c r="AFC9" s="86"/>
      <c r="AFD9" s="86"/>
      <c r="AFE9" s="86"/>
      <c r="AFF9" s="86"/>
      <c r="AFG9" s="86"/>
      <c r="AFH9" s="86"/>
      <c r="AFI9" s="86"/>
      <c r="AFJ9" s="86"/>
      <c r="AFK9" s="86"/>
      <c r="AFL9" s="86"/>
      <c r="AFM9" s="86"/>
      <c r="AFN9" s="86"/>
      <c r="AFO9" s="86"/>
      <c r="AFP9" s="86"/>
      <c r="AFQ9" s="86"/>
      <c r="AFR9" s="86"/>
      <c r="AFS9" s="86"/>
      <c r="AFT9" s="86"/>
      <c r="AFU9" s="86"/>
      <c r="AFV9" s="86"/>
      <c r="AFW9" s="86"/>
      <c r="AFX9" s="86"/>
      <c r="AFY9" s="86"/>
      <c r="AFZ9" s="86"/>
      <c r="AGA9" s="86"/>
      <c r="AGB9" s="86"/>
      <c r="AGC9" s="86"/>
      <c r="AGD9" s="86"/>
      <c r="AGE9" s="86"/>
      <c r="AGF9" s="86"/>
      <c r="AGG9" s="86"/>
      <c r="AGH9" s="86"/>
      <c r="AGI9" s="86"/>
      <c r="AGJ9" s="86"/>
      <c r="AGK9" s="86"/>
      <c r="AGL9" s="86"/>
      <c r="AGM9" s="86"/>
      <c r="AGN9" s="86"/>
      <c r="AGO9" s="86"/>
      <c r="AGP9" s="86"/>
      <c r="AGQ9" s="86"/>
      <c r="AGR9" s="86"/>
      <c r="AGS9" s="86"/>
      <c r="AGT9" s="86"/>
      <c r="AGU9" s="86"/>
      <c r="AGV9" s="86"/>
      <c r="AGW9" s="86"/>
      <c r="AGX9" s="86"/>
      <c r="AGY9" s="86"/>
      <c r="AGZ9" s="86"/>
      <c r="AHA9" s="86"/>
      <c r="AHB9" s="86"/>
      <c r="AHC9" s="86"/>
      <c r="AHD9" s="86"/>
      <c r="AHE9" s="86"/>
      <c r="AHF9" s="86"/>
      <c r="AHG9" s="86"/>
      <c r="AHH9" s="86"/>
      <c r="AHI9" s="86"/>
      <c r="AHJ9" s="86"/>
      <c r="AHK9" s="86"/>
      <c r="AHL9" s="86"/>
      <c r="AHM9" s="86"/>
      <c r="AHN9" s="86"/>
      <c r="AHO9" s="86"/>
      <c r="AHP9" s="86"/>
      <c r="AHQ9" s="86"/>
      <c r="AHR9" s="86"/>
      <c r="AHS9" s="86"/>
      <c r="AHT9" s="86"/>
      <c r="AHU9" s="86"/>
      <c r="AHV9" s="86"/>
      <c r="AHW9" s="86"/>
      <c r="AHX9" s="86"/>
      <c r="AHY9" s="86"/>
      <c r="AHZ9" s="86"/>
      <c r="AIA9" s="86"/>
      <c r="AIB9" s="86"/>
      <c r="AIC9" s="86"/>
      <c r="AID9" s="86"/>
      <c r="AIE9" s="86"/>
      <c r="AIF9" s="86"/>
      <c r="AIG9" s="86"/>
      <c r="AIH9" s="86"/>
      <c r="AII9" s="86"/>
      <c r="AIJ9" s="86"/>
      <c r="AIK9" s="86"/>
      <c r="AIL9" s="86"/>
      <c r="AIM9" s="86"/>
      <c r="AIN9" s="86"/>
      <c r="AIO9" s="86"/>
      <c r="AIP9" s="86"/>
      <c r="AIQ9" s="86"/>
      <c r="AIR9" s="86"/>
      <c r="AIS9" s="86"/>
      <c r="AIT9" s="86"/>
      <c r="AIU9" s="86"/>
      <c r="AIV9" s="86"/>
      <c r="AIW9" s="86"/>
      <c r="AIX9" s="86"/>
      <c r="AIY9" s="86"/>
      <c r="AIZ9" s="86"/>
      <c r="AJA9" s="86"/>
      <c r="AJB9" s="86"/>
      <c r="AJC9" s="86"/>
      <c r="AJD9" s="86"/>
      <c r="AJE9" s="86"/>
      <c r="AJF9" s="86"/>
      <c r="AJG9" s="86"/>
      <c r="AJH9" s="86"/>
      <c r="AJI9" s="86"/>
      <c r="AJJ9" s="86"/>
      <c r="AJK9" s="86"/>
      <c r="AJL9" s="86"/>
      <c r="AJM9" s="86"/>
      <c r="AJN9" s="86"/>
      <c r="AJO9" s="86"/>
      <c r="AJP9" s="86"/>
      <c r="AJQ9" s="86"/>
      <c r="AJR9" s="86"/>
      <c r="AJS9" s="86"/>
      <c r="AJT9" s="86"/>
      <c r="AJU9" s="86"/>
      <c r="AJV9" s="86"/>
      <c r="AJW9" s="86"/>
      <c r="AJX9" s="86"/>
      <c r="AJY9" s="86"/>
      <c r="AJZ9" s="86"/>
      <c r="AKA9" s="86"/>
      <c r="AKB9" s="86"/>
      <c r="AKC9" s="86"/>
      <c r="AKD9" s="86"/>
      <c r="AKE9" s="86"/>
      <c r="AKF9" s="86"/>
      <c r="AKG9" s="86"/>
      <c r="AKH9" s="86"/>
      <c r="AKI9" s="86"/>
      <c r="AKJ9" s="86"/>
      <c r="AKK9" s="86"/>
      <c r="AKL9" s="86"/>
      <c r="AKM9" s="86"/>
      <c r="AKN9" s="86"/>
      <c r="AKO9" s="86"/>
      <c r="AKP9" s="86"/>
      <c r="AKQ9" s="86"/>
      <c r="AKR9" s="86"/>
      <c r="AKS9" s="86"/>
      <c r="AKT9" s="86"/>
      <c r="AKU9" s="86"/>
      <c r="AKV9" s="86"/>
      <c r="AKW9" s="86"/>
      <c r="AKX9" s="86"/>
      <c r="AKY9" s="86"/>
      <c r="AKZ9" s="86"/>
      <c r="ALA9" s="86"/>
      <c r="ALB9" s="86"/>
      <c r="ALC9" s="86"/>
      <c r="ALD9" s="86"/>
      <c r="ALE9" s="86"/>
      <c r="ALF9" s="86"/>
      <c r="ALG9" s="86"/>
      <c r="ALH9" s="86"/>
      <c r="ALI9" s="86"/>
      <c r="ALJ9" s="86"/>
      <c r="ALK9" s="86"/>
      <c r="ALL9" s="86"/>
      <c r="ALM9" s="86"/>
      <c r="ALN9" s="86"/>
      <c r="ALO9" s="86"/>
      <c r="ALP9" s="86"/>
      <c r="ALQ9" s="86"/>
      <c r="ALR9" s="86"/>
      <c r="ALS9" s="86"/>
      <c r="ALT9" s="86"/>
      <c r="ALU9" s="86"/>
      <c r="ALV9" s="86"/>
      <c r="ALW9" s="86"/>
      <c r="ALX9" s="86"/>
      <c r="ALY9" s="86"/>
      <c r="ALZ9" s="86"/>
      <c r="AMA9" s="86"/>
      <c r="AMB9" s="86"/>
      <c r="AMC9" s="86"/>
      <c r="AMD9" s="86"/>
      <c r="AME9" s="86"/>
      <c r="AMF9" s="86"/>
      <c r="AMG9" s="86"/>
      <c r="AMH9" s="86"/>
      <c r="AMI9" s="86"/>
      <c r="AMJ9" s="86"/>
      <c r="AMK9" s="86"/>
      <c r="AML9" s="86"/>
      <c r="AMM9" s="86"/>
      <c r="AMN9" s="86"/>
      <c r="AMO9" s="86"/>
      <c r="AMP9" s="86"/>
      <c r="AMQ9" s="86"/>
      <c r="AMR9" s="86"/>
      <c r="AMS9" s="86"/>
      <c r="AMT9" s="86"/>
      <c r="AMU9" s="86"/>
      <c r="AMV9" s="86"/>
      <c r="AMW9" s="86"/>
      <c r="AMX9" s="86"/>
      <c r="AMY9" s="86"/>
      <c r="AMZ9" s="86"/>
      <c r="ANA9" s="86"/>
      <c r="ANB9" s="86"/>
      <c r="ANC9" s="86"/>
      <c r="AND9" s="86"/>
      <c r="ANE9" s="86"/>
      <c r="ANF9" s="86"/>
      <c r="ANG9" s="86"/>
      <c r="ANH9" s="86"/>
      <c r="ANI9" s="86"/>
      <c r="ANJ9" s="86"/>
      <c r="ANK9" s="86"/>
      <c r="ANL9" s="86"/>
      <c r="ANM9" s="86"/>
      <c r="ANN9" s="86"/>
      <c r="ANO9" s="86"/>
      <c r="ANP9" s="86"/>
      <c r="ANQ9" s="86"/>
      <c r="ANR9" s="86"/>
      <c r="ANS9" s="86"/>
      <c r="ANT9" s="86"/>
      <c r="ANU9" s="86"/>
      <c r="ANV9" s="86"/>
      <c r="ANW9" s="86"/>
      <c r="ANX9" s="86"/>
      <c r="ANY9" s="86"/>
      <c r="ANZ9" s="86"/>
      <c r="AOA9" s="86"/>
      <c r="AOB9" s="86"/>
      <c r="AOC9" s="86"/>
      <c r="AOD9" s="86"/>
      <c r="AOE9" s="86"/>
      <c r="AOF9" s="86"/>
      <c r="AOG9" s="86"/>
      <c r="AOH9" s="86"/>
      <c r="AOI9" s="86"/>
      <c r="AOJ9" s="86"/>
      <c r="AOK9" s="86"/>
      <c r="AOL9" s="86"/>
      <c r="AOM9" s="86"/>
      <c r="AON9" s="86"/>
      <c r="AOO9" s="86"/>
      <c r="AOP9" s="86"/>
      <c r="AOQ9" s="86"/>
      <c r="AOR9" s="86"/>
      <c r="AOS9" s="86"/>
      <c r="AOT9" s="86"/>
      <c r="AOU9" s="86"/>
      <c r="AOV9" s="86"/>
      <c r="AOW9" s="86"/>
      <c r="AOX9" s="86"/>
      <c r="AOY9" s="86"/>
      <c r="AOZ9" s="86"/>
      <c r="APA9" s="86"/>
      <c r="APB9" s="86"/>
      <c r="APC9" s="86"/>
      <c r="APD9" s="86"/>
      <c r="APE9" s="86"/>
      <c r="APF9" s="86"/>
      <c r="APG9" s="86"/>
      <c r="APH9" s="86"/>
      <c r="API9" s="86"/>
      <c r="APJ9" s="86"/>
      <c r="APK9" s="86"/>
      <c r="APL9" s="86"/>
      <c r="APM9" s="86"/>
      <c r="APN9" s="86"/>
      <c r="APO9" s="86"/>
      <c r="APP9" s="86"/>
      <c r="APQ9" s="86"/>
      <c r="APR9" s="86"/>
      <c r="APS9" s="86"/>
      <c r="APT9" s="86"/>
      <c r="APU9" s="86"/>
      <c r="APV9" s="86"/>
      <c r="APW9" s="86"/>
      <c r="APX9" s="86"/>
      <c r="APY9" s="86"/>
      <c r="APZ9" s="86"/>
      <c r="AQA9" s="86"/>
      <c r="AQB9" s="86"/>
      <c r="AQC9" s="86"/>
      <c r="AQD9" s="86"/>
      <c r="AQE9" s="86"/>
      <c r="AQF9" s="86"/>
      <c r="AQG9" s="86"/>
      <c r="AQH9" s="86"/>
      <c r="AQI9" s="86"/>
      <c r="AQJ9" s="86"/>
      <c r="AQK9" s="86"/>
      <c r="AQL9" s="86"/>
      <c r="AQM9" s="86"/>
      <c r="AQN9" s="86"/>
      <c r="AQO9" s="86"/>
      <c r="AQP9" s="86"/>
      <c r="AQQ9" s="86"/>
      <c r="AQR9" s="86"/>
      <c r="AQS9" s="86"/>
      <c r="AQT9" s="86"/>
      <c r="AQU9" s="86"/>
      <c r="AQV9" s="86"/>
      <c r="AQW9" s="86"/>
      <c r="AQX9" s="86"/>
      <c r="AQY9" s="86"/>
      <c r="AQZ9" s="86"/>
      <c r="ARA9" s="86"/>
      <c r="ARB9" s="86"/>
      <c r="ARC9" s="86"/>
      <c r="ARD9" s="86"/>
      <c r="ARE9" s="86"/>
      <c r="ARF9" s="86"/>
      <c r="ARG9" s="86"/>
      <c r="ARH9" s="86"/>
      <c r="ARI9" s="86"/>
      <c r="ARJ9" s="86"/>
      <c r="ARK9" s="86"/>
      <c r="ARL9" s="86"/>
      <c r="ARM9" s="86"/>
      <c r="ARN9" s="86"/>
      <c r="ARO9" s="86"/>
      <c r="ARP9" s="86"/>
      <c r="ARQ9" s="86"/>
      <c r="ARR9" s="86"/>
      <c r="ARS9" s="86"/>
      <c r="ART9" s="86"/>
      <c r="ARU9" s="86"/>
      <c r="ARV9" s="86"/>
      <c r="ARW9" s="86"/>
      <c r="ARX9" s="86"/>
      <c r="ARY9" s="86"/>
      <c r="ARZ9" s="86"/>
      <c r="ASA9" s="86"/>
      <c r="ASB9" s="86"/>
      <c r="ASC9" s="86"/>
      <c r="ASD9" s="86"/>
      <c r="ASE9" s="86"/>
      <c r="ASF9" s="86"/>
      <c r="ASG9" s="86"/>
      <c r="ASH9" s="86"/>
      <c r="ASI9" s="86"/>
      <c r="ASJ9" s="86"/>
      <c r="ASK9" s="86"/>
      <c r="ASL9" s="86"/>
      <c r="ASM9" s="86"/>
      <c r="ASN9" s="86"/>
      <c r="ASO9" s="86"/>
      <c r="ASP9" s="86"/>
      <c r="ASQ9" s="86"/>
      <c r="ASR9" s="86"/>
      <c r="ASS9" s="86"/>
      <c r="AST9" s="86"/>
      <c r="ASU9" s="86"/>
      <c r="ASV9" s="86"/>
      <c r="ASW9" s="86"/>
      <c r="ASX9" s="86"/>
      <c r="ASY9" s="86"/>
      <c r="ASZ9" s="86"/>
      <c r="ATA9" s="86"/>
      <c r="ATB9" s="86"/>
      <c r="ATC9" s="86"/>
      <c r="ATD9" s="86"/>
      <c r="ATE9" s="86"/>
      <c r="ATF9" s="86"/>
      <c r="ATG9" s="86"/>
      <c r="ATH9" s="86"/>
      <c r="ATI9" s="86"/>
      <c r="ATJ9" s="86"/>
      <c r="ATK9" s="86"/>
      <c r="ATL9" s="86"/>
      <c r="ATM9" s="86"/>
      <c r="ATN9" s="86"/>
      <c r="ATO9" s="86"/>
      <c r="ATP9" s="86"/>
      <c r="ATQ9" s="86"/>
      <c r="ATR9" s="86"/>
      <c r="ATS9" s="86"/>
      <c r="ATT9" s="86"/>
      <c r="ATU9" s="86"/>
      <c r="ATV9" s="86"/>
      <c r="ATW9" s="86"/>
      <c r="ATX9" s="86"/>
      <c r="ATY9" s="86"/>
      <c r="ATZ9" s="86"/>
      <c r="AUA9" s="86"/>
      <c r="AUB9" s="86"/>
      <c r="AUC9" s="86"/>
      <c r="AUD9" s="86"/>
      <c r="AUE9" s="86"/>
      <c r="AUF9" s="86"/>
      <c r="AUG9" s="86"/>
      <c r="AUH9" s="86"/>
      <c r="AUI9" s="86"/>
      <c r="AUJ9" s="86"/>
      <c r="AUK9" s="86"/>
      <c r="AUL9" s="86"/>
      <c r="AUM9" s="86"/>
      <c r="AUN9" s="86"/>
      <c r="AUO9" s="86"/>
      <c r="AUP9" s="86"/>
      <c r="AUQ9" s="86"/>
      <c r="AUR9" s="86"/>
      <c r="AUS9" s="86"/>
      <c r="AUT9" s="86"/>
      <c r="AUU9" s="86"/>
      <c r="AUV9" s="86"/>
      <c r="AUW9" s="86"/>
      <c r="AUX9" s="86"/>
      <c r="AUY9" s="86"/>
      <c r="AUZ9" s="86"/>
      <c r="AVA9" s="86"/>
      <c r="AVB9" s="86"/>
      <c r="AVC9" s="86"/>
      <c r="AVD9" s="86"/>
      <c r="AVE9" s="86"/>
      <c r="AVF9" s="86"/>
      <c r="AVG9" s="86"/>
      <c r="AVH9" s="86"/>
      <c r="AVI9" s="86"/>
      <c r="AVJ9" s="86"/>
      <c r="AVK9" s="86"/>
      <c r="AVL9" s="86"/>
      <c r="AVM9" s="86"/>
      <c r="AVN9" s="86"/>
      <c r="AVO9" s="86"/>
      <c r="AVP9" s="86"/>
      <c r="AVQ9" s="86"/>
      <c r="AVR9" s="86"/>
      <c r="AVS9" s="86"/>
      <c r="AVT9" s="86"/>
      <c r="AVU9" s="86"/>
      <c r="AVV9" s="86"/>
      <c r="AVW9" s="86"/>
      <c r="AVX9" s="86"/>
      <c r="AVY9" s="86"/>
      <c r="AVZ9" s="86"/>
      <c r="AWA9" s="86"/>
      <c r="AWB9" s="86"/>
      <c r="AWC9" s="86"/>
      <c r="AWD9" s="86"/>
      <c r="AWE9" s="86"/>
      <c r="AWF9" s="86"/>
      <c r="AWG9" s="86"/>
      <c r="AWH9" s="86"/>
      <c r="AWI9" s="86"/>
      <c r="AWJ9" s="86"/>
      <c r="AWK9" s="86"/>
      <c r="AWL9" s="86"/>
      <c r="AWM9" s="86"/>
      <c r="AWN9" s="86"/>
      <c r="AWO9" s="86"/>
      <c r="AWP9" s="86"/>
      <c r="AWQ9" s="86"/>
      <c r="AWR9" s="86"/>
      <c r="AWS9" s="86"/>
      <c r="AWT9" s="86"/>
      <c r="AWU9" s="86"/>
      <c r="AWV9" s="86"/>
      <c r="AWW9" s="86"/>
      <c r="AWX9" s="86"/>
      <c r="AWY9" s="86"/>
      <c r="AWZ9" s="86"/>
      <c r="AXA9" s="86"/>
      <c r="AXB9" s="86"/>
      <c r="AXC9" s="86"/>
      <c r="AXD9" s="86"/>
      <c r="AXE9" s="86"/>
      <c r="AXF9" s="86"/>
      <c r="AXG9" s="86"/>
      <c r="AXH9" s="86"/>
      <c r="AXI9" s="86"/>
      <c r="AXJ9" s="86"/>
      <c r="AXK9" s="86"/>
      <c r="AXL9" s="86"/>
      <c r="AXM9" s="86"/>
      <c r="AXN9" s="86"/>
      <c r="AXO9" s="86"/>
      <c r="AXP9" s="86"/>
      <c r="AXQ9" s="86"/>
      <c r="AXR9" s="86"/>
      <c r="AXS9" s="86"/>
      <c r="AXT9" s="86"/>
      <c r="AXU9" s="86"/>
      <c r="AXV9" s="86"/>
      <c r="AXW9" s="86"/>
      <c r="AXX9" s="86"/>
      <c r="AXY9" s="86"/>
      <c r="AXZ9" s="86"/>
      <c r="AYA9" s="86"/>
      <c r="AYB9" s="86"/>
      <c r="AYC9" s="86"/>
      <c r="AYD9" s="86"/>
      <c r="AYE9" s="86"/>
      <c r="AYF9" s="86"/>
      <c r="AYG9" s="86"/>
      <c r="AYH9" s="86"/>
      <c r="AYI9" s="86"/>
      <c r="AYJ9" s="86"/>
      <c r="AYK9" s="86"/>
      <c r="AYL9" s="86"/>
      <c r="AYM9" s="86"/>
      <c r="AYN9" s="86"/>
      <c r="AYO9" s="86"/>
      <c r="AYP9" s="86"/>
      <c r="AYQ9" s="86"/>
      <c r="AYR9" s="86"/>
      <c r="AYS9" s="86"/>
      <c r="AYT9" s="86"/>
      <c r="AYU9" s="86"/>
      <c r="AYV9" s="86"/>
      <c r="AYW9" s="86"/>
      <c r="AYX9" s="86"/>
      <c r="AYY9" s="86"/>
      <c r="AYZ9" s="86"/>
      <c r="AZA9" s="86"/>
      <c r="AZB9" s="86"/>
      <c r="AZC9" s="86"/>
      <c r="AZD9" s="86"/>
      <c r="AZE9" s="86"/>
      <c r="AZF9" s="86"/>
      <c r="AZG9" s="86"/>
      <c r="AZH9" s="86"/>
      <c r="AZI9" s="86"/>
      <c r="AZJ9" s="86"/>
      <c r="AZK9" s="86"/>
      <c r="AZL9" s="86"/>
      <c r="AZM9" s="86"/>
      <c r="AZN9" s="86"/>
      <c r="AZO9" s="86"/>
      <c r="AZP9" s="86"/>
      <c r="AZQ9" s="86"/>
      <c r="AZR9" s="86"/>
      <c r="AZS9" s="86"/>
      <c r="AZT9" s="86"/>
      <c r="AZU9" s="86"/>
      <c r="AZV9" s="86"/>
      <c r="AZW9" s="86"/>
      <c r="AZX9" s="86"/>
      <c r="AZY9" s="86"/>
      <c r="AZZ9" s="86"/>
      <c r="BAA9" s="86"/>
      <c r="BAB9" s="86"/>
      <c r="BAC9" s="86"/>
      <c r="BAD9" s="86"/>
      <c r="BAE9" s="86"/>
      <c r="BAF9" s="86"/>
      <c r="BAG9" s="86"/>
      <c r="BAH9" s="86"/>
      <c r="BAI9" s="86"/>
      <c r="BAJ9" s="86"/>
      <c r="BAK9" s="86"/>
      <c r="BAL9" s="86"/>
      <c r="BAM9" s="86"/>
      <c r="BAN9" s="86"/>
      <c r="BAO9" s="86"/>
      <c r="BAP9" s="86"/>
      <c r="BAQ9" s="86"/>
      <c r="BAR9" s="86"/>
      <c r="BAS9" s="86"/>
      <c r="BAT9" s="86"/>
      <c r="BAU9" s="86"/>
      <c r="BAV9" s="86"/>
      <c r="BAW9" s="86"/>
      <c r="BAX9" s="86"/>
      <c r="BAY9" s="86"/>
      <c r="BAZ9" s="86"/>
      <c r="BBA9" s="86"/>
      <c r="BBB9" s="86"/>
      <c r="BBC9" s="86"/>
      <c r="BBD9" s="86"/>
      <c r="BBE9" s="86"/>
      <c r="BBF9" s="86"/>
      <c r="BBG9" s="86"/>
      <c r="BBH9" s="86"/>
      <c r="BBI9" s="86"/>
      <c r="BBJ9" s="86"/>
      <c r="BBK9" s="86"/>
      <c r="BBL9" s="86"/>
      <c r="BBM9" s="86"/>
      <c r="BBN9" s="86"/>
      <c r="BBO9" s="86"/>
      <c r="BBP9" s="86"/>
      <c r="BBQ9" s="86"/>
      <c r="BBR9" s="86"/>
      <c r="BBS9" s="86"/>
      <c r="BBT9" s="86"/>
      <c r="BBU9" s="86"/>
      <c r="BBV9" s="86"/>
      <c r="BBW9" s="86"/>
      <c r="BBX9" s="86"/>
      <c r="BBY9" s="86"/>
      <c r="BBZ9" s="86"/>
      <c r="BCA9" s="86"/>
      <c r="BCB9" s="86"/>
      <c r="BCC9" s="86"/>
      <c r="BCD9" s="86"/>
      <c r="BCE9" s="86"/>
      <c r="BCF9" s="86"/>
      <c r="BCG9" s="86"/>
      <c r="BCH9" s="86"/>
      <c r="BCI9" s="86"/>
      <c r="BCJ9" s="86"/>
      <c r="BCK9" s="86"/>
      <c r="BCL9" s="86"/>
      <c r="BCM9" s="86"/>
      <c r="BCN9" s="86"/>
      <c r="BCO9" s="86"/>
      <c r="BCP9" s="86"/>
      <c r="BCQ9" s="86"/>
      <c r="BCR9" s="86"/>
      <c r="BCS9" s="86"/>
      <c r="BCT9" s="86"/>
      <c r="BCU9" s="86"/>
      <c r="BCV9" s="86"/>
      <c r="BCW9" s="86"/>
      <c r="BCX9" s="86"/>
      <c r="BCY9" s="86"/>
      <c r="BCZ9" s="86"/>
      <c r="BDA9" s="86"/>
      <c r="BDB9" s="86"/>
      <c r="BDC9" s="86"/>
      <c r="BDD9" s="86"/>
      <c r="BDE9" s="86"/>
      <c r="BDF9" s="86"/>
      <c r="BDG9" s="86"/>
      <c r="BDH9" s="86"/>
      <c r="BDI9" s="86"/>
      <c r="BDJ9" s="86"/>
      <c r="BDK9" s="86"/>
      <c r="BDL9" s="86"/>
      <c r="BDM9" s="86"/>
      <c r="BDN9" s="86"/>
      <c r="BDO9" s="86"/>
      <c r="BDP9" s="86"/>
      <c r="BDQ9" s="86"/>
      <c r="BDR9" s="86"/>
      <c r="BDS9" s="86"/>
      <c r="BDT9" s="86"/>
      <c r="BDU9" s="86"/>
      <c r="BDV9" s="86"/>
      <c r="BDW9" s="86"/>
      <c r="BDX9" s="86"/>
      <c r="BDY9" s="86"/>
      <c r="BDZ9" s="86"/>
      <c r="BEA9" s="86"/>
      <c r="BEB9" s="86"/>
      <c r="BEC9" s="86"/>
      <c r="BED9" s="86"/>
      <c r="BEE9" s="86"/>
      <c r="BEF9" s="86"/>
      <c r="BEG9" s="86"/>
      <c r="BEH9" s="86"/>
      <c r="BEI9" s="86"/>
      <c r="BEJ9" s="86"/>
      <c r="BEK9" s="86"/>
      <c r="BEL9" s="86"/>
      <c r="BEM9" s="86"/>
      <c r="BEN9" s="86"/>
      <c r="BEO9" s="86"/>
      <c r="BEP9" s="86"/>
      <c r="BEQ9" s="86"/>
      <c r="BER9" s="86"/>
      <c r="BES9" s="86"/>
      <c r="BET9" s="86"/>
      <c r="BEU9" s="86"/>
      <c r="BEV9" s="86"/>
      <c r="BEW9" s="86"/>
      <c r="BEX9" s="86"/>
      <c r="BEY9" s="86"/>
      <c r="BEZ9" s="86"/>
      <c r="BFA9" s="86"/>
      <c r="BFB9" s="86"/>
      <c r="BFC9" s="86"/>
      <c r="BFD9" s="86"/>
      <c r="BFE9" s="86"/>
      <c r="BFF9" s="86"/>
      <c r="BFG9" s="86"/>
      <c r="BFH9" s="86"/>
      <c r="BFI9" s="86"/>
      <c r="BFJ9" s="86"/>
      <c r="BFK9" s="86"/>
      <c r="BFL9" s="86"/>
      <c r="BFM9" s="86"/>
      <c r="BFN9" s="86"/>
      <c r="BFO9" s="86"/>
      <c r="BFP9" s="86"/>
      <c r="BFQ9" s="86"/>
      <c r="BFR9" s="86"/>
      <c r="BFS9" s="86"/>
      <c r="BFT9" s="86"/>
      <c r="BFU9" s="86"/>
      <c r="BFV9" s="86"/>
      <c r="BFW9" s="86"/>
      <c r="BFX9" s="86"/>
      <c r="BFY9" s="86"/>
      <c r="BFZ9" s="86"/>
      <c r="BGA9" s="86"/>
      <c r="BGB9" s="86"/>
      <c r="BGC9" s="86"/>
      <c r="BGD9" s="86"/>
      <c r="BGE9" s="86"/>
      <c r="BGF9" s="86"/>
      <c r="BGG9" s="86"/>
      <c r="BGH9" s="86"/>
      <c r="BGI9" s="86"/>
      <c r="BGJ9" s="86"/>
      <c r="BGK9" s="86"/>
      <c r="BGL9" s="86"/>
      <c r="BGM9" s="86"/>
      <c r="BGN9" s="86"/>
      <c r="BGO9" s="86"/>
      <c r="BGP9" s="86"/>
      <c r="BGQ9" s="86"/>
      <c r="BGR9" s="86"/>
      <c r="BGS9" s="86"/>
      <c r="BGT9" s="86"/>
      <c r="BGU9" s="86"/>
      <c r="BGV9" s="86"/>
      <c r="BGW9" s="86"/>
      <c r="BGX9" s="86"/>
      <c r="BGY9" s="86"/>
      <c r="BGZ9" s="86"/>
      <c r="BHA9" s="86"/>
      <c r="BHB9" s="86"/>
      <c r="BHC9" s="86"/>
      <c r="BHD9" s="86"/>
      <c r="BHE9" s="86"/>
      <c r="BHF9" s="86"/>
      <c r="BHG9" s="86"/>
      <c r="BHH9" s="86"/>
      <c r="BHI9" s="86"/>
      <c r="BHJ9" s="86"/>
      <c r="BHK9" s="86"/>
      <c r="BHL9" s="86"/>
      <c r="BHM9" s="86"/>
      <c r="BHN9" s="86"/>
      <c r="BHO9" s="86"/>
      <c r="BHP9" s="86"/>
      <c r="BHQ9" s="86"/>
      <c r="BHR9" s="86"/>
      <c r="BHS9" s="86"/>
      <c r="BHT9" s="86"/>
      <c r="BHU9" s="86"/>
      <c r="BHV9" s="86"/>
      <c r="BHW9" s="86"/>
      <c r="BHX9" s="86"/>
      <c r="BHY9" s="86"/>
      <c r="BHZ9" s="86"/>
      <c r="BIA9" s="86"/>
      <c r="BIB9" s="86"/>
      <c r="BIC9" s="86"/>
      <c r="BID9" s="86"/>
      <c r="BIE9" s="86"/>
      <c r="BIF9" s="86"/>
      <c r="BIG9" s="86"/>
      <c r="BIH9" s="86"/>
      <c r="BII9" s="86"/>
      <c r="BIJ9" s="86"/>
      <c r="BIK9" s="86"/>
      <c r="BIL9" s="86"/>
      <c r="BIM9" s="86"/>
      <c r="BIN9" s="86"/>
      <c r="BIO9" s="86"/>
      <c r="BIP9" s="86"/>
      <c r="BIQ9" s="86"/>
      <c r="BIR9" s="86"/>
      <c r="BIS9" s="86"/>
      <c r="BIT9" s="86"/>
      <c r="BIU9" s="86"/>
      <c r="BIV9" s="86"/>
      <c r="BIW9" s="86"/>
      <c r="BIX9" s="86"/>
      <c r="BIY9" s="86"/>
      <c r="BIZ9" s="86"/>
      <c r="BJA9" s="86"/>
      <c r="BJB9" s="86"/>
      <c r="BJC9" s="86"/>
      <c r="BJD9" s="86"/>
      <c r="BJE9" s="86"/>
      <c r="BJF9" s="86"/>
      <c r="BJG9" s="86"/>
      <c r="BJH9" s="86"/>
      <c r="BJI9" s="86"/>
      <c r="BJJ9" s="86"/>
      <c r="BJK9" s="86"/>
      <c r="BJL9" s="86"/>
      <c r="BJM9" s="86"/>
      <c r="BJN9" s="86"/>
      <c r="BJO9" s="86"/>
      <c r="BJP9" s="86"/>
      <c r="BJQ9" s="86"/>
      <c r="BJR9" s="86"/>
      <c r="BJS9" s="86"/>
      <c r="BJT9" s="86"/>
      <c r="BJU9" s="86"/>
      <c r="BJV9" s="86"/>
      <c r="BJW9" s="86"/>
      <c r="BJX9" s="86"/>
      <c r="BJY9" s="86"/>
      <c r="BJZ9" s="86"/>
      <c r="BKA9" s="86"/>
      <c r="BKB9" s="86"/>
      <c r="BKC9" s="86"/>
      <c r="BKD9" s="86"/>
      <c r="BKE9" s="86"/>
      <c r="BKF9" s="86"/>
      <c r="BKG9" s="86"/>
      <c r="BKH9" s="86"/>
      <c r="BKI9" s="86"/>
      <c r="BKJ9" s="86"/>
      <c r="BKK9" s="86"/>
      <c r="BKL9" s="86"/>
      <c r="BKM9" s="86"/>
      <c r="BKN9" s="86"/>
      <c r="BKO9" s="86"/>
      <c r="BKP9" s="86"/>
      <c r="BKQ9" s="86"/>
      <c r="BKR9" s="86"/>
      <c r="BKS9" s="86"/>
      <c r="BKT9" s="86"/>
      <c r="BKU9" s="86"/>
      <c r="BKV9" s="86"/>
      <c r="BKW9" s="86"/>
      <c r="BKX9" s="86"/>
      <c r="BKY9" s="86"/>
      <c r="BKZ9" s="86"/>
      <c r="BLA9" s="86"/>
      <c r="BLB9" s="86"/>
      <c r="BLC9" s="86"/>
      <c r="BLD9" s="86"/>
      <c r="BLE9" s="86"/>
      <c r="BLF9" s="86"/>
      <c r="BLG9" s="86"/>
      <c r="BLH9" s="86"/>
      <c r="BLI9" s="86"/>
      <c r="BLJ9" s="86"/>
      <c r="BLK9" s="86"/>
      <c r="BLL9" s="86"/>
      <c r="BLM9" s="86"/>
      <c r="BLN9" s="86"/>
      <c r="BLO9" s="86"/>
      <c r="BLP9" s="86"/>
      <c r="BLQ9" s="86"/>
      <c r="BLR9" s="86"/>
      <c r="BLS9" s="86"/>
      <c r="BLT9" s="86"/>
      <c r="BLU9" s="86"/>
      <c r="BLV9" s="86"/>
      <c r="BLW9" s="86"/>
      <c r="BLX9" s="86"/>
      <c r="BLY9" s="86"/>
      <c r="BLZ9" s="86"/>
      <c r="BMA9" s="86"/>
      <c r="BMB9" s="86"/>
      <c r="BMC9" s="86"/>
      <c r="BMD9" s="86"/>
      <c r="BME9" s="86"/>
      <c r="BMF9" s="86"/>
      <c r="BMG9" s="86"/>
      <c r="BMH9" s="86"/>
      <c r="BMI9" s="86"/>
      <c r="BMJ9" s="86"/>
      <c r="BMK9" s="86"/>
      <c r="BML9" s="86"/>
      <c r="BMM9" s="86"/>
      <c r="BMN9" s="86"/>
      <c r="BMO9" s="86"/>
      <c r="BMP9" s="86"/>
      <c r="BMQ9" s="86"/>
      <c r="BMR9" s="86"/>
      <c r="BMS9" s="86"/>
      <c r="BMT9" s="86"/>
      <c r="BMU9" s="86"/>
      <c r="BMV9" s="86"/>
      <c r="BMW9" s="86"/>
      <c r="BMX9" s="86"/>
      <c r="BMY9" s="86"/>
      <c r="BMZ9" s="86"/>
      <c r="BNA9" s="86"/>
      <c r="BNB9" s="86"/>
      <c r="BNC9" s="86"/>
      <c r="BND9" s="86"/>
      <c r="BNE9" s="86"/>
      <c r="BNF9" s="86"/>
      <c r="BNG9" s="86"/>
      <c r="BNH9" s="86"/>
      <c r="BNI9" s="86"/>
      <c r="BNJ9" s="86"/>
      <c r="BNK9" s="86"/>
      <c r="BNL9" s="86"/>
      <c r="BNM9" s="86"/>
      <c r="BNN9" s="86"/>
      <c r="BNO9" s="86"/>
      <c r="BNP9" s="86"/>
      <c r="BNQ9" s="86"/>
      <c r="BNR9" s="86"/>
      <c r="BNS9" s="86"/>
      <c r="BNT9" s="86"/>
      <c r="BNU9" s="86"/>
      <c r="BNV9" s="86"/>
      <c r="BNW9" s="86"/>
      <c r="BNX9" s="86"/>
      <c r="BNY9" s="86"/>
      <c r="BNZ9" s="86"/>
      <c r="BOA9" s="86"/>
      <c r="BOB9" s="86"/>
      <c r="BOC9" s="86"/>
      <c r="BOD9" s="86"/>
      <c r="BOE9" s="86"/>
      <c r="BOF9" s="86"/>
      <c r="BOG9" s="86"/>
      <c r="BOH9" s="86"/>
      <c r="BOI9" s="86"/>
      <c r="BOJ9" s="86"/>
      <c r="BOK9" s="86"/>
      <c r="BOL9" s="86"/>
      <c r="BOM9" s="86"/>
      <c r="BON9" s="86"/>
      <c r="BOO9" s="86"/>
      <c r="BOP9" s="86"/>
      <c r="BOQ9" s="86"/>
      <c r="BOR9" s="86"/>
      <c r="BOS9" s="86"/>
      <c r="BOT9" s="86"/>
      <c r="BOU9" s="86"/>
      <c r="BOV9" s="86"/>
      <c r="BOW9" s="86"/>
      <c r="BOX9" s="86"/>
      <c r="BOY9" s="86"/>
      <c r="BOZ9" s="86"/>
      <c r="BPA9" s="86"/>
      <c r="BPB9" s="86"/>
      <c r="BPC9" s="86"/>
      <c r="BPD9" s="86"/>
      <c r="BPE9" s="86"/>
      <c r="BPF9" s="86"/>
      <c r="BPG9" s="86"/>
      <c r="BPH9" s="86"/>
      <c r="BPI9" s="86"/>
      <c r="BPJ9" s="86"/>
      <c r="BPK9" s="86"/>
      <c r="BPL9" s="86"/>
      <c r="BPM9" s="86"/>
      <c r="BPN9" s="86"/>
      <c r="BPO9" s="86"/>
      <c r="BPP9" s="86"/>
      <c r="BPQ9" s="86"/>
      <c r="BPR9" s="86"/>
      <c r="BPS9" s="86"/>
      <c r="BPT9" s="86"/>
      <c r="BPU9" s="86"/>
      <c r="BPV9" s="86"/>
      <c r="BPW9" s="86"/>
      <c r="BPX9" s="86"/>
      <c r="BPY9" s="86"/>
      <c r="BPZ9" s="86"/>
      <c r="BQA9" s="86"/>
      <c r="BQB9" s="86"/>
      <c r="BQC9" s="86"/>
      <c r="BQD9" s="86"/>
      <c r="BQE9" s="86"/>
      <c r="BQF9" s="86"/>
      <c r="BQG9" s="86"/>
      <c r="BQH9" s="86"/>
      <c r="BQI9" s="86"/>
      <c r="BQJ9" s="86"/>
      <c r="BQK9" s="86"/>
      <c r="BQL9" s="86"/>
      <c r="BQM9" s="86"/>
      <c r="BQN9" s="86"/>
      <c r="BQO9" s="86"/>
      <c r="BQP9" s="86"/>
      <c r="BQQ9" s="86"/>
      <c r="BQR9" s="86"/>
      <c r="BQS9" s="86"/>
      <c r="BQT9" s="86"/>
      <c r="BQU9" s="86"/>
      <c r="BQV9" s="86"/>
      <c r="BQW9" s="86"/>
      <c r="BQX9" s="86"/>
      <c r="BQY9" s="86"/>
      <c r="BQZ9" s="86"/>
      <c r="BRA9" s="86"/>
      <c r="BRB9" s="86"/>
      <c r="BRC9" s="86"/>
      <c r="BRD9" s="86"/>
      <c r="BRE9" s="86"/>
      <c r="BRF9" s="86"/>
      <c r="BRG9" s="86"/>
      <c r="BRH9" s="86"/>
      <c r="BRI9" s="86"/>
      <c r="BRJ9" s="86"/>
      <c r="BRK9" s="86"/>
      <c r="BRL9" s="86"/>
      <c r="BRM9" s="86"/>
      <c r="BRN9" s="86"/>
      <c r="BRO9" s="86"/>
      <c r="BRP9" s="86"/>
      <c r="BRQ9" s="86"/>
      <c r="BRR9" s="86"/>
      <c r="BRS9" s="86"/>
      <c r="BRT9" s="86"/>
      <c r="BRU9" s="86"/>
      <c r="BRV9" s="86"/>
      <c r="BRW9" s="86"/>
      <c r="BRX9" s="86"/>
      <c r="BRY9" s="86"/>
      <c r="BRZ9" s="86"/>
      <c r="BSA9" s="86"/>
      <c r="BSB9" s="86"/>
      <c r="BSC9" s="86"/>
      <c r="BSD9" s="86"/>
      <c r="BSE9" s="86"/>
      <c r="BSF9" s="86"/>
      <c r="BSG9" s="86"/>
      <c r="BSH9" s="86"/>
      <c r="BSI9" s="86"/>
      <c r="BSJ9" s="86"/>
      <c r="BSK9" s="86"/>
      <c r="BSL9" s="86"/>
      <c r="BSM9" s="86"/>
      <c r="BSN9" s="86"/>
      <c r="BSO9" s="86"/>
      <c r="BSP9" s="86"/>
      <c r="BSQ9" s="86"/>
      <c r="BSR9" s="86"/>
      <c r="BSS9" s="86"/>
      <c r="BST9" s="86"/>
      <c r="BSU9" s="86"/>
      <c r="BSV9" s="86"/>
      <c r="BSW9" s="86"/>
      <c r="BSX9" s="86"/>
      <c r="BSY9" s="86"/>
      <c r="BSZ9" s="86"/>
      <c r="BTA9" s="86"/>
      <c r="BTB9" s="86"/>
      <c r="BTC9" s="86"/>
      <c r="BTD9" s="86"/>
      <c r="BTE9" s="86"/>
      <c r="BTF9" s="86"/>
      <c r="BTG9" s="86"/>
      <c r="BTH9" s="86"/>
      <c r="BTI9" s="86"/>
      <c r="BTJ9" s="86"/>
      <c r="BTK9" s="86"/>
      <c r="BTL9" s="86"/>
      <c r="BTM9" s="86"/>
      <c r="BTN9" s="86"/>
      <c r="BTO9" s="86"/>
      <c r="BTP9" s="86"/>
      <c r="BTQ9" s="86"/>
      <c r="BTR9" s="86"/>
      <c r="BTS9" s="86"/>
      <c r="BTT9" s="86"/>
      <c r="BTU9" s="86"/>
      <c r="BTV9" s="86"/>
      <c r="BTW9" s="86"/>
      <c r="BTX9" s="86"/>
      <c r="BTY9" s="86"/>
      <c r="BTZ9" s="86"/>
      <c r="BUA9" s="86"/>
      <c r="BUB9" s="86"/>
      <c r="BUC9" s="86"/>
      <c r="BUD9" s="86"/>
      <c r="BUE9" s="86"/>
      <c r="BUF9" s="86"/>
      <c r="BUG9" s="86"/>
      <c r="BUH9" s="86"/>
      <c r="BUI9" s="86"/>
      <c r="BUJ9" s="86"/>
      <c r="BUK9" s="86"/>
      <c r="BUL9" s="86"/>
      <c r="BUM9" s="86"/>
      <c r="BUN9" s="86"/>
      <c r="BUO9" s="86"/>
      <c r="BUP9" s="86"/>
      <c r="BUQ9" s="86"/>
      <c r="BUR9" s="86"/>
      <c r="BUS9" s="86"/>
      <c r="BUT9" s="86"/>
      <c r="BUU9" s="86"/>
      <c r="BUV9" s="86"/>
      <c r="BUW9" s="86"/>
      <c r="BUX9" s="86"/>
      <c r="BUY9" s="86"/>
      <c r="BUZ9" s="86"/>
      <c r="BVA9" s="86"/>
      <c r="BVB9" s="86"/>
      <c r="BVC9" s="86"/>
      <c r="BVD9" s="86"/>
      <c r="BVE9" s="86"/>
      <c r="BVF9" s="86"/>
      <c r="BVG9" s="86"/>
      <c r="BVH9" s="86"/>
      <c r="BVI9" s="86"/>
      <c r="BVJ9" s="86"/>
      <c r="BVK9" s="86"/>
      <c r="BVL9" s="86"/>
      <c r="BVM9" s="86"/>
      <c r="BVN9" s="86"/>
      <c r="BVO9" s="86"/>
      <c r="BVP9" s="86"/>
      <c r="BVQ9" s="86"/>
      <c r="BVR9" s="86"/>
      <c r="BVS9" s="86"/>
      <c r="BVT9" s="86"/>
      <c r="BVU9" s="86"/>
      <c r="BVV9" s="86"/>
      <c r="BVW9" s="86"/>
      <c r="BVX9" s="86"/>
      <c r="BVY9" s="86"/>
      <c r="BVZ9" s="86"/>
      <c r="BWA9" s="86"/>
      <c r="BWB9" s="86"/>
      <c r="BWC9" s="86"/>
      <c r="BWD9" s="86"/>
      <c r="BWE9" s="86"/>
      <c r="BWF9" s="86"/>
      <c r="BWG9" s="86"/>
      <c r="BWH9" s="86"/>
      <c r="BWI9" s="86"/>
      <c r="BWJ9" s="86"/>
      <c r="BWK9" s="86"/>
      <c r="BWL9" s="86"/>
      <c r="BWM9" s="86"/>
      <c r="BWN9" s="86"/>
      <c r="BWO9" s="86"/>
      <c r="BWP9" s="86"/>
      <c r="BWQ9" s="86"/>
      <c r="BWR9" s="86"/>
      <c r="BWS9" s="86"/>
      <c r="BWT9" s="86"/>
      <c r="BWU9" s="86"/>
      <c r="BWV9" s="86"/>
      <c r="BWW9" s="86"/>
      <c r="BWX9" s="86"/>
      <c r="BWY9" s="86"/>
      <c r="BWZ9" s="86"/>
      <c r="BXA9" s="86"/>
      <c r="BXB9" s="86"/>
      <c r="BXC9" s="86"/>
      <c r="BXD9" s="86"/>
      <c r="BXE9" s="86"/>
      <c r="BXF9" s="86"/>
      <c r="BXG9" s="86"/>
      <c r="BXH9" s="86"/>
      <c r="BXI9" s="86"/>
      <c r="BXJ9" s="86"/>
      <c r="BXK9" s="86"/>
      <c r="BXL9" s="86"/>
      <c r="BXM9" s="86"/>
      <c r="BXN9" s="86"/>
      <c r="BXO9" s="86"/>
      <c r="BXP9" s="86"/>
      <c r="BXQ9" s="86"/>
      <c r="BXR9" s="86"/>
      <c r="BXS9" s="86"/>
      <c r="BXT9" s="86"/>
      <c r="BXU9" s="86"/>
      <c r="BXV9" s="86"/>
      <c r="BXW9" s="86"/>
      <c r="BXX9" s="86"/>
      <c r="BXY9" s="86"/>
      <c r="BXZ9" s="86"/>
      <c r="BYA9" s="86"/>
      <c r="BYB9" s="86"/>
      <c r="BYC9" s="86"/>
      <c r="BYD9" s="86"/>
      <c r="BYE9" s="86"/>
      <c r="BYF9" s="86"/>
      <c r="BYG9" s="86"/>
      <c r="BYH9" s="86"/>
      <c r="BYI9" s="86"/>
      <c r="BYJ9" s="86"/>
      <c r="BYK9" s="86"/>
      <c r="BYL9" s="86"/>
      <c r="BYM9" s="86"/>
      <c r="BYN9" s="86"/>
      <c r="BYO9" s="86"/>
      <c r="BYP9" s="86"/>
      <c r="BYQ9" s="86"/>
      <c r="BYR9" s="86"/>
      <c r="BYS9" s="86"/>
      <c r="BYT9" s="86"/>
      <c r="BYU9" s="86"/>
      <c r="BYV9" s="86"/>
      <c r="BYW9" s="86"/>
      <c r="BYX9" s="86"/>
      <c r="BYY9" s="86"/>
      <c r="BYZ9" s="86"/>
      <c r="BZA9" s="86"/>
      <c r="BZB9" s="86"/>
      <c r="BZC9" s="86"/>
      <c r="BZD9" s="86"/>
      <c r="BZE9" s="86"/>
      <c r="BZF9" s="86"/>
      <c r="BZG9" s="86"/>
      <c r="BZH9" s="86"/>
      <c r="BZI9" s="86"/>
      <c r="BZJ9" s="86"/>
      <c r="BZK9" s="86"/>
      <c r="BZL9" s="86"/>
      <c r="BZM9" s="86"/>
      <c r="BZN9" s="86"/>
      <c r="BZO9" s="86"/>
      <c r="BZP9" s="86"/>
      <c r="BZQ9" s="86"/>
      <c r="BZR9" s="86"/>
      <c r="BZS9" s="86"/>
      <c r="BZT9" s="86"/>
      <c r="BZU9" s="86"/>
      <c r="BZV9" s="86"/>
      <c r="BZW9" s="86"/>
      <c r="BZX9" s="86"/>
      <c r="BZY9" s="86"/>
      <c r="BZZ9" s="86"/>
      <c r="CAA9" s="86"/>
      <c r="CAB9" s="86"/>
      <c r="CAC9" s="86"/>
      <c r="CAD9" s="86"/>
      <c r="CAE9" s="86"/>
      <c r="CAF9" s="86"/>
      <c r="CAG9" s="86"/>
      <c r="CAH9" s="86"/>
      <c r="CAI9" s="86"/>
      <c r="CAJ9" s="86"/>
      <c r="CAK9" s="86"/>
      <c r="CAL9" s="86"/>
      <c r="CAM9" s="86"/>
      <c r="CAN9" s="86"/>
      <c r="CAO9" s="86"/>
      <c r="CAP9" s="86"/>
      <c r="CAQ9" s="86"/>
      <c r="CAR9" s="86"/>
      <c r="CAS9" s="86"/>
      <c r="CAT9" s="86"/>
      <c r="CAU9" s="86"/>
      <c r="CAV9" s="86"/>
      <c r="CAW9" s="86"/>
      <c r="CAX9" s="86"/>
      <c r="CAY9" s="86"/>
      <c r="CAZ9" s="86"/>
      <c r="CBA9" s="86"/>
      <c r="CBB9" s="86"/>
      <c r="CBC9" s="86"/>
      <c r="CBD9" s="86"/>
      <c r="CBE9" s="86"/>
      <c r="CBF9" s="86"/>
      <c r="CBG9" s="86"/>
      <c r="CBH9" s="86"/>
      <c r="CBI9" s="86"/>
      <c r="CBJ9" s="86"/>
      <c r="CBK9" s="86"/>
      <c r="CBL9" s="86"/>
      <c r="CBM9" s="86"/>
      <c r="CBN9" s="86"/>
      <c r="CBO9" s="86"/>
      <c r="CBP9" s="86"/>
      <c r="CBQ9" s="86"/>
      <c r="CBR9" s="86"/>
      <c r="CBS9" s="86"/>
      <c r="CBT9" s="86"/>
      <c r="CBU9" s="86"/>
      <c r="CBV9" s="86"/>
      <c r="CBW9" s="86"/>
      <c r="CBX9" s="86"/>
      <c r="CBY9" s="86"/>
      <c r="CBZ9" s="86"/>
      <c r="CCA9" s="86"/>
      <c r="CCB9" s="86"/>
      <c r="CCC9" s="86"/>
      <c r="CCD9" s="86"/>
      <c r="CCE9" s="86"/>
      <c r="CCF9" s="86"/>
      <c r="CCG9" s="86"/>
      <c r="CCH9" s="86"/>
      <c r="CCI9" s="86"/>
      <c r="CCJ9" s="86"/>
      <c r="CCK9" s="86"/>
      <c r="CCL9" s="86"/>
      <c r="CCM9" s="86"/>
      <c r="CCN9" s="86"/>
      <c r="CCO9" s="86"/>
      <c r="CCP9" s="86"/>
      <c r="CCQ9" s="86"/>
      <c r="CCR9" s="86"/>
      <c r="CCS9" s="86"/>
      <c r="CCT9" s="86"/>
      <c r="CCU9" s="86"/>
      <c r="CCV9" s="86"/>
      <c r="CCW9" s="86"/>
      <c r="CCX9" s="86"/>
      <c r="CCY9" s="86"/>
      <c r="CCZ9" s="86"/>
      <c r="CDA9" s="86"/>
      <c r="CDB9" s="86"/>
      <c r="CDC9" s="86"/>
      <c r="CDD9" s="86"/>
      <c r="CDE9" s="86"/>
      <c r="CDF9" s="86"/>
      <c r="CDG9" s="86"/>
      <c r="CDH9" s="86"/>
      <c r="CDI9" s="86"/>
      <c r="CDJ9" s="86"/>
      <c r="CDK9" s="86"/>
      <c r="CDL9" s="86"/>
      <c r="CDM9" s="86"/>
      <c r="CDN9" s="86"/>
      <c r="CDO9" s="86"/>
      <c r="CDP9" s="86"/>
      <c r="CDQ9" s="86"/>
      <c r="CDR9" s="86"/>
      <c r="CDS9" s="86"/>
      <c r="CDT9" s="86"/>
      <c r="CDU9" s="86"/>
      <c r="CDV9" s="86"/>
      <c r="CDW9" s="86"/>
      <c r="CDX9" s="86"/>
      <c r="CDY9" s="86"/>
      <c r="CDZ9" s="86"/>
      <c r="CEA9" s="86"/>
      <c r="CEB9" s="86"/>
      <c r="CEC9" s="86"/>
      <c r="CED9" s="86"/>
      <c r="CEE9" s="86"/>
      <c r="CEF9" s="86"/>
      <c r="CEG9" s="86"/>
      <c r="CEH9" s="86"/>
      <c r="CEI9" s="86"/>
      <c r="CEJ9" s="86"/>
      <c r="CEK9" s="86"/>
      <c r="CEL9" s="86"/>
      <c r="CEM9" s="86"/>
      <c r="CEN9" s="86"/>
      <c r="CEO9" s="86"/>
      <c r="CEP9" s="86"/>
      <c r="CEQ9" s="86"/>
      <c r="CER9" s="86"/>
      <c r="CES9" s="86"/>
      <c r="CET9" s="86"/>
      <c r="CEU9" s="86"/>
      <c r="CEV9" s="86"/>
      <c r="CEW9" s="86"/>
      <c r="CEX9" s="86"/>
      <c r="CEY9" s="86"/>
      <c r="CEZ9" s="86"/>
      <c r="CFA9" s="86"/>
      <c r="CFB9" s="86"/>
      <c r="CFC9" s="86"/>
      <c r="CFD9" s="86"/>
      <c r="CFE9" s="86"/>
      <c r="CFF9" s="86"/>
      <c r="CFG9" s="86"/>
      <c r="CFH9" s="86"/>
      <c r="CFI9" s="86"/>
      <c r="CFJ9" s="86"/>
      <c r="CFK9" s="86"/>
      <c r="CFL9" s="86"/>
      <c r="CFM9" s="86"/>
      <c r="CFN9" s="86"/>
      <c r="CFO9" s="86"/>
      <c r="CFP9" s="86"/>
      <c r="CFQ9" s="86"/>
      <c r="CFR9" s="86"/>
      <c r="CFS9" s="86"/>
      <c r="CFT9" s="86"/>
      <c r="CFU9" s="86"/>
      <c r="CFV9" s="86"/>
      <c r="CFW9" s="86"/>
      <c r="CFX9" s="86"/>
      <c r="CFY9" s="86"/>
      <c r="CFZ9" s="86"/>
      <c r="CGA9" s="86"/>
      <c r="CGB9" s="86"/>
      <c r="CGC9" s="86"/>
      <c r="CGD9" s="86"/>
      <c r="CGE9" s="86"/>
      <c r="CGF9" s="86"/>
      <c r="CGG9" s="86"/>
      <c r="CGH9" s="86"/>
      <c r="CGI9" s="86"/>
      <c r="CGJ9" s="86"/>
      <c r="CGK9" s="86"/>
      <c r="CGL9" s="86"/>
      <c r="CGM9" s="86"/>
      <c r="CGN9" s="86"/>
      <c r="CGO9" s="86"/>
      <c r="CGP9" s="86"/>
      <c r="CGQ9" s="86"/>
      <c r="CGR9" s="86"/>
      <c r="CGS9" s="86"/>
      <c r="CGT9" s="86"/>
      <c r="CGU9" s="86"/>
      <c r="CGV9" s="86"/>
      <c r="CGW9" s="86"/>
      <c r="CGX9" s="86"/>
      <c r="CGY9" s="86"/>
      <c r="CGZ9" s="86"/>
      <c r="CHA9" s="86"/>
      <c r="CHB9" s="86"/>
      <c r="CHC9" s="86"/>
      <c r="CHD9" s="86"/>
      <c r="CHE9" s="86"/>
      <c r="CHF9" s="86"/>
      <c r="CHG9" s="86"/>
      <c r="CHH9" s="86"/>
      <c r="CHI9" s="86"/>
      <c r="CHJ9" s="86"/>
      <c r="CHK9" s="86"/>
      <c r="CHL9" s="86"/>
      <c r="CHM9" s="86"/>
      <c r="CHN9" s="86"/>
      <c r="CHO9" s="86"/>
      <c r="CHP9" s="86"/>
      <c r="CHQ9" s="86"/>
      <c r="CHR9" s="86"/>
      <c r="CHS9" s="86"/>
      <c r="CHT9" s="86"/>
      <c r="CHU9" s="86"/>
      <c r="CHV9" s="86"/>
      <c r="CHW9" s="86"/>
      <c r="CHX9" s="86"/>
      <c r="CHY9" s="86"/>
      <c r="CHZ9" s="86"/>
      <c r="CIA9" s="86"/>
      <c r="CIB9" s="86"/>
      <c r="CIC9" s="86"/>
      <c r="CID9" s="86"/>
      <c r="CIE9" s="86"/>
      <c r="CIF9" s="86"/>
      <c r="CIG9" s="86"/>
      <c r="CIH9" s="86"/>
      <c r="CII9" s="86"/>
      <c r="CIJ9" s="86"/>
      <c r="CIK9" s="86"/>
      <c r="CIL9" s="86"/>
      <c r="CIM9" s="86"/>
      <c r="CIN9" s="86"/>
      <c r="CIO9" s="86"/>
      <c r="CIP9" s="86"/>
      <c r="CIQ9" s="86"/>
      <c r="CIR9" s="86"/>
      <c r="CIS9" s="86"/>
      <c r="CIT9" s="86"/>
      <c r="CIU9" s="86"/>
      <c r="CIV9" s="86"/>
      <c r="CIW9" s="86"/>
      <c r="CIX9" s="86"/>
      <c r="CIY9" s="86"/>
      <c r="CIZ9" s="86"/>
      <c r="CJA9" s="86"/>
      <c r="CJB9" s="86"/>
      <c r="CJC9" s="86"/>
      <c r="CJD9" s="86"/>
      <c r="CJE9" s="86"/>
      <c r="CJF9" s="86"/>
      <c r="CJG9" s="86"/>
      <c r="CJH9" s="86"/>
      <c r="CJI9" s="86"/>
      <c r="CJJ9" s="86"/>
      <c r="CJK9" s="86"/>
      <c r="CJL9" s="86"/>
      <c r="CJM9" s="86"/>
      <c r="CJN9" s="86"/>
      <c r="CJO9" s="86"/>
      <c r="CJP9" s="86"/>
      <c r="CJQ9" s="86"/>
      <c r="CJR9" s="86"/>
      <c r="CJS9" s="86"/>
      <c r="CJT9" s="86"/>
      <c r="CJU9" s="86"/>
      <c r="CJV9" s="86"/>
      <c r="CJW9" s="86"/>
      <c r="CJX9" s="86"/>
      <c r="CJY9" s="86"/>
      <c r="CJZ9" s="86"/>
      <c r="CKA9" s="86"/>
      <c r="CKB9" s="86"/>
      <c r="CKC9" s="86"/>
      <c r="CKD9" s="86"/>
      <c r="CKE9" s="86"/>
      <c r="CKF9" s="86"/>
      <c r="CKG9" s="86"/>
      <c r="CKH9" s="86"/>
      <c r="CKI9" s="86"/>
      <c r="CKJ9" s="86"/>
      <c r="CKK9" s="86"/>
      <c r="CKL9" s="86"/>
      <c r="CKM9" s="86"/>
      <c r="CKN9" s="86"/>
      <c r="CKO9" s="86"/>
      <c r="CKP9" s="86"/>
      <c r="CKQ9" s="86"/>
      <c r="CKR9" s="86"/>
      <c r="CKS9" s="86"/>
      <c r="CKT9" s="86"/>
      <c r="CKU9" s="86"/>
      <c r="CKV9" s="86"/>
      <c r="CKW9" s="86"/>
      <c r="CKX9" s="86"/>
      <c r="CKY9" s="86"/>
      <c r="CKZ9" s="86"/>
      <c r="CLA9" s="86"/>
      <c r="CLB9" s="86"/>
      <c r="CLC9" s="86"/>
      <c r="CLD9" s="86"/>
      <c r="CLE9" s="86"/>
      <c r="CLF9" s="86"/>
      <c r="CLG9" s="86"/>
      <c r="CLH9" s="86"/>
      <c r="CLI9" s="86"/>
      <c r="CLJ9" s="86"/>
      <c r="CLK9" s="86"/>
      <c r="CLL9" s="86"/>
      <c r="CLM9" s="86"/>
      <c r="CLN9" s="86"/>
      <c r="CLO9" s="86"/>
      <c r="CLP9" s="86"/>
      <c r="CLQ9" s="86"/>
      <c r="CLR9" s="86"/>
      <c r="CLS9" s="86"/>
      <c r="CLT9" s="86"/>
      <c r="CLU9" s="86"/>
      <c r="CLV9" s="86"/>
      <c r="CLW9" s="86"/>
      <c r="CLX9" s="86"/>
      <c r="CLY9" s="86"/>
      <c r="CLZ9" s="86"/>
      <c r="CMA9" s="86"/>
      <c r="CMB9" s="86"/>
      <c r="CMC9" s="86"/>
      <c r="CMD9" s="86"/>
      <c r="CME9" s="86"/>
      <c r="CMF9" s="86"/>
      <c r="CMG9" s="86"/>
      <c r="CMH9" s="86"/>
      <c r="CMI9" s="86"/>
      <c r="CMJ9" s="86"/>
      <c r="CMK9" s="86"/>
      <c r="CML9" s="86"/>
      <c r="CMM9" s="86"/>
      <c r="CMN9" s="86"/>
      <c r="CMO9" s="86"/>
      <c r="CMP9" s="86"/>
      <c r="CMQ9" s="86"/>
      <c r="CMR9" s="86"/>
      <c r="CMS9" s="86"/>
      <c r="CMT9" s="86"/>
      <c r="CMU9" s="86"/>
      <c r="CMV9" s="86"/>
      <c r="CMW9" s="86"/>
      <c r="CMX9" s="86"/>
      <c r="CMY9" s="86"/>
      <c r="CMZ9" s="86"/>
      <c r="CNA9" s="86"/>
      <c r="CNB9" s="86"/>
      <c r="CNC9" s="86"/>
      <c r="CND9" s="86"/>
      <c r="CNE9" s="86"/>
      <c r="CNF9" s="86"/>
      <c r="CNG9" s="86"/>
      <c r="CNH9" s="86"/>
      <c r="CNI9" s="86"/>
      <c r="CNJ9" s="86"/>
      <c r="CNK9" s="86"/>
      <c r="CNL9" s="86"/>
      <c r="CNM9" s="86"/>
      <c r="CNN9" s="86"/>
      <c r="CNO9" s="86"/>
      <c r="CNP9" s="86"/>
      <c r="CNQ9" s="86"/>
      <c r="CNR9" s="86"/>
      <c r="CNS9" s="86"/>
      <c r="CNT9" s="86"/>
      <c r="CNU9" s="86"/>
      <c r="CNV9" s="86"/>
      <c r="CNW9" s="86"/>
      <c r="CNX9" s="86"/>
      <c r="CNY9" s="86"/>
      <c r="CNZ9" s="86"/>
      <c r="COA9" s="86"/>
      <c r="COB9" s="86"/>
      <c r="COC9" s="86"/>
      <c r="COD9" s="86"/>
      <c r="COE9" s="86"/>
      <c r="COF9" s="86"/>
      <c r="COG9" s="86"/>
      <c r="COH9" s="86"/>
      <c r="COI9" s="86"/>
      <c r="COJ9" s="86"/>
      <c r="COK9" s="86"/>
      <c r="COL9" s="86"/>
      <c r="COM9" s="86"/>
      <c r="CON9" s="86"/>
      <c r="COO9" s="86"/>
      <c r="COP9" s="86"/>
      <c r="COQ9" s="86"/>
      <c r="COR9" s="86"/>
      <c r="COS9" s="86"/>
      <c r="COT9" s="86"/>
      <c r="COU9" s="86"/>
      <c r="COV9" s="86"/>
      <c r="COW9" s="86"/>
      <c r="COX9" s="86"/>
      <c r="COY9" s="86"/>
      <c r="COZ9" s="86"/>
      <c r="CPA9" s="86"/>
      <c r="CPB9" s="86"/>
      <c r="CPC9" s="86"/>
      <c r="CPD9" s="86"/>
      <c r="CPE9" s="86"/>
      <c r="CPF9" s="86"/>
      <c r="CPG9" s="86"/>
      <c r="CPH9" s="86"/>
      <c r="CPI9" s="86"/>
      <c r="CPJ9" s="86"/>
      <c r="CPK9" s="86"/>
      <c r="CPL9" s="86"/>
      <c r="CPM9" s="86"/>
      <c r="CPN9" s="86"/>
      <c r="CPO9" s="86"/>
      <c r="CPP9" s="86"/>
      <c r="CPQ9" s="86"/>
      <c r="CPR9" s="86"/>
      <c r="CPS9" s="86"/>
      <c r="CPT9" s="86"/>
      <c r="CPU9" s="86"/>
      <c r="CPV9" s="86"/>
      <c r="CPW9" s="86"/>
      <c r="CPX9" s="86"/>
      <c r="CPY9" s="86"/>
      <c r="CPZ9" s="86"/>
      <c r="CQA9" s="86"/>
      <c r="CQB9" s="86"/>
      <c r="CQC9" s="86"/>
      <c r="CQD9" s="86"/>
      <c r="CQE9" s="86"/>
      <c r="CQF9" s="86"/>
      <c r="CQG9" s="86"/>
      <c r="CQH9" s="86"/>
      <c r="CQI9" s="86"/>
      <c r="CQJ9" s="86"/>
      <c r="CQK9" s="86"/>
      <c r="CQL9" s="86"/>
      <c r="CQM9" s="86"/>
      <c r="CQN9" s="86"/>
      <c r="CQO9" s="86"/>
      <c r="CQP9" s="86"/>
      <c r="CQQ9" s="86"/>
      <c r="CQR9" s="86"/>
      <c r="CQS9" s="86"/>
      <c r="CQT9" s="86"/>
      <c r="CQU9" s="86"/>
      <c r="CQV9" s="86"/>
      <c r="CQW9" s="86"/>
      <c r="CQX9" s="86"/>
      <c r="CQY9" s="86"/>
      <c r="CQZ9" s="86"/>
      <c r="CRA9" s="86"/>
      <c r="CRB9" s="86"/>
      <c r="CRC9" s="86"/>
      <c r="CRD9" s="86"/>
      <c r="CRE9" s="86"/>
      <c r="CRF9" s="86"/>
      <c r="CRG9" s="86"/>
      <c r="CRH9" s="86"/>
      <c r="CRI9" s="86"/>
      <c r="CRJ9" s="86"/>
      <c r="CRK9" s="86"/>
      <c r="CRL9" s="86"/>
      <c r="CRM9" s="86"/>
      <c r="CRN9" s="86"/>
      <c r="CRO9" s="86"/>
      <c r="CRP9" s="86"/>
      <c r="CRQ9" s="86"/>
      <c r="CRR9" s="86"/>
      <c r="CRS9" s="86"/>
      <c r="CRT9" s="86"/>
      <c r="CRU9" s="86"/>
      <c r="CRV9" s="86"/>
      <c r="CRW9" s="86"/>
      <c r="CRX9" s="86"/>
      <c r="CRY9" s="86"/>
      <c r="CRZ9" s="86"/>
      <c r="CSA9" s="86"/>
      <c r="CSB9" s="86"/>
      <c r="CSC9" s="86"/>
      <c r="CSD9" s="86"/>
      <c r="CSE9" s="86"/>
      <c r="CSF9" s="86"/>
      <c r="CSG9" s="86"/>
      <c r="CSH9" s="86"/>
      <c r="CSI9" s="86"/>
      <c r="CSJ9" s="86"/>
      <c r="CSK9" s="86"/>
      <c r="CSL9" s="86"/>
      <c r="CSM9" s="86"/>
      <c r="CSN9" s="86"/>
      <c r="CSO9" s="86"/>
      <c r="CSP9" s="86"/>
      <c r="CSQ9" s="86"/>
      <c r="CSR9" s="86"/>
      <c r="CSS9" s="86"/>
      <c r="CST9" s="86"/>
      <c r="CSU9" s="86"/>
      <c r="CSV9" s="86"/>
      <c r="CSW9" s="86"/>
      <c r="CSX9" s="86"/>
      <c r="CSY9" s="86"/>
      <c r="CSZ9" s="86"/>
      <c r="CTA9" s="86"/>
      <c r="CTB9" s="86"/>
      <c r="CTC9" s="86"/>
      <c r="CTD9" s="86"/>
      <c r="CTE9" s="86"/>
      <c r="CTF9" s="86"/>
      <c r="CTG9" s="86"/>
      <c r="CTH9" s="86"/>
      <c r="CTI9" s="86"/>
      <c r="CTJ9" s="86"/>
      <c r="CTK9" s="86"/>
      <c r="CTL9" s="86"/>
      <c r="CTM9" s="86"/>
      <c r="CTN9" s="86"/>
      <c r="CTO9" s="86"/>
      <c r="CTP9" s="86"/>
      <c r="CTQ9" s="86"/>
      <c r="CTR9" s="86"/>
      <c r="CTS9" s="86"/>
      <c r="CTT9" s="86"/>
      <c r="CTU9" s="86"/>
      <c r="CTV9" s="86"/>
      <c r="CTW9" s="86"/>
      <c r="CTX9" s="86"/>
      <c r="CTY9" s="86"/>
      <c r="CTZ9" s="86"/>
      <c r="CUA9" s="86"/>
      <c r="CUB9" s="86"/>
      <c r="CUC9" s="86"/>
      <c r="CUD9" s="86"/>
      <c r="CUE9" s="86"/>
      <c r="CUF9" s="86"/>
      <c r="CUG9" s="86"/>
      <c r="CUH9" s="86"/>
      <c r="CUI9" s="86"/>
      <c r="CUJ9" s="86"/>
      <c r="CUK9" s="86"/>
      <c r="CUL9" s="86"/>
      <c r="CUM9" s="86"/>
      <c r="CUN9" s="86"/>
      <c r="CUO9" s="86"/>
      <c r="CUP9" s="86"/>
      <c r="CUQ9" s="86"/>
      <c r="CUR9" s="86"/>
      <c r="CUS9" s="86"/>
      <c r="CUT9" s="86"/>
      <c r="CUU9" s="86"/>
      <c r="CUV9" s="86"/>
      <c r="CUW9" s="86"/>
      <c r="CUX9" s="86"/>
      <c r="CUY9" s="86"/>
      <c r="CUZ9" s="86"/>
      <c r="CVA9" s="86"/>
      <c r="CVB9" s="86"/>
      <c r="CVC9" s="86"/>
      <c r="CVD9" s="86"/>
      <c r="CVE9" s="86"/>
      <c r="CVF9" s="86"/>
      <c r="CVG9" s="86"/>
      <c r="CVH9" s="86"/>
      <c r="CVI9" s="86"/>
      <c r="CVJ9" s="86"/>
      <c r="CVK9" s="86"/>
      <c r="CVL9" s="86"/>
      <c r="CVM9" s="86"/>
      <c r="CVN9" s="86"/>
      <c r="CVO9" s="86"/>
      <c r="CVP9" s="86"/>
      <c r="CVQ9" s="86"/>
      <c r="CVR9" s="86"/>
      <c r="CVS9" s="86"/>
      <c r="CVT9" s="86"/>
      <c r="CVU9" s="86"/>
      <c r="CVV9" s="86"/>
      <c r="CVW9" s="86"/>
      <c r="CVX9" s="86"/>
      <c r="CVY9" s="86"/>
      <c r="CVZ9" s="86"/>
      <c r="CWA9" s="86"/>
      <c r="CWB9" s="86"/>
      <c r="CWC9" s="86"/>
      <c r="CWD9" s="86"/>
      <c r="CWE9" s="86"/>
      <c r="CWF9" s="86"/>
      <c r="CWG9" s="86"/>
      <c r="CWH9" s="86"/>
      <c r="CWI9" s="86"/>
      <c r="CWJ9" s="86"/>
      <c r="CWK9" s="86"/>
      <c r="CWL9" s="86"/>
      <c r="CWM9" s="86"/>
      <c r="CWN9" s="86"/>
      <c r="CWO9" s="86"/>
      <c r="CWP9" s="86"/>
      <c r="CWQ9" s="86"/>
      <c r="CWR9" s="86"/>
      <c r="CWS9" s="86"/>
      <c r="CWT9" s="86"/>
      <c r="CWU9" s="86"/>
      <c r="CWV9" s="86"/>
      <c r="CWW9" s="86"/>
      <c r="CWX9" s="86"/>
      <c r="CWY9" s="86"/>
      <c r="CWZ9" s="86"/>
      <c r="CXA9" s="86"/>
      <c r="CXB9" s="86"/>
      <c r="CXC9" s="86"/>
      <c r="CXD9" s="86"/>
      <c r="CXE9" s="86"/>
      <c r="CXF9" s="86"/>
      <c r="CXG9" s="86"/>
      <c r="CXH9" s="86"/>
      <c r="CXI9" s="86"/>
      <c r="CXJ9" s="86"/>
      <c r="CXK9" s="86"/>
      <c r="CXL9" s="86"/>
      <c r="CXM9" s="86"/>
      <c r="CXN9" s="86"/>
      <c r="CXO9" s="86"/>
      <c r="CXP9" s="86"/>
      <c r="CXQ9" s="86"/>
      <c r="CXR9" s="86"/>
      <c r="CXS9" s="86"/>
      <c r="CXT9" s="86"/>
      <c r="CXU9" s="86"/>
      <c r="CXV9" s="86"/>
      <c r="CXW9" s="86"/>
      <c r="CXX9" s="86"/>
      <c r="CXY9" s="86"/>
      <c r="CXZ9" s="86"/>
      <c r="CYA9" s="86"/>
      <c r="CYB9" s="86"/>
      <c r="CYC9" s="86"/>
      <c r="CYD9" s="86"/>
      <c r="CYE9" s="86"/>
      <c r="CYF9" s="86"/>
      <c r="CYG9" s="86"/>
      <c r="CYH9" s="86"/>
      <c r="CYI9" s="86"/>
      <c r="CYJ9" s="86"/>
      <c r="CYK9" s="86"/>
      <c r="CYL9" s="86"/>
      <c r="CYM9" s="86"/>
      <c r="CYN9" s="86"/>
      <c r="CYO9" s="86"/>
      <c r="CYP9" s="86"/>
      <c r="CYQ9" s="86"/>
      <c r="CYR9" s="86"/>
      <c r="CYS9" s="86"/>
      <c r="CYT9" s="86"/>
      <c r="CYU9" s="86"/>
      <c r="CYV9" s="86"/>
      <c r="CYW9" s="86"/>
      <c r="CYX9" s="86"/>
      <c r="CYY9" s="86"/>
      <c r="CYZ9" s="86"/>
      <c r="CZA9" s="86"/>
      <c r="CZB9" s="86"/>
      <c r="CZC9" s="86"/>
      <c r="CZD9" s="86"/>
      <c r="CZE9" s="86"/>
      <c r="CZF9" s="86"/>
      <c r="CZG9" s="86"/>
      <c r="CZH9" s="86"/>
      <c r="CZI9" s="86"/>
      <c r="CZJ9" s="86"/>
      <c r="CZK9" s="86"/>
      <c r="CZL9" s="86"/>
      <c r="CZM9" s="86"/>
      <c r="CZN9" s="86"/>
      <c r="CZO9" s="86"/>
      <c r="CZP9" s="86"/>
      <c r="CZQ9" s="86"/>
      <c r="CZR9" s="86"/>
      <c r="CZS9" s="86"/>
      <c r="CZT9" s="86"/>
      <c r="CZU9" s="86"/>
      <c r="CZV9" s="86"/>
      <c r="CZW9" s="86"/>
      <c r="CZX9" s="86"/>
      <c r="CZY9" s="86"/>
      <c r="CZZ9" s="86"/>
      <c r="DAA9" s="86"/>
      <c r="DAB9" s="86"/>
      <c r="DAC9" s="86"/>
      <c r="DAD9" s="86"/>
      <c r="DAE9" s="86"/>
      <c r="DAF9" s="86"/>
      <c r="DAG9" s="86"/>
      <c r="DAH9" s="86"/>
      <c r="DAI9" s="86"/>
      <c r="DAJ9" s="86"/>
      <c r="DAK9" s="86"/>
      <c r="DAL9" s="86"/>
      <c r="DAM9" s="86"/>
      <c r="DAN9" s="86"/>
      <c r="DAO9" s="86"/>
      <c r="DAP9" s="86"/>
      <c r="DAQ9" s="86"/>
      <c r="DAR9" s="86"/>
      <c r="DAS9" s="86"/>
      <c r="DAT9" s="86"/>
      <c r="DAU9" s="86"/>
      <c r="DAV9" s="86"/>
      <c r="DAW9" s="86"/>
      <c r="DAX9" s="86"/>
      <c r="DAY9" s="86"/>
      <c r="DAZ9" s="86"/>
      <c r="DBA9" s="86"/>
      <c r="DBB9" s="86"/>
      <c r="DBC9" s="86"/>
      <c r="DBD9" s="86"/>
      <c r="DBE9" s="86"/>
      <c r="DBF9" s="86"/>
      <c r="DBG9" s="86"/>
      <c r="DBH9" s="86"/>
      <c r="DBI9" s="86"/>
      <c r="DBJ9" s="86"/>
      <c r="DBK9" s="86"/>
      <c r="DBL9" s="86"/>
      <c r="DBM9" s="86"/>
      <c r="DBN9" s="86"/>
      <c r="DBO9" s="86"/>
      <c r="DBP9" s="86"/>
      <c r="DBQ9" s="86"/>
      <c r="DBR9" s="86"/>
      <c r="DBS9" s="86"/>
      <c r="DBT9" s="86"/>
      <c r="DBU9" s="86"/>
      <c r="DBV9" s="86"/>
      <c r="DBW9" s="86"/>
      <c r="DBX9" s="86"/>
      <c r="DBY9" s="86"/>
      <c r="DBZ9" s="86"/>
      <c r="DCA9" s="86"/>
      <c r="DCB9" s="86"/>
      <c r="DCC9" s="86"/>
      <c r="DCD9" s="86"/>
      <c r="DCE9" s="86"/>
      <c r="DCF9" s="86"/>
      <c r="DCG9" s="86"/>
      <c r="DCH9" s="86"/>
      <c r="DCI9" s="86"/>
      <c r="DCJ9" s="86"/>
      <c r="DCK9" s="86"/>
      <c r="DCL9" s="86"/>
      <c r="DCM9" s="86"/>
      <c r="DCN9" s="86"/>
      <c r="DCO9" s="86"/>
      <c r="DCP9" s="86"/>
      <c r="DCQ9" s="86"/>
      <c r="DCR9" s="86"/>
      <c r="DCS9" s="86"/>
      <c r="DCT9" s="86"/>
      <c r="DCU9" s="86"/>
      <c r="DCV9" s="86"/>
      <c r="DCW9" s="86"/>
      <c r="DCX9" s="86"/>
      <c r="DCY9" s="86"/>
      <c r="DCZ9" s="86"/>
      <c r="DDA9" s="86"/>
      <c r="DDB9" s="86"/>
      <c r="DDC9" s="86"/>
      <c r="DDD9" s="86"/>
      <c r="DDE9" s="86"/>
      <c r="DDF9" s="86"/>
      <c r="DDG9" s="86"/>
      <c r="DDH9" s="86"/>
      <c r="DDI9" s="86"/>
      <c r="DDJ9" s="86"/>
      <c r="DDK9" s="86"/>
      <c r="DDL9" s="86"/>
      <c r="DDM9" s="86"/>
      <c r="DDN9" s="86"/>
      <c r="DDO9" s="86"/>
      <c r="DDP9" s="86"/>
      <c r="DDQ9" s="86"/>
      <c r="DDR9" s="86"/>
      <c r="DDS9" s="86"/>
      <c r="DDT9" s="86"/>
      <c r="DDU9" s="86"/>
      <c r="DDV9" s="86"/>
      <c r="DDW9" s="86"/>
      <c r="DDX9" s="86"/>
      <c r="DDY9" s="86"/>
      <c r="DDZ9" s="86"/>
      <c r="DEA9" s="86"/>
      <c r="DEB9" s="86"/>
      <c r="DEC9" s="86"/>
      <c r="DED9" s="86"/>
      <c r="DEE9" s="86"/>
      <c r="DEF9" s="86"/>
      <c r="DEG9" s="86"/>
      <c r="DEH9" s="86"/>
      <c r="DEI9" s="86"/>
      <c r="DEJ9" s="86"/>
      <c r="DEK9" s="86"/>
      <c r="DEL9" s="86"/>
      <c r="DEM9" s="86"/>
      <c r="DEN9" s="86"/>
      <c r="DEO9" s="86"/>
      <c r="DEP9" s="86"/>
      <c r="DEQ9" s="86"/>
      <c r="DER9" s="86"/>
      <c r="DES9" s="86"/>
      <c r="DET9" s="86"/>
      <c r="DEU9" s="86"/>
      <c r="DEV9" s="86"/>
      <c r="DEW9" s="86"/>
      <c r="DEX9" s="86"/>
      <c r="DEY9" s="86"/>
      <c r="DEZ9" s="86"/>
      <c r="DFA9" s="86"/>
      <c r="DFB9" s="86"/>
      <c r="DFC9" s="86"/>
      <c r="DFD9" s="86"/>
      <c r="DFE9" s="86"/>
      <c r="DFF9" s="86"/>
      <c r="DFG9" s="86"/>
      <c r="DFH9" s="86"/>
      <c r="DFI9" s="86"/>
      <c r="DFJ9" s="86"/>
      <c r="DFK9" s="86"/>
      <c r="DFL9" s="86"/>
      <c r="DFM9" s="86"/>
      <c r="DFN9" s="86"/>
      <c r="DFO9" s="86"/>
      <c r="DFP9" s="86"/>
      <c r="DFQ9" s="86"/>
      <c r="DFR9" s="86"/>
      <c r="DFS9" s="86"/>
      <c r="DFT9" s="86"/>
      <c r="DFU9" s="86"/>
      <c r="DFV9" s="86"/>
      <c r="DFW9" s="86"/>
      <c r="DFX9" s="86"/>
      <c r="DFY9" s="86"/>
      <c r="DFZ9" s="86"/>
      <c r="DGA9" s="86"/>
      <c r="DGB9" s="86"/>
      <c r="DGC9" s="86"/>
      <c r="DGD9" s="86"/>
      <c r="DGE9" s="86"/>
      <c r="DGF9" s="86"/>
      <c r="DGG9" s="86"/>
      <c r="DGH9" s="86"/>
      <c r="DGI9" s="86"/>
      <c r="DGJ9" s="86"/>
      <c r="DGK9" s="86"/>
      <c r="DGL9" s="86"/>
      <c r="DGM9" s="86"/>
      <c r="DGN9" s="86"/>
      <c r="DGO9" s="86"/>
      <c r="DGP9" s="86"/>
      <c r="DGQ9" s="86"/>
      <c r="DGR9" s="86"/>
      <c r="DGS9" s="86"/>
      <c r="DGT9" s="86"/>
      <c r="DGU9" s="86"/>
      <c r="DGV9" s="86"/>
      <c r="DGW9" s="86"/>
      <c r="DGX9" s="86"/>
      <c r="DGY9" s="86"/>
      <c r="DGZ9" s="86"/>
      <c r="DHA9" s="86"/>
      <c r="DHB9" s="86"/>
      <c r="DHC9" s="86"/>
      <c r="DHD9" s="86"/>
      <c r="DHE9" s="86"/>
      <c r="DHF9" s="86"/>
      <c r="DHG9" s="86"/>
      <c r="DHH9" s="86"/>
      <c r="DHI9" s="86"/>
      <c r="DHJ9" s="86"/>
      <c r="DHK9" s="86"/>
      <c r="DHL9" s="86"/>
      <c r="DHM9" s="86"/>
      <c r="DHN9" s="86"/>
      <c r="DHO9" s="86"/>
      <c r="DHP9" s="86"/>
      <c r="DHQ9" s="86"/>
      <c r="DHR9" s="86"/>
      <c r="DHS9" s="86"/>
      <c r="DHT9" s="86"/>
      <c r="DHU9" s="86"/>
      <c r="DHV9" s="86"/>
      <c r="DHW9" s="86"/>
      <c r="DHX9" s="86"/>
      <c r="DHY9" s="86"/>
      <c r="DHZ9" s="86"/>
      <c r="DIA9" s="86"/>
      <c r="DIB9" s="86"/>
      <c r="DIC9" s="86"/>
      <c r="DID9" s="86"/>
      <c r="DIE9" s="86"/>
      <c r="DIF9" s="86"/>
      <c r="DIG9" s="86"/>
      <c r="DIH9" s="86"/>
      <c r="DII9" s="86"/>
      <c r="DIJ9" s="86"/>
      <c r="DIK9" s="86"/>
      <c r="DIL9" s="86"/>
      <c r="DIM9" s="86"/>
      <c r="DIN9" s="86"/>
      <c r="DIO9" s="86"/>
      <c r="DIP9" s="86"/>
      <c r="DIQ9" s="86"/>
      <c r="DIR9" s="86"/>
      <c r="DIS9" s="86"/>
      <c r="DIT9" s="86"/>
      <c r="DIU9" s="86"/>
      <c r="DIV9" s="86"/>
      <c r="DIW9" s="86"/>
      <c r="DIX9" s="86"/>
      <c r="DIY9" s="86"/>
      <c r="DIZ9" s="86"/>
      <c r="DJA9" s="86"/>
      <c r="DJB9" s="86"/>
      <c r="DJC9" s="86"/>
      <c r="DJD9" s="86"/>
      <c r="DJE9" s="86"/>
      <c r="DJF9" s="86"/>
      <c r="DJG9" s="86"/>
      <c r="DJH9" s="86"/>
      <c r="DJI9" s="86"/>
      <c r="DJJ9" s="86"/>
      <c r="DJK9" s="86"/>
      <c r="DJL9" s="86"/>
      <c r="DJM9" s="86"/>
      <c r="DJN9" s="86"/>
      <c r="DJO9" s="86"/>
      <c r="DJP9" s="86"/>
      <c r="DJQ9" s="86"/>
      <c r="DJR9" s="86"/>
      <c r="DJS9" s="86"/>
      <c r="DJT9" s="86"/>
      <c r="DJU9" s="86"/>
      <c r="DJV9" s="86"/>
      <c r="DJW9" s="86"/>
      <c r="DJX9" s="86"/>
      <c r="DJY9" s="86"/>
      <c r="DJZ9" s="86"/>
      <c r="DKA9" s="86"/>
      <c r="DKB9" s="86"/>
      <c r="DKC9" s="86"/>
      <c r="DKD9" s="86"/>
      <c r="DKE9" s="86"/>
      <c r="DKF9" s="86"/>
      <c r="DKG9" s="86"/>
      <c r="DKH9" s="86"/>
      <c r="DKI9" s="86"/>
      <c r="DKJ9" s="86"/>
      <c r="DKK9" s="86"/>
      <c r="DKL9" s="86"/>
      <c r="DKM9" s="86"/>
      <c r="DKN9" s="86"/>
      <c r="DKO9" s="86"/>
      <c r="DKP9" s="86"/>
      <c r="DKQ9" s="86"/>
      <c r="DKR9" s="86"/>
      <c r="DKS9" s="86"/>
      <c r="DKT9" s="86"/>
      <c r="DKU9" s="86"/>
      <c r="DKV9" s="86"/>
      <c r="DKW9" s="86"/>
      <c r="DKX9" s="86"/>
      <c r="DKY9" s="86"/>
      <c r="DKZ9" s="86"/>
      <c r="DLA9" s="86"/>
      <c r="DLB9" s="86"/>
      <c r="DLC9" s="86"/>
      <c r="DLD9" s="86"/>
      <c r="DLE9" s="86"/>
      <c r="DLF9" s="86"/>
      <c r="DLG9" s="86"/>
      <c r="DLH9" s="86"/>
      <c r="DLI9" s="86"/>
      <c r="DLJ9" s="86"/>
      <c r="DLK9" s="86"/>
      <c r="DLL9" s="86"/>
      <c r="DLM9" s="86"/>
      <c r="DLN9" s="86"/>
      <c r="DLO9" s="86"/>
      <c r="DLP9" s="86"/>
      <c r="DLQ9" s="86"/>
      <c r="DLR9" s="86"/>
      <c r="DLS9" s="86"/>
      <c r="DLT9" s="86"/>
      <c r="DLU9" s="86"/>
      <c r="DLV9" s="86"/>
      <c r="DLW9" s="86"/>
      <c r="DLX9" s="86"/>
      <c r="DLY9" s="86"/>
      <c r="DLZ9" s="86"/>
      <c r="DMA9" s="86"/>
      <c r="DMB9" s="86"/>
      <c r="DMC9" s="86"/>
      <c r="DMD9" s="86"/>
      <c r="DME9" s="86"/>
      <c r="DMF9" s="86"/>
      <c r="DMG9" s="86"/>
      <c r="DMH9" s="86"/>
      <c r="DMI9" s="86"/>
      <c r="DMJ9" s="86"/>
      <c r="DMK9" s="86"/>
      <c r="DML9" s="86"/>
      <c r="DMM9" s="86"/>
      <c r="DMN9" s="86"/>
      <c r="DMO9" s="86"/>
      <c r="DMP9" s="86"/>
      <c r="DMQ9" s="86"/>
      <c r="DMR9" s="86"/>
      <c r="DMS9" s="86"/>
      <c r="DMT9" s="86"/>
      <c r="DMU9" s="86"/>
      <c r="DMV9" s="86"/>
      <c r="DMW9" s="86"/>
      <c r="DMX9" s="86"/>
      <c r="DMY9" s="86"/>
      <c r="DMZ9" s="86"/>
      <c r="DNA9" s="86"/>
      <c r="DNB9" s="86"/>
      <c r="DNC9" s="86"/>
      <c r="DND9" s="86"/>
      <c r="DNE9" s="86"/>
      <c r="DNF9" s="86"/>
      <c r="DNG9" s="86"/>
      <c r="DNH9" s="86"/>
      <c r="DNI9" s="86"/>
      <c r="DNJ9" s="86"/>
      <c r="DNK9" s="86"/>
      <c r="DNL9" s="86"/>
      <c r="DNM9" s="86"/>
      <c r="DNN9" s="86"/>
      <c r="DNO9" s="86"/>
      <c r="DNP9" s="86"/>
      <c r="DNQ9" s="86"/>
      <c r="DNR9" s="86"/>
      <c r="DNS9" s="86"/>
      <c r="DNT9" s="86"/>
      <c r="DNU9" s="86"/>
      <c r="DNV9" s="86"/>
      <c r="DNW9" s="86"/>
      <c r="DNX9" s="86"/>
      <c r="DNY9" s="86"/>
      <c r="DNZ9" s="86"/>
      <c r="DOA9" s="86"/>
      <c r="DOB9" s="86"/>
      <c r="DOC9" s="86"/>
      <c r="DOD9" s="86"/>
      <c r="DOE9" s="86"/>
      <c r="DOF9" s="86"/>
      <c r="DOG9" s="86"/>
      <c r="DOH9" s="86"/>
      <c r="DOI9" s="86"/>
      <c r="DOJ9" s="86"/>
      <c r="DOK9" s="86"/>
      <c r="DOL9" s="86"/>
      <c r="DOM9" s="86"/>
      <c r="DON9" s="86"/>
      <c r="DOO9" s="86"/>
      <c r="DOP9" s="86"/>
      <c r="DOQ9" s="86"/>
      <c r="DOR9" s="86"/>
      <c r="DOS9" s="86"/>
      <c r="DOT9" s="86"/>
      <c r="DOU9" s="86"/>
      <c r="DOV9" s="86"/>
      <c r="DOW9" s="86"/>
      <c r="DOX9" s="86"/>
      <c r="DOY9" s="86"/>
      <c r="DOZ9" s="86"/>
      <c r="DPA9" s="86"/>
      <c r="DPB9" s="86"/>
      <c r="DPC9" s="86"/>
      <c r="DPD9" s="86"/>
      <c r="DPE9" s="86"/>
      <c r="DPF9" s="86"/>
      <c r="DPG9" s="86"/>
      <c r="DPH9" s="86"/>
      <c r="DPI9" s="86"/>
      <c r="DPJ9" s="86"/>
      <c r="DPK9" s="86"/>
      <c r="DPL9" s="86"/>
      <c r="DPM9" s="86"/>
      <c r="DPN9" s="86"/>
      <c r="DPO9" s="86"/>
      <c r="DPP9" s="86"/>
      <c r="DPQ9" s="86"/>
      <c r="DPR9" s="86"/>
      <c r="DPS9" s="86"/>
      <c r="DPT9" s="86"/>
      <c r="DPU9" s="86"/>
      <c r="DPV9" s="86"/>
      <c r="DPW9" s="86"/>
      <c r="DPX9" s="86"/>
      <c r="DPY9" s="86"/>
      <c r="DPZ9" s="86"/>
      <c r="DQA9" s="86"/>
      <c r="DQB9" s="86"/>
      <c r="DQC9" s="86"/>
      <c r="DQD9" s="86"/>
      <c r="DQE9" s="86"/>
      <c r="DQF9" s="86"/>
      <c r="DQG9" s="86"/>
      <c r="DQH9" s="86"/>
      <c r="DQI9" s="86"/>
      <c r="DQJ9" s="86"/>
      <c r="DQK9" s="86"/>
      <c r="DQL9" s="86"/>
      <c r="DQM9" s="86"/>
      <c r="DQN9" s="86"/>
      <c r="DQO9" s="86"/>
      <c r="DQP9" s="86"/>
      <c r="DQQ9" s="86"/>
      <c r="DQR9" s="86"/>
      <c r="DQS9" s="86"/>
      <c r="DQT9" s="86"/>
      <c r="DQU9" s="86"/>
      <c r="DQV9" s="86"/>
      <c r="DQW9" s="86"/>
      <c r="DQX9" s="86"/>
      <c r="DQY9" s="86"/>
      <c r="DQZ9" s="86"/>
      <c r="DRA9" s="86"/>
      <c r="DRB9" s="86"/>
      <c r="DRC9" s="86"/>
      <c r="DRD9" s="86"/>
      <c r="DRE9" s="86"/>
      <c r="DRF9" s="86"/>
      <c r="DRG9" s="86"/>
      <c r="DRH9" s="86"/>
      <c r="DRI9" s="86"/>
      <c r="DRJ9" s="86"/>
      <c r="DRK9" s="86"/>
      <c r="DRL9" s="86"/>
      <c r="DRM9" s="86"/>
      <c r="DRN9" s="86"/>
      <c r="DRO9" s="86"/>
      <c r="DRP9" s="86"/>
      <c r="DRQ9" s="86"/>
      <c r="DRR9" s="86"/>
      <c r="DRS9" s="86"/>
      <c r="DRT9" s="86"/>
      <c r="DRU9" s="86"/>
      <c r="DRV9" s="86"/>
      <c r="DRW9" s="86"/>
      <c r="DRX9" s="86"/>
      <c r="DRY9" s="86"/>
      <c r="DRZ9" s="86"/>
      <c r="DSA9" s="86"/>
      <c r="DSB9" s="86"/>
      <c r="DSC9" s="86"/>
      <c r="DSD9" s="86"/>
      <c r="DSE9" s="86"/>
      <c r="DSF9" s="86"/>
      <c r="DSG9" s="86"/>
      <c r="DSH9" s="86"/>
      <c r="DSI9" s="86"/>
      <c r="DSJ9" s="86"/>
      <c r="DSK9" s="86"/>
      <c r="DSL9" s="86"/>
      <c r="DSM9" s="86"/>
      <c r="DSN9" s="86"/>
      <c r="DSO9" s="86"/>
      <c r="DSP9" s="86"/>
      <c r="DSQ9" s="86"/>
      <c r="DSR9" s="86"/>
      <c r="DSS9" s="86"/>
      <c r="DST9" s="86"/>
      <c r="DSU9" s="86"/>
      <c r="DSV9" s="86"/>
      <c r="DSW9" s="86"/>
      <c r="DSX9" s="86"/>
      <c r="DSY9" s="86"/>
      <c r="DSZ9" s="86"/>
      <c r="DTA9" s="86"/>
      <c r="DTB9" s="86"/>
      <c r="DTC9" s="86"/>
      <c r="DTD9" s="86"/>
      <c r="DTE9" s="86"/>
      <c r="DTF9" s="86"/>
      <c r="DTG9" s="86"/>
      <c r="DTH9" s="86"/>
      <c r="DTI9" s="86"/>
      <c r="DTJ9" s="86"/>
      <c r="DTK9" s="86"/>
      <c r="DTL9" s="86"/>
      <c r="DTM9" s="86"/>
      <c r="DTN9" s="86"/>
      <c r="DTO9" s="86"/>
      <c r="DTP9" s="86"/>
      <c r="DTQ9" s="86"/>
      <c r="DTR9" s="86"/>
      <c r="DTS9" s="86"/>
      <c r="DTT9" s="86"/>
      <c r="DTU9" s="86"/>
      <c r="DTV9" s="86"/>
      <c r="DTW9" s="86"/>
      <c r="DTX9" s="86"/>
      <c r="DTY9" s="86"/>
      <c r="DTZ9" s="86"/>
      <c r="DUA9" s="86"/>
      <c r="DUB9" s="86"/>
      <c r="DUC9" s="86"/>
      <c r="DUD9" s="86"/>
      <c r="DUE9" s="86"/>
      <c r="DUF9" s="86"/>
      <c r="DUG9" s="86"/>
      <c r="DUH9" s="86"/>
      <c r="DUI9" s="86"/>
      <c r="DUJ9" s="86"/>
      <c r="DUK9" s="86"/>
      <c r="DUL9" s="86"/>
      <c r="DUM9" s="86"/>
      <c r="DUN9" s="86"/>
      <c r="DUO9" s="86"/>
      <c r="DUP9" s="86"/>
      <c r="DUQ9" s="86"/>
      <c r="DUR9" s="86"/>
      <c r="DUS9" s="86"/>
      <c r="DUT9" s="86"/>
      <c r="DUU9" s="86"/>
      <c r="DUV9" s="86"/>
      <c r="DUW9" s="86"/>
      <c r="DUX9" s="86"/>
      <c r="DUY9" s="86"/>
      <c r="DUZ9" s="86"/>
      <c r="DVA9" s="86"/>
      <c r="DVB9" s="86"/>
      <c r="DVC9" s="86"/>
      <c r="DVD9" s="86"/>
      <c r="DVE9" s="86"/>
      <c r="DVF9" s="86"/>
      <c r="DVG9" s="86"/>
      <c r="DVH9" s="86"/>
      <c r="DVI9" s="86"/>
      <c r="DVJ9" s="86"/>
      <c r="DVK9" s="86"/>
      <c r="DVL9" s="86"/>
      <c r="DVM9" s="86"/>
      <c r="DVN9" s="86"/>
      <c r="DVO9" s="86"/>
      <c r="DVP9" s="86"/>
      <c r="DVQ9" s="86"/>
      <c r="DVR9" s="86"/>
      <c r="DVS9" s="86"/>
      <c r="DVT9" s="86"/>
      <c r="DVU9" s="86"/>
      <c r="DVV9" s="86"/>
      <c r="DVW9" s="86"/>
      <c r="DVX9" s="86"/>
      <c r="DVY9" s="86"/>
      <c r="DVZ9" s="86"/>
      <c r="DWA9" s="86"/>
      <c r="DWB9" s="86"/>
      <c r="DWC9" s="86"/>
      <c r="DWD9" s="86"/>
      <c r="DWE9" s="86"/>
      <c r="DWF9" s="86"/>
      <c r="DWG9" s="86"/>
      <c r="DWH9" s="86"/>
      <c r="DWI9" s="86"/>
      <c r="DWJ9" s="86"/>
      <c r="DWK9" s="86"/>
      <c r="DWL9" s="86"/>
      <c r="DWM9" s="86"/>
      <c r="DWN9" s="86"/>
      <c r="DWO9" s="86"/>
      <c r="DWP9" s="86"/>
      <c r="DWQ9" s="86"/>
      <c r="DWR9" s="86"/>
      <c r="DWS9" s="86"/>
      <c r="DWT9" s="86"/>
      <c r="DWU9" s="86"/>
      <c r="DWV9" s="86"/>
      <c r="DWW9" s="86"/>
      <c r="DWX9" s="86"/>
      <c r="DWY9" s="86"/>
      <c r="DWZ9" s="86"/>
      <c r="DXA9" s="86"/>
      <c r="DXB9" s="86"/>
      <c r="DXC9" s="86"/>
      <c r="DXD9" s="86"/>
      <c r="DXE9" s="86"/>
      <c r="DXF9" s="86"/>
      <c r="DXG9" s="86"/>
      <c r="DXH9" s="86"/>
      <c r="DXI9" s="86"/>
      <c r="DXJ9" s="86"/>
      <c r="DXK9" s="86"/>
      <c r="DXL9" s="86"/>
      <c r="DXM9" s="86"/>
      <c r="DXN9" s="86"/>
      <c r="DXO9" s="86"/>
      <c r="DXP9" s="86"/>
      <c r="DXQ9" s="86"/>
      <c r="DXR9" s="86"/>
      <c r="DXS9" s="86"/>
      <c r="DXT9" s="86"/>
      <c r="DXU9" s="86"/>
      <c r="DXV9" s="86"/>
      <c r="DXW9" s="86"/>
      <c r="DXX9" s="86"/>
      <c r="DXY9" s="86"/>
      <c r="DXZ9" s="86"/>
      <c r="DYA9" s="86"/>
      <c r="DYB9" s="86"/>
      <c r="DYC9" s="86"/>
      <c r="DYD9" s="86"/>
      <c r="DYE9" s="86"/>
      <c r="DYF9" s="86"/>
      <c r="DYG9" s="86"/>
      <c r="DYH9" s="86"/>
      <c r="DYI9" s="86"/>
      <c r="DYJ9" s="86"/>
      <c r="DYK9" s="86"/>
      <c r="DYL9" s="86"/>
      <c r="DYM9" s="86"/>
      <c r="DYN9" s="86"/>
      <c r="DYO9" s="86"/>
      <c r="DYP9" s="86"/>
      <c r="DYQ9" s="86"/>
      <c r="DYR9" s="86"/>
      <c r="DYS9" s="86"/>
      <c r="DYT9" s="86"/>
      <c r="DYU9" s="86"/>
      <c r="DYV9" s="86"/>
      <c r="DYW9" s="86"/>
      <c r="DYX9" s="86"/>
      <c r="DYY9" s="86"/>
      <c r="DYZ9" s="86"/>
      <c r="DZA9" s="86"/>
      <c r="DZB9" s="86"/>
      <c r="DZC9" s="86"/>
      <c r="DZD9" s="86"/>
      <c r="DZE9" s="86"/>
      <c r="DZF9" s="86"/>
      <c r="DZG9" s="86"/>
      <c r="DZH9" s="86"/>
      <c r="DZI9" s="86"/>
      <c r="DZJ9" s="86"/>
      <c r="DZK9" s="86"/>
      <c r="DZL9" s="86"/>
      <c r="DZM9" s="86"/>
      <c r="DZN9" s="86"/>
      <c r="DZO9" s="86"/>
      <c r="DZP9" s="86"/>
      <c r="DZQ9" s="86"/>
      <c r="DZR9" s="86"/>
      <c r="DZS9" s="86"/>
      <c r="DZT9" s="86"/>
      <c r="DZU9" s="86"/>
      <c r="DZV9" s="86"/>
      <c r="DZW9" s="86"/>
      <c r="DZX9" s="86"/>
      <c r="DZY9" s="86"/>
      <c r="DZZ9" s="86"/>
      <c r="EAA9" s="86"/>
      <c r="EAB9" s="86"/>
      <c r="EAC9" s="86"/>
      <c r="EAD9" s="86"/>
      <c r="EAE9" s="86"/>
      <c r="EAF9" s="86"/>
      <c r="EAG9" s="86"/>
      <c r="EAH9" s="86"/>
      <c r="EAI9" s="86"/>
      <c r="EAJ9" s="86"/>
      <c r="EAK9" s="86"/>
      <c r="EAL9" s="86"/>
      <c r="EAM9" s="86"/>
      <c r="EAN9" s="86"/>
      <c r="EAO9" s="86"/>
      <c r="EAP9" s="86"/>
      <c r="EAQ9" s="86"/>
      <c r="EAR9" s="86"/>
      <c r="EAS9" s="86"/>
      <c r="EAT9" s="86"/>
      <c r="EAU9" s="86"/>
      <c r="EAV9" s="86"/>
      <c r="EAW9" s="86"/>
      <c r="EAX9" s="86"/>
      <c r="EAY9" s="86"/>
      <c r="EAZ9" s="86"/>
      <c r="EBA9" s="86"/>
      <c r="EBB9" s="86"/>
      <c r="EBC9" s="86"/>
      <c r="EBD9" s="86"/>
      <c r="EBE9" s="86"/>
      <c r="EBF9" s="86"/>
      <c r="EBG9" s="86"/>
      <c r="EBH9" s="86"/>
      <c r="EBI9" s="86"/>
      <c r="EBJ9" s="86"/>
      <c r="EBK9" s="86"/>
      <c r="EBL9" s="86"/>
      <c r="EBM9" s="86"/>
      <c r="EBN9" s="86"/>
      <c r="EBO9" s="86"/>
      <c r="EBP9" s="86"/>
      <c r="EBQ9" s="86"/>
      <c r="EBR9" s="86"/>
      <c r="EBS9" s="86"/>
      <c r="EBT9" s="86"/>
      <c r="EBU9" s="86"/>
      <c r="EBV9" s="86"/>
      <c r="EBW9" s="86"/>
      <c r="EBX9" s="86"/>
      <c r="EBY9" s="86"/>
      <c r="EBZ9" s="86"/>
      <c r="ECA9" s="86"/>
      <c r="ECB9" s="86"/>
      <c r="ECC9" s="86"/>
      <c r="ECD9" s="86"/>
      <c r="ECE9" s="86"/>
      <c r="ECF9" s="86"/>
      <c r="ECG9" s="86"/>
      <c r="ECH9" s="86"/>
      <c r="ECI9" s="86"/>
      <c r="ECJ9" s="86"/>
      <c r="ECK9" s="86"/>
      <c r="ECL9" s="86"/>
      <c r="ECM9" s="86"/>
      <c r="ECN9" s="86"/>
      <c r="ECO9" s="86"/>
      <c r="ECP9" s="86"/>
      <c r="ECQ9" s="86"/>
      <c r="ECR9" s="86"/>
      <c r="ECS9" s="86"/>
      <c r="ECT9" s="86"/>
      <c r="ECU9" s="86"/>
      <c r="ECV9" s="86"/>
      <c r="ECW9" s="86"/>
      <c r="ECX9" s="86"/>
      <c r="ECY9" s="86"/>
      <c r="ECZ9" s="86"/>
      <c r="EDA9" s="86"/>
      <c r="EDB9" s="86"/>
      <c r="EDC9" s="86"/>
      <c r="EDD9" s="86"/>
      <c r="EDE9" s="86"/>
      <c r="EDF9" s="86"/>
      <c r="EDG9" s="86"/>
      <c r="EDH9" s="86"/>
      <c r="EDI9" s="86"/>
      <c r="EDJ9" s="86"/>
      <c r="EDK9" s="86"/>
      <c r="EDL9" s="86"/>
      <c r="EDM9" s="86"/>
      <c r="EDN9" s="86"/>
      <c r="EDO9" s="86"/>
      <c r="EDP9" s="86"/>
      <c r="EDQ9" s="86"/>
      <c r="EDR9" s="86"/>
      <c r="EDS9" s="86"/>
      <c r="EDT9" s="86"/>
      <c r="EDU9" s="86"/>
      <c r="EDV9" s="86"/>
      <c r="EDW9" s="86"/>
      <c r="EDX9" s="86"/>
      <c r="EDY9" s="86"/>
      <c r="EDZ9" s="86"/>
      <c r="EEA9" s="86"/>
      <c r="EEB9" s="86"/>
      <c r="EEC9" s="86"/>
      <c r="EED9" s="86"/>
      <c r="EEE9" s="86"/>
      <c r="EEF9" s="86"/>
      <c r="EEG9" s="86"/>
      <c r="EEH9" s="86"/>
      <c r="EEI9" s="86"/>
      <c r="EEJ9" s="86"/>
      <c r="EEK9" s="86"/>
      <c r="EEL9" s="86"/>
      <c r="EEM9" s="86"/>
      <c r="EEN9" s="86"/>
      <c r="EEO9" s="86"/>
      <c r="EEP9" s="86"/>
      <c r="EEQ9" s="86"/>
      <c r="EER9" s="86"/>
      <c r="EES9" s="86"/>
      <c r="EET9" s="86"/>
      <c r="EEU9" s="86"/>
      <c r="EEV9" s="86"/>
      <c r="EEW9" s="86"/>
      <c r="EEX9" s="86"/>
      <c r="EEY9" s="86"/>
      <c r="EEZ9" s="86"/>
      <c r="EFA9" s="86"/>
      <c r="EFB9" s="86"/>
      <c r="EFC9" s="86"/>
      <c r="EFD9" s="86"/>
      <c r="EFE9" s="86"/>
      <c r="EFF9" s="86"/>
      <c r="EFG9" s="86"/>
      <c r="EFH9" s="86"/>
      <c r="EFI9" s="86"/>
      <c r="EFJ9" s="86"/>
      <c r="EFK9" s="86"/>
      <c r="EFL9" s="86"/>
      <c r="EFM9" s="86"/>
      <c r="EFN9" s="86"/>
      <c r="EFO9" s="86"/>
      <c r="EFP9" s="86"/>
      <c r="EFQ9" s="86"/>
      <c r="EFR9" s="86"/>
      <c r="EFS9" s="86"/>
      <c r="EFT9" s="86"/>
      <c r="EFU9" s="86"/>
      <c r="EFV9" s="86"/>
      <c r="EFW9" s="86"/>
      <c r="EFX9" s="86"/>
      <c r="EFY9" s="86"/>
      <c r="EFZ9" s="86"/>
      <c r="EGA9" s="86"/>
      <c r="EGB9" s="86"/>
      <c r="EGC9" s="86"/>
      <c r="EGD9" s="86"/>
      <c r="EGE9" s="86"/>
      <c r="EGF9" s="86"/>
      <c r="EGG9" s="86"/>
      <c r="EGH9" s="86"/>
      <c r="EGI9" s="86"/>
      <c r="EGJ9" s="86"/>
      <c r="EGK9" s="86"/>
      <c r="EGL9" s="86"/>
      <c r="EGM9" s="86"/>
      <c r="EGN9" s="86"/>
      <c r="EGO9" s="86"/>
      <c r="EGP9" s="86"/>
      <c r="EGQ9" s="86"/>
      <c r="EGR9" s="86"/>
      <c r="EGS9" s="86"/>
      <c r="EGT9" s="86"/>
      <c r="EGU9" s="86"/>
      <c r="EGV9" s="86"/>
      <c r="EGW9" s="86"/>
      <c r="EGX9" s="86"/>
      <c r="EGY9" s="86"/>
      <c r="EGZ9" s="86"/>
      <c r="EHA9" s="86"/>
      <c r="EHB9" s="86"/>
      <c r="EHC9" s="86"/>
      <c r="EHD9" s="86"/>
      <c r="EHE9" s="86"/>
      <c r="EHF9" s="86"/>
      <c r="EHG9" s="86"/>
      <c r="EHH9" s="86"/>
      <c r="EHI9" s="86"/>
      <c r="EHJ9" s="86"/>
      <c r="EHK9" s="86"/>
      <c r="EHL9" s="86"/>
      <c r="EHM9" s="86"/>
      <c r="EHN9" s="86"/>
      <c r="EHO9" s="86"/>
      <c r="EHP9" s="86"/>
      <c r="EHQ9" s="86"/>
      <c r="EHR9" s="86"/>
      <c r="EHS9" s="86"/>
      <c r="EHT9" s="86"/>
      <c r="EHU9" s="86"/>
      <c r="EHV9" s="86"/>
      <c r="EHW9" s="86"/>
      <c r="EHX9" s="86"/>
      <c r="EHY9" s="86"/>
      <c r="EHZ9" s="86"/>
      <c r="EIA9" s="86"/>
      <c r="EIB9" s="86"/>
      <c r="EIC9" s="86"/>
      <c r="EID9" s="86"/>
      <c r="EIE9" s="86"/>
      <c r="EIF9" s="86"/>
      <c r="EIG9" s="86"/>
      <c r="EIH9" s="86"/>
      <c r="EII9" s="86"/>
      <c r="EIJ9" s="86"/>
      <c r="EIK9" s="86"/>
      <c r="EIL9" s="86"/>
      <c r="EIM9" s="86"/>
      <c r="EIN9" s="86"/>
      <c r="EIO9" s="86"/>
      <c r="EIP9" s="86"/>
      <c r="EIQ9" s="86"/>
      <c r="EIR9" s="86"/>
      <c r="EIS9" s="86"/>
      <c r="EIT9" s="86"/>
      <c r="EIU9" s="86"/>
      <c r="EIV9" s="86"/>
      <c r="EIW9" s="86"/>
      <c r="EIX9" s="86"/>
      <c r="EIY9" s="86"/>
      <c r="EIZ9" s="86"/>
      <c r="EJA9" s="86"/>
      <c r="EJB9" s="86"/>
      <c r="EJC9" s="86"/>
      <c r="EJD9" s="86"/>
      <c r="EJE9" s="86"/>
      <c r="EJF9" s="86"/>
      <c r="EJG9" s="86"/>
      <c r="EJH9" s="86"/>
      <c r="EJI9" s="86"/>
      <c r="EJJ9" s="86"/>
      <c r="EJK9" s="86"/>
      <c r="EJL9" s="86"/>
      <c r="EJM9" s="86"/>
      <c r="EJN9" s="86"/>
      <c r="EJO9" s="86"/>
      <c r="EJP9" s="86"/>
      <c r="EJQ9" s="86"/>
      <c r="EJR9" s="86"/>
      <c r="EJS9" s="86"/>
      <c r="EJT9" s="86"/>
      <c r="EJU9" s="86"/>
      <c r="EJV9" s="86"/>
      <c r="EJW9" s="86"/>
      <c r="EJX9" s="86"/>
      <c r="EJY9" s="86"/>
      <c r="EJZ9" s="86"/>
      <c r="EKA9" s="86"/>
      <c r="EKB9" s="86"/>
      <c r="EKC9" s="86"/>
      <c r="EKD9" s="86"/>
      <c r="EKE9" s="86"/>
      <c r="EKF9" s="86"/>
      <c r="EKG9" s="86"/>
      <c r="EKH9" s="86"/>
      <c r="EKI9" s="86"/>
      <c r="EKJ9" s="86"/>
      <c r="EKK9" s="86"/>
      <c r="EKL9" s="86"/>
      <c r="EKM9" s="86"/>
      <c r="EKN9" s="86"/>
      <c r="EKO9" s="86"/>
      <c r="EKP9" s="86"/>
      <c r="EKQ9" s="86"/>
      <c r="EKR9" s="86"/>
      <c r="EKS9" s="86"/>
      <c r="EKT9" s="86"/>
      <c r="EKU9" s="86"/>
      <c r="EKV9" s="86"/>
      <c r="EKW9" s="86"/>
      <c r="EKX9" s="86"/>
      <c r="EKY9" s="86"/>
      <c r="EKZ9" s="86"/>
      <c r="ELA9" s="86"/>
      <c r="ELB9" s="86"/>
      <c r="ELC9" s="86"/>
      <c r="ELD9" s="86"/>
      <c r="ELE9" s="86"/>
      <c r="ELF9" s="86"/>
      <c r="ELG9" s="86"/>
      <c r="ELH9" s="86"/>
      <c r="ELI9" s="86"/>
      <c r="ELJ9" s="86"/>
      <c r="ELK9" s="86"/>
      <c r="ELL9" s="86"/>
      <c r="ELM9" s="86"/>
      <c r="ELN9" s="86"/>
      <c r="ELO9" s="86"/>
      <c r="ELP9" s="86"/>
      <c r="ELQ9" s="86"/>
      <c r="ELR9" s="86"/>
      <c r="ELS9" s="86"/>
      <c r="ELT9" s="86"/>
      <c r="ELU9" s="86"/>
      <c r="ELV9" s="86"/>
      <c r="ELW9" s="86"/>
      <c r="ELX9" s="86"/>
      <c r="ELY9" s="86"/>
      <c r="ELZ9" s="86"/>
      <c r="EMA9" s="86"/>
      <c r="EMB9" s="86"/>
      <c r="EMC9" s="86"/>
      <c r="EMD9" s="86"/>
      <c r="EME9" s="86"/>
      <c r="EMF9" s="86"/>
      <c r="EMG9" s="86"/>
      <c r="EMH9" s="86"/>
      <c r="EMI9" s="86"/>
      <c r="EMJ9" s="86"/>
      <c r="EMK9" s="86"/>
      <c r="EML9" s="86"/>
      <c r="EMM9" s="86"/>
      <c r="EMN9" s="86"/>
      <c r="EMO9" s="86"/>
      <c r="EMP9" s="86"/>
      <c r="EMQ9" s="86"/>
      <c r="EMR9" s="86"/>
      <c r="EMS9" s="86"/>
      <c r="EMT9" s="86"/>
      <c r="EMU9" s="86"/>
      <c r="EMV9" s="86"/>
      <c r="EMW9" s="86"/>
      <c r="EMX9" s="86"/>
      <c r="EMY9" s="86"/>
      <c r="EMZ9" s="86"/>
      <c r="ENA9" s="86"/>
      <c r="ENB9" s="86"/>
      <c r="ENC9" s="86"/>
      <c r="END9" s="86"/>
      <c r="ENE9" s="86"/>
      <c r="ENF9" s="86"/>
      <c r="ENG9" s="86"/>
      <c r="ENH9" s="86"/>
      <c r="ENI9" s="86"/>
      <c r="ENJ9" s="86"/>
      <c r="ENK9" s="86"/>
      <c r="ENL9" s="86"/>
      <c r="ENM9" s="86"/>
      <c r="ENN9" s="86"/>
      <c r="ENO9" s="86"/>
      <c r="ENP9" s="86"/>
      <c r="ENQ9" s="86"/>
      <c r="ENR9" s="86"/>
      <c r="ENS9" s="86"/>
      <c r="ENT9" s="86"/>
      <c r="ENU9" s="86"/>
      <c r="ENV9" s="86"/>
      <c r="ENW9" s="86"/>
      <c r="ENX9" s="86"/>
      <c r="ENY9" s="86"/>
      <c r="ENZ9" s="86"/>
      <c r="EOA9" s="86"/>
      <c r="EOB9" s="86"/>
      <c r="EOC9" s="86"/>
      <c r="EOD9" s="86"/>
      <c r="EOE9" s="86"/>
      <c r="EOF9" s="86"/>
      <c r="EOG9" s="86"/>
      <c r="EOH9" s="86"/>
      <c r="EOI9" s="86"/>
      <c r="EOJ9" s="86"/>
      <c r="EOK9" s="86"/>
      <c r="EOL9" s="86"/>
      <c r="EOM9" s="86"/>
      <c r="EON9" s="86"/>
      <c r="EOO9" s="86"/>
      <c r="EOP9" s="86"/>
      <c r="EOQ9" s="86"/>
      <c r="EOR9" s="86"/>
      <c r="EOS9" s="86"/>
      <c r="EOT9" s="86"/>
      <c r="EOU9" s="86"/>
      <c r="EOV9" s="86"/>
      <c r="EOW9" s="86"/>
      <c r="EOX9" s="86"/>
      <c r="EOY9" s="86"/>
      <c r="EOZ9" s="86"/>
      <c r="EPA9" s="86"/>
      <c r="EPB9" s="86"/>
      <c r="EPC9" s="86"/>
      <c r="EPD9" s="86"/>
      <c r="EPE9" s="86"/>
      <c r="EPF9" s="86"/>
      <c r="EPG9" s="86"/>
      <c r="EPH9" s="86"/>
      <c r="EPI9" s="86"/>
      <c r="EPJ9" s="86"/>
      <c r="EPK9" s="86"/>
      <c r="EPL9" s="86"/>
      <c r="EPM9" s="86"/>
      <c r="EPN9" s="86"/>
      <c r="EPO9" s="86"/>
      <c r="EPP9" s="86"/>
      <c r="EPQ9" s="86"/>
      <c r="EPR9" s="86"/>
      <c r="EPS9" s="86"/>
      <c r="EPT9" s="86"/>
      <c r="EPU9" s="86"/>
      <c r="EPV9" s="86"/>
      <c r="EPW9" s="86"/>
      <c r="EPX9" s="86"/>
      <c r="EPY9" s="86"/>
      <c r="EPZ9" s="86"/>
      <c r="EQA9" s="86"/>
      <c r="EQB9" s="86"/>
      <c r="EQC9" s="86"/>
      <c r="EQD9" s="86"/>
      <c r="EQE9" s="86"/>
      <c r="EQF9" s="86"/>
      <c r="EQG9" s="86"/>
      <c r="EQH9" s="86"/>
      <c r="EQI9" s="86"/>
      <c r="EQJ9" s="86"/>
      <c r="EQK9" s="86"/>
      <c r="EQL9" s="86"/>
      <c r="EQM9" s="86"/>
      <c r="EQN9" s="86"/>
      <c r="EQO9" s="86"/>
      <c r="EQP9" s="86"/>
      <c r="EQQ9" s="86"/>
      <c r="EQR9" s="86"/>
      <c r="EQS9" s="86"/>
      <c r="EQT9" s="86"/>
      <c r="EQU9" s="86"/>
      <c r="EQV9" s="86"/>
      <c r="EQW9" s="86"/>
      <c r="EQX9" s="86"/>
      <c r="EQY9" s="86"/>
      <c r="EQZ9" s="86"/>
      <c r="ERA9" s="86"/>
      <c r="ERB9" s="86"/>
      <c r="ERC9" s="86"/>
      <c r="ERD9" s="86"/>
      <c r="ERE9" s="86"/>
      <c r="ERF9" s="86"/>
      <c r="ERG9" s="86"/>
      <c r="ERH9" s="86"/>
      <c r="ERI9" s="86"/>
      <c r="ERJ9" s="86"/>
      <c r="ERK9" s="86"/>
      <c r="ERL9" s="86"/>
      <c r="ERM9" s="86"/>
      <c r="ERN9" s="86"/>
      <c r="ERO9" s="86"/>
      <c r="ERP9" s="86"/>
      <c r="ERQ9" s="86"/>
      <c r="ERR9" s="86"/>
      <c r="ERS9" s="86"/>
      <c r="ERT9" s="86"/>
      <c r="ERU9" s="86"/>
      <c r="ERV9" s="86"/>
      <c r="ERW9" s="86"/>
      <c r="ERX9" s="86"/>
      <c r="ERY9" s="86"/>
      <c r="ERZ9" s="86"/>
      <c r="ESA9" s="86"/>
      <c r="ESB9" s="86"/>
      <c r="ESC9" s="86"/>
      <c r="ESD9" s="86"/>
      <c r="ESE9" s="86"/>
      <c r="ESF9" s="86"/>
      <c r="ESG9" s="86"/>
      <c r="ESH9" s="86"/>
      <c r="ESI9" s="86"/>
      <c r="ESJ9" s="86"/>
      <c r="ESK9" s="86"/>
      <c r="ESL9" s="86"/>
      <c r="ESM9" s="86"/>
      <c r="ESN9" s="86"/>
      <c r="ESO9" s="86"/>
      <c r="ESP9" s="86"/>
      <c r="ESQ9" s="86"/>
      <c r="ESR9" s="86"/>
      <c r="ESS9" s="86"/>
      <c r="EST9" s="86"/>
      <c r="ESU9" s="86"/>
      <c r="ESV9" s="86"/>
      <c r="ESW9" s="86"/>
      <c r="ESX9" s="86"/>
      <c r="ESY9" s="86"/>
      <c r="ESZ9" s="86"/>
      <c r="ETA9" s="86"/>
      <c r="ETB9" s="86"/>
      <c r="ETC9" s="86"/>
      <c r="ETD9" s="86"/>
      <c r="ETE9" s="86"/>
      <c r="ETF9" s="86"/>
      <c r="ETG9" s="86"/>
      <c r="ETH9" s="86"/>
      <c r="ETI9" s="86"/>
      <c r="ETJ9" s="86"/>
      <c r="ETK9" s="86"/>
      <c r="ETL9" s="86"/>
      <c r="ETM9" s="86"/>
      <c r="ETN9" s="86"/>
      <c r="ETO9" s="86"/>
      <c r="ETP9" s="86"/>
      <c r="ETQ9" s="86"/>
      <c r="ETR9" s="86"/>
      <c r="ETS9" s="86"/>
      <c r="ETT9" s="86"/>
      <c r="ETU9" s="86"/>
      <c r="ETV9" s="86"/>
      <c r="ETW9" s="86"/>
      <c r="ETX9" s="86"/>
      <c r="ETY9" s="86"/>
      <c r="ETZ9" s="86"/>
      <c r="EUA9" s="86"/>
      <c r="EUB9" s="86"/>
      <c r="EUC9" s="86"/>
      <c r="EUD9" s="86"/>
      <c r="EUE9" s="86"/>
      <c r="EUF9" s="86"/>
      <c r="EUG9" s="86"/>
      <c r="EUH9" s="86"/>
      <c r="EUI9" s="86"/>
      <c r="EUJ9" s="86"/>
      <c r="EUK9" s="86"/>
      <c r="EUL9" s="86"/>
      <c r="EUM9" s="86"/>
      <c r="EUN9" s="86"/>
      <c r="EUO9" s="86"/>
      <c r="EUP9" s="86"/>
      <c r="EUQ9" s="86"/>
      <c r="EUR9" s="86"/>
      <c r="EUS9" s="86"/>
      <c r="EUT9" s="86"/>
      <c r="EUU9" s="86"/>
      <c r="EUV9" s="86"/>
      <c r="EUW9" s="86"/>
      <c r="EUX9" s="86"/>
      <c r="EUY9" s="86"/>
      <c r="EUZ9" s="86"/>
      <c r="EVA9" s="86"/>
      <c r="EVB9" s="86"/>
      <c r="EVC9" s="86"/>
      <c r="EVD9" s="86"/>
      <c r="EVE9" s="86"/>
      <c r="EVF9" s="86"/>
      <c r="EVG9" s="86"/>
      <c r="EVH9" s="86"/>
      <c r="EVI9" s="86"/>
      <c r="EVJ9" s="86"/>
      <c r="EVK9" s="86"/>
      <c r="EVL9" s="86"/>
      <c r="EVM9" s="86"/>
      <c r="EVN9" s="86"/>
      <c r="EVO9" s="86"/>
      <c r="EVP9" s="86"/>
      <c r="EVQ9" s="86"/>
      <c r="EVR9" s="86"/>
      <c r="EVS9" s="86"/>
      <c r="EVT9" s="86"/>
      <c r="EVU9" s="86"/>
      <c r="EVV9" s="86"/>
      <c r="EVW9" s="86"/>
      <c r="EVX9" s="86"/>
      <c r="EVY9" s="86"/>
      <c r="EVZ9" s="86"/>
      <c r="EWA9" s="86"/>
      <c r="EWB9" s="86"/>
      <c r="EWC9" s="86"/>
      <c r="EWD9" s="86"/>
      <c r="EWE9" s="86"/>
      <c r="EWF9" s="86"/>
      <c r="EWG9" s="86"/>
      <c r="EWH9" s="86"/>
      <c r="EWI9" s="86"/>
      <c r="EWJ9" s="86"/>
      <c r="EWK9" s="86"/>
      <c r="EWL9" s="86"/>
      <c r="EWM9" s="86"/>
      <c r="EWN9" s="86"/>
      <c r="EWO9" s="86"/>
      <c r="EWP9" s="86"/>
      <c r="EWQ9" s="86"/>
      <c r="EWR9" s="86"/>
      <c r="EWS9" s="86"/>
      <c r="EWT9" s="86"/>
      <c r="EWU9" s="86"/>
      <c r="EWV9" s="86"/>
      <c r="EWW9" s="86"/>
      <c r="EWX9" s="86"/>
      <c r="EWY9" s="86"/>
      <c r="EWZ9" s="86"/>
      <c r="EXA9" s="86"/>
      <c r="EXB9" s="86"/>
      <c r="EXC9" s="86"/>
      <c r="EXD9" s="86"/>
      <c r="EXE9" s="86"/>
      <c r="EXF9" s="86"/>
      <c r="EXG9" s="86"/>
      <c r="EXH9" s="86"/>
      <c r="EXI9" s="86"/>
      <c r="EXJ9" s="86"/>
      <c r="EXK9" s="86"/>
      <c r="EXL9" s="86"/>
      <c r="EXM9" s="86"/>
      <c r="EXN9" s="86"/>
      <c r="EXO9" s="86"/>
      <c r="EXP9" s="86"/>
      <c r="EXQ9" s="86"/>
      <c r="EXR9" s="86"/>
      <c r="EXS9" s="86"/>
      <c r="EXT9" s="86"/>
      <c r="EXU9" s="86"/>
      <c r="EXV9" s="86"/>
      <c r="EXW9" s="86"/>
      <c r="EXX9" s="86"/>
      <c r="EXY9" s="86"/>
      <c r="EXZ9" s="86"/>
      <c r="EYA9" s="86"/>
      <c r="EYB9" s="86"/>
      <c r="EYC9" s="86"/>
      <c r="EYD9" s="86"/>
      <c r="EYE9" s="86"/>
      <c r="EYF9" s="86"/>
      <c r="EYG9" s="86"/>
      <c r="EYH9" s="86"/>
      <c r="EYI9" s="86"/>
      <c r="EYJ9" s="86"/>
      <c r="EYK9" s="86"/>
      <c r="EYL9" s="86"/>
      <c r="EYM9" s="86"/>
      <c r="EYN9" s="86"/>
      <c r="EYO9" s="86"/>
      <c r="EYP9" s="86"/>
      <c r="EYQ9" s="86"/>
      <c r="EYR9" s="86"/>
      <c r="EYS9" s="86"/>
      <c r="EYT9" s="86"/>
      <c r="EYU9" s="86"/>
      <c r="EYV9" s="86"/>
      <c r="EYW9" s="86"/>
      <c r="EYX9" s="86"/>
      <c r="EYY9" s="86"/>
      <c r="EYZ9" s="86"/>
      <c r="EZA9" s="86"/>
      <c r="EZB9" s="86"/>
      <c r="EZC9" s="86"/>
      <c r="EZD9" s="86"/>
      <c r="EZE9" s="86"/>
      <c r="EZF9" s="86"/>
      <c r="EZG9" s="86"/>
      <c r="EZH9" s="86"/>
      <c r="EZI9" s="86"/>
      <c r="EZJ9" s="86"/>
      <c r="EZK9" s="86"/>
      <c r="EZL9" s="86"/>
      <c r="EZM9" s="86"/>
      <c r="EZN9" s="86"/>
      <c r="EZO9" s="86"/>
      <c r="EZP9" s="86"/>
      <c r="EZQ9" s="86"/>
      <c r="EZR9" s="86"/>
      <c r="EZS9" s="86"/>
      <c r="EZT9" s="86"/>
      <c r="EZU9" s="86"/>
      <c r="EZV9" s="86"/>
      <c r="EZW9" s="86"/>
      <c r="EZX9" s="86"/>
      <c r="EZY9" s="86"/>
      <c r="EZZ9" s="86"/>
      <c r="FAA9" s="86"/>
      <c r="FAB9" s="86"/>
      <c r="FAC9" s="86"/>
      <c r="FAD9" s="86"/>
      <c r="FAE9" s="86"/>
      <c r="FAF9" s="86"/>
      <c r="FAG9" s="86"/>
      <c r="FAH9" s="86"/>
      <c r="FAI9" s="86"/>
      <c r="FAJ9" s="86"/>
      <c r="FAK9" s="86"/>
      <c r="FAL9" s="86"/>
      <c r="FAM9" s="86"/>
      <c r="FAN9" s="86"/>
      <c r="FAO9" s="86"/>
      <c r="FAP9" s="86"/>
      <c r="FAQ9" s="86"/>
      <c r="FAR9" s="86"/>
      <c r="FAS9" s="86"/>
      <c r="FAT9" s="86"/>
      <c r="FAU9" s="86"/>
      <c r="FAV9" s="86"/>
      <c r="FAW9" s="86"/>
      <c r="FAX9" s="86"/>
      <c r="FAY9" s="86"/>
      <c r="FAZ9" s="86"/>
      <c r="FBA9" s="86"/>
      <c r="FBB9" s="86"/>
      <c r="FBC9" s="86"/>
      <c r="FBD9" s="86"/>
      <c r="FBE9" s="86"/>
      <c r="FBF9" s="86"/>
      <c r="FBG9" s="86"/>
      <c r="FBH9" s="86"/>
      <c r="FBI9" s="86"/>
      <c r="FBJ9" s="86"/>
      <c r="FBK9" s="86"/>
      <c r="FBL9" s="86"/>
      <c r="FBM9" s="86"/>
      <c r="FBN9" s="86"/>
      <c r="FBO9" s="86"/>
      <c r="FBP9" s="86"/>
      <c r="FBQ9" s="86"/>
      <c r="FBR9" s="86"/>
      <c r="FBS9" s="86"/>
      <c r="FBT9" s="86"/>
      <c r="FBU9" s="86"/>
      <c r="FBV9" s="86"/>
      <c r="FBW9" s="86"/>
      <c r="FBX9" s="86"/>
      <c r="FBY9" s="86"/>
      <c r="FBZ9" s="86"/>
      <c r="FCA9" s="86"/>
      <c r="FCB9" s="86"/>
      <c r="FCC9" s="86"/>
      <c r="FCD9" s="86"/>
      <c r="FCE9" s="86"/>
      <c r="FCF9" s="86"/>
      <c r="FCG9" s="86"/>
      <c r="FCH9" s="86"/>
      <c r="FCI9" s="86"/>
      <c r="FCJ9" s="86"/>
      <c r="FCK9" s="86"/>
      <c r="FCL9" s="86"/>
      <c r="FCM9" s="86"/>
      <c r="FCN9" s="86"/>
      <c r="FCO9" s="86"/>
      <c r="FCP9" s="86"/>
      <c r="FCQ9" s="86"/>
      <c r="FCR9" s="86"/>
      <c r="FCS9" s="86"/>
      <c r="FCT9" s="86"/>
      <c r="FCU9" s="86"/>
      <c r="FCV9" s="86"/>
      <c r="FCW9" s="86"/>
      <c r="FCX9" s="86"/>
      <c r="FCY9" s="86"/>
      <c r="FCZ9" s="86"/>
      <c r="FDA9" s="86"/>
      <c r="FDB9" s="86"/>
      <c r="FDC9" s="86"/>
      <c r="FDD9" s="86"/>
      <c r="FDE9" s="86"/>
      <c r="FDF9" s="86"/>
      <c r="FDG9" s="86"/>
      <c r="FDH9" s="86"/>
      <c r="FDI9" s="86"/>
      <c r="FDJ9" s="86"/>
      <c r="FDK9" s="86"/>
      <c r="FDL9" s="86"/>
      <c r="FDM9" s="86"/>
      <c r="FDN9" s="86"/>
      <c r="FDO9" s="86"/>
      <c r="FDP9" s="86"/>
      <c r="FDQ9" s="86"/>
      <c r="FDR9" s="86"/>
      <c r="FDS9" s="86"/>
      <c r="FDT9" s="86"/>
      <c r="FDU9" s="86"/>
      <c r="FDV9" s="86"/>
      <c r="FDW9" s="86"/>
      <c r="FDX9" s="86"/>
      <c r="FDY9" s="86"/>
      <c r="FDZ9" s="86"/>
      <c r="FEA9" s="86"/>
      <c r="FEB9" s="86"/>
      <c r="FEC9" s="86"/>
      <c r="FED9" s="86"/>
      <c r="FEE9" s="86"/>
      <c r="FEF9" s="86"/>
      <c r="FEG9" s="86"/>
      <c r="FEH9" s="86"/>
      <c r="FEI9" s="86"/>
      <c r="FEJ9" s="86"/>
      <c r="FEK9" s="86"/>
      <c r="FEL9" s="86"/>
      <c r="FEM9" s="86"/>
      <c r="FEN9" s="86"/>
      <c r="FEO9" s="86"/>
      <c r="FEP9" s="86"/>
      <c r="FEQ9" s="86"/>
      <c r="FER9" s="86"/>
      <c r="FES9" s="86"/>
      <c r="FET9" s="86"/>
      <c r="FEU9" s="86"/>
      <c r="FEV9" s="86"/>
      <c r="FEW9" s="86"/>
      <c r="FEX9" s="86"/>
      <c r="FEY9" s="86"/>
      <c r="FEZ9" s="86"/>
      <c r="FFA9" s="86"/>
      <c r="FFB9" s="86"/>
      <c r="FFC9" s="86"/>
      <c r="FFD9" s="86"/>
      <c r="FFE9" s="86"/>
      <c r="FFF9" s="86"/>
      <c r="FFG9" s="86"/>
      <c r="FFH9" s="86"/>
      <c r="FFI9" s="86"/>
      <c r="FFJ9" s="86"/>
      <c r="FFK9" s="86"/>
      <c r="FFL9" s="86"/>
      <c r="FFM9" s="86"/>
      <c r="FFN9" s="86"/>
      <c r="FFO9" s="86"/>
      <c r="FFP9" s="86"/>
      <c r="FFQ9" s="86"/>
      <c r="FFR9" s="86"/>
      <c r="FFS9" s="86"/>
      <c r="FFT9" s="86"/>
      <c r="FFU9" s="86"/>
      <c r="FFV9" s="86"/>
      <c r="FFW9" s="86"/>
      <c r="FFX9" s="86"/>
      <c r="FFY9" s="86"/>
      <c r="FFZ9" s="86"/>
      <c r="FGA9" s="86"/>
      <c r="FGB9" s="86"/>
      <c r="FGC9" s="86"/>
      <c r="FGD9" s="86"/>
      <c r="FGE9" s="86"/>
      <c r="FGF9" s="86"/>
      <c r="FGG9" s="86"/>
      <c r="FGH9" s="86"/>
      <c r="FGI9" s="86"/>
      <c r="FGJ9" s="86"/>
      <c r="FGK9" s="86"/>
      <c r="FGL9" s="86"/>
      <c r="FGM9" s="86"/>
      <c r="FGN9" s="86"/>
      <c r="FGO9" s="86"/>
      <c r="FGP9" s="86"/>
      <c r="FGQ9" s="86"/>
      <c r="FGR9" s="86"/>
      <c r="FGS9" s="86"/>
      <c r="FGT9" s="86"/>
      <c r="FGU9" s="86"/>
      <c r="FGV9" s="86"/>
      <c r="FGW9" s="86"/>
      <c r="FGX9" s="86"/>
      <c r="FGY9" s="86"/>
      <c r="FGZ9" s="86"/>
      <c r="FHA9" s="86"/>
      <c r="FHB9" s="86"/>
      <c r="FHC9" s="86"/>
      <c r="FHD9" s="86"/>
      <c r="FHE9" s="86"/>
      <c r="FHF9" s="86"/>
      <c r="FHG9" s="86"/>
      <c r="FHH9" s="86"/>
      <c r="FHI9" s="86"/>
      <c r="FHJ9" s="86"/>
      <c r="FHK9" s="86"/>
      <c r="FHL9" s="86"/>
      <c r="FHM9" s="86"/>
      <c r="FHN9" s="86"/>
      <c r="FHO9" s="86"/>
      <c r="FHP9" s="86"/>
      <c r="FHQ9" s="86"/>
      <c r="FHR9" s="86"/>
      <c r="FHS9" s="86"/>
      <c r="FHT9" s="86"/>
      <c r="FHU9" s="86"/>
      <c r="FHV9" s="86"/>
      <c r="FHW9" s="86"/>
      <c r="FHX9" s="86"/>
      <c r="FHY9" s="86"/>
      <c r="FHZ9" s="86"/>
      <c r="FIA9" s="86"/>
      <c r="FIB9" s="86"/>
      <c r="FIC9" s="86"/>
      <c r="FID9" s="86"/>
      <c r="FIE9" s="86"/>
      <c r="FIF9" s="86"/>
      <c r="FIG9" s="86"/>
      <c r="FIH9" s="86"/>
      <c r="FII9" s="86"/>
      <c r="FIJ9" s="86"/>
      <c r="FIK9" s="86"/>
      <c r="FIL9" s="86"/>
      <c r="FIM9" s="86"/>
      <c r="FIN9" s="86"/>
      <c r="FIO9" s="86"/>
      <c r="FIP9" s="86"/>
      <c r="FIQ9" s="86"/>
      <c r="FIR9" s="86"/>
      <c r="FIS9" s="86"/>
      <c r="FIT9" s="86"/>
      <c r="FIU9" s="86"/>
      <c r="FIV9" s="86"/>
      <c r="FIW9" s="86"/>
      <c r="FIX9" s="86"/>
      <c r="FIY9" s="86"/>
      <c r="FIZ9" s="86"/>
      <c r="FJA9" s="86"/>
      <c r="FJB9" s="86"/>
      <c r="FJC9" s="86"/>
      <c r="FJD9" s="86"/>
      <c r="FJE9" s="86"/>
      <c r="FJF9" s="86"/>
      <c r="FJG9" s="86"/>
      <c r="FJH9" s="86"/>
      <c r="FJI9" s="86"/>
      <c r="FJJ9" s="86"/>
      <c r="FJK9" s="86"/>
      <c r="FJL9" s="86"/>
      <c r="FJM9" s="86"/>
      <c r="FJN9" s="86"/>
      <c r="FJO9" s="86"/>
      <c r="FJP9" s="86"/>
      <c r="FJQ9" s="86"/>
      <c r="FJR9" s="86"/>
      <c r="FJS9" s="86"/>
      <c r="FJT9" s="86"/>
      <c r="FJU9" s="86"/>
      <c r="FJV9" s="86"/>
      <c r="FJW9" s="86"/>
      <c r="FJX9" s="86"/>
      <c r="FJY9" s="86"/>
      <c r="FJZ9" s="86"/>
      <c r="FKA9" s="86"/>
      <c r="FKB9" s="86"/>
      <c r="FKC9" s="86"/>
      <c r="FKD9" s="86"/>
      <c r="FKE9" s="86"/>
      <c r="FKF9" s="86"/>
      <c r="FKG9" s="86"/>
      <c r="FKH9" s="86"/>
      <c r="FKI9" s="86"/>
      <c r="FKJ9" s="86"/>
      <c r="FKK9" s="86"/>
      <c r="FKL9" s="86"/>
      <c r="FKM9" s="86"/>
      <c r="FKN9" s="86"/>
      <c r="FKO9" s="86"/>
      <c r="FKP9" s="86"/>
      <c r="FKQ9" s="86"/>
      <c r="FKR9" s="86"/>
      <c r="FKS9" s="86"/>
      <c r="FKT9" s="86"/>
      <c r="FKU9" s="86"/>
      <c r="FKV9" s="86"/>
      <c r="FKW9" s="86"/>
      <c r="FKX9" s="86"/>
      <c r="FKY9" s="86"/>
      <c r="FKZ9" s="86"/>
      <c r="FLA9" s="86"/>
      <c r="FLB9" s="86"/>
      <c r="FLC9" s="86"/>
      <c r="FLD9" s="86"/>
      <c r="FLE9" s="86"/>
      <c r="FLF9" s="86"/>
      <c r="FLG9" s="86"/>
      <c r="FLH9" s="86"/>
      <c r="FLI9" s="86"/>
      <c r="FLJ9" s="86"/>
      <c r="FLK9" s="86"/>
      <c r="FLL9" s="86"/>
      <c r="FLM9" s="86"/>
      <c r="FLN9" s="86"/>
      <c r="FLO9" s="86"/>
      <c r="FLP9" s="86"/>
      <c r="FLQ9" s="86"/>
      <c r="FLR9" s="86"/>
      <c r="FLS9" s="86"/>
      <c r="FLT9" s="86"/>
      <c r="FLU9" s="86"/>
      <c r="FLV9" s="86"/>
      <c r="FLW9" s="86"/>
      <c r="FLX9" s="86"/>
      <c r="FLY9" s="86"/>
      <c r="FLZ9" s="86"/>
      <c r="FMA9" s="86"/>
      <c r="FMB9" s="86"/>
      <c r="FMC9" s="86"/>
      <c r="FMD9" s="86"/>
      <c r="FME9" s="86"/>
      <c r="FMF9" s="86"/>
      <c r="FMG9" s="86"/>
      <c r="FMH9" s="86"/>
      <c r="FMI9" s="86"/>
      <c r="FMJ9" s="86"/>
      <c r="FMK9" s="86"/>
      <c r="FML9" s="86"/>
      <c r="FMM9" s="86"/>
      <c r="FMN9" s="86"/>
      <c r="FMO9" s="86"/>
      <c r="FMP9" s="86"/>
      <c r="FMQ9" s="86"/>
      <c r="FMR9" s="86"/>
      <c r="FMS9" s="86"/>
      <c r="FMT9" s="86"/>
      <c r="FMU9" s="86"/>
      <c r="FMV9" s="86"/>
      <c r="FMW9" s="86"/>
      <c r="FMX9" s="86"/>
      <c r="FMY9" s="86"/>
      <c r="FMZ9" s="86"/>
      <c r="FNA9" s="86"/>
      <c r="FNB9" s="86"/>
      <c r="FNC9" s="86"/>
      <c r="FND9" s="86"/>
      <c r="FNE9" s="86"/>
      <c r="FNF9" s="86"/>
      <c r="FNG9" s="86"/>
      <c r="FNH9" s="86"/>
      <c r="FNI9" s="86"/>
      <c r="FNJ9" s="86"/>
      <c r="FNK9" s="86"/>
      <c r="FNL9" s="86"/>
      <c r="FNM9" s="86"/>
      <c r="FNN9" s="86"/>
      <c r="FNO9" s="86"/>
      <c r="FNP9" s="86"/>
      <c r="FNQ9" s="86"/>
      <c r="FNR9" s="86"/>
      <c r="FNS9" s="86"/>
      <c r="FNT9" s="86"/>
      <c r="FNU9" s="86"/>
      <c r="FNV9" s="86"/>
      <c r="FNW9" s="86"/>
      <c r="FNX9" s="86"/>
      <c r="FNY9" s="86"/>
      <c r="FNZ9" s="86"/>
      <c r="FOA9" s="86"/>
      <c r="FOB9" s="86"/>
      <c r="FOC9" s="86"/>
      <c r="FOD9" s="86"/>
      <c r="FOE9" s="86"/>
      <c r="FOF9" s="86"/>
      <c r="FOG9" s="86"/>
      <c r="FOH9" s="86"/>
      <c r="FOI9" s="86"/>
      <c r="FOJ9" s="86"/>
      <c r="FOK9" s="86"/>
      <c r="FOL9" s="86"/>
      <c r="FOM9" s="86"/>
      <c r="FON9" s="86"/>
      <c r="FOO9" s="86"/>
      <c r="FOP9" s="86"/>
      <c r="FOQ9" s="86"/>
      <c r="FOR9" s="86"/>
      <c r="FOS9" s="86"/>
      <c r="FOT9" s="86"/>
      <c r="FOU9" s="86"/>
      <c r="FOV9" s="86"/>
      <c r="FOW9" s="86"/>
      <c r="FOX9" s="86"/>
      <c r="FOY9" s="86"/>
      <c r="FOZ9" s="86"/>
      <c r="FPA9" s="86"/>
      <c r="FPB9" s="86"/>
      <c r="FPC9" s="86"/>
      <c r="FPD9" s="86"/>
      <c r="FPE9" s="86"/>
      <c r="FPF9" s="86"/>
      <c r="FPG9" s="86"/>
      <c r="FPH9" s="86"/>
      <c r="FPI9" s="86"/>
      <c r="FPJ9" s="86"/>
      <c r="FPK9" s="86"/>
      <c r="FPL9" s="86"/>
      <c r="FPM9" s="86"/>
      <c r="FPN9" s="86"/>
      <c r="FPO9" s="86"/>
      <c r="FPP9" s="86"/>
      <c r="FPQ9" s="86"/>
      <c r="FPR9" s="86"/>
      <c r="FPS9" s="86"/>
      <c r="FPT9" s="86"/>
      <c r="FPU9" s="86"/>
      <c r="FPV9" s="86"/>
      <c r="FPW9" s="86"/>
      <c r="FPX9" s="86"/>
      <c r="FPY9" s="86"/>
      <c r="FPZ9" s="86"/>
      <c r="FQA9" s="86"/>
      <c r="FQB9" s="86"/>
      <c r="FQC9" s="86"/>
      <c r="FQD9" s="86"/>
      <c r="FQE9" s="86"/>
      <c r="FQF9" s="86"/>
      <c r="FQG9" s="86"/>
      <c r="FQH9" s="86"/>
      <c r="FQI9" s="86"/>
      <c r="FQJ9" s="86"/>
      <c r="FQK9" s="86"/>
      <c r="FQL9" s="86"/>
      <c r="FQM9" s="86"/>
      <c r="FQN9" s="86"/>
      <c r="FQO9" s="86"/>
      <c r="FQP9" s="86"/>
      <c r="FQQ9" s="86"/>
      <c r="FQR9" s="86"/>
      <c r="FQS9" s="86"/>
      <c r="FQT9" s="86"/>
      <c r="FQU9" s="86"/>
      <c r="FQV9" s="86"/>
      <c r="FQW9" s="86"/>
      <c r="FQX9" s="86"/>
      <c r="FQY9" s="86"/>
      <c r="FQZ9" s="86"/>
      <c r="FRA9" s="86"/>
      <c r="FRB9" s="86"/>
      <c r="FRC9" s="86"/>
      <c r="FRD9" s="86"/>
      <c r="FRE9" s="86"/>
      <c r="FRF9" s="86"/>
      <c r="FRG9" s="86"/>
      <c r="FRH9" s="86"/>
      <c r="FRI9" s="86"/>
      <c r="FRJ9" s="86"/>
      <c r="FRK9" s="86"/>
      <c r="FRL9" s="86"/>
      <c r="FRM9" s="86"/>
      <c r="FRN9" s="86"/>
      <c r="FRO9" s="86"/>
      <c r="FRP9" s="86"/>
      <c r="FRQ9" s="86"/>
      <c r="FRR9" s="86"/>
      <c r="FRS9" s="86"/>
      <c r="FRT9" s="86"/>
      <c r="FRU9" s="86"/>
      <c r="FRV9" s="86"/>
      <c r="FRW9" s="86"/>
      <c r="FRX9" s="86"/>
      <c r="FRY9" s="86"/>
      <c r="FRZ9" s="86"/>
      <c r="FSA9" s="86"/>
      <c r="FSB9" s="86"/>
      <c r="FSC9" s="86"/>
      <c r="FSD9" s="86"/>
      <c r="FSE9" s="86"/>
      <c r="FSF9" s="86"/>
      <c r="FSG9" s="86"/>
      <c r="FSH9" s="86"/>
      <c r="FSI9" s="86"/>
      <c r="FSJ9" s="86"/>
      <c r="FSK9" s="86"/>
      <c r="FSL9" s="86"/>
      <c r="FSM9" s="86"/>
      <c r="FSN9" s="86"/>
      <c r="FSO9" s="86"/>
      <c r="FSP9" s="86"/>
      <c r="FSQ9" s="86"/>
      <c r="FSR9" s="86"/>
      <c r="FSS9" s="86"/>
      <c r="FST9" s="86"/>
      <c r="FSU9" s="86"/>
      <c r="FSV9" s="86"/>
      <c r="FSW9" s="86"/>
      <c r="FSX9" s="86"/>
      <c r="FSY9" s="86"/>
      <c r="FSZ9" s="86"/>
      <c r="FTA9" s="86"/>
      <c r="FTB9" s="86"/>
      <c r="FTC9" s="86"/>
      <c r="FTD9" s="86"/>
      <c r="FTE9" s="86"/>
      <c r="FTF9" s="86"/>
      <c r="FTG9" s="86"/>
      <c r="FTH9" s="86"/>
      <c r="FTI9" s="86"/>
      <c r="FTJ9" s="86"/>
      <c r="FTK9" s="86"/>
      <c r="FTL9" s="86"/>
      <c r="FTM9" s="86"/>
      <c r="FTN9" s="86"/>
      <c r="FTO9" s="86"/>
      <c r="FTP9" s="86"/>
      <c r="FTQ9" s="86"/>
      <c r="FTR9" s="86"/>
      <c r="FTS9" s="86"/>
      <c r="FTT9" s="86"/>
      <c r="FTU9" s="86"/>
      <c r="FTV9" s="86"/>
      <c r="FTW9" s="86"/>
      <c r="FTX9" s="86"/>
      <c r="FTY9" s="86"/>
      <c r="FTZ9" s="86"/>
      <c r="FUA9" s="86"/>
      <c r="FUB9" s="86"/>
      <c r="FUC9" s="86"/>
      <c r="FUD9" s="86"/>
      <c r="FUE9" s="86"/>
      <c r="FUF9" s="86"/>
      <c r="FUG9" s="86"/>
      <c r="FUH9" s="86"/>
      <c r="FUI9" s="86"/>
      <c r="FUJ9" s="86"/>
      <c r="FUK9" s="86"/>
      <c r="FUL9" s="86"/>
      <c r="FUM9" s="86"/>
      <c r="FUN9" s="86"/>
      <c r="FUO9" s="86"/>
      <c r="FUP9" s="86"/>
      <c r="FUQ9" s="86"/>
      <c r="FUR9" s="86"/>
      <c r="FUS9" s="86"/>
      <c r="FUT9" s="86"/>
      <c r="FUU9" s="86"/>
      <c r="FUV9" s="86"/>
      <c r="FUW9" s="86"/>
      <c r="FUX9" s="86"/>
      <c r="FUY9" s="86"/>
      <c r="FUZ9" s="86"/>
      <c r="FVA9" s="86"/>
      <c r="FVB9" s="86"/>
      <c r="FVC9" s="86"/>
      <c r="FVD9" s="86"/>
      <c r="FVE9" s="86"/>
      <c r="FVF9" s="86"/>
      <c r="FVG9" s="86"/>
      <c r="FVH9" s="86"/>
      <c r="FVI9" s="86"/>
      <c r="FVJ9" s="86"/>
      <c r="FVK9" s="86"/>
      <c r="FVL9" s="86"/>
      <c r="FVM9" s="86"/>
      <c r="FVN9" s="86"/>
      <c r="FVO9" s="86"/>
      <c r="FVP9" s="86"/>
      <c r="FVQ9" s="86"/>
      <c r="FVR9" s="86"/>
      <c r="FVS9" s="86"/>
      <c r="FVT9" s="86"/>
      <c r="FVU9" s="86"/>
      <c r="FVV9" s="86"/>
      <c r="FVW9" s="86"/>
      <c r="FVX9" s="86"/>
      <c r="FVY9" s="86"/>
      <c r="FVZ9" s="86"/>
      <c r="FWA9" s="86"/>
      <c r="FWB9" s="86"/>
      <c r="FWC9" s="86"/>
      <c r="FWD9" s="86"/>
      <c r="FWE9" s="86"/>
      <c r="FWF9" s="86"/>
      <c r="FWG9" s="86"/>
      <c r="FWH9" s="86"/>
      <c r="FWI9" s="86"/>
      <c r="FWJ9" s="86"/>
      <c r="FWK9" s="86"/>
      <c r="FWL9" s="86"/>
      <c r="FWM9" s="86"/>
      <c r="FWN9" s="86"/>
      <c r="FWO9" s="86"/>
      <c r="FWP9" s="86"/>
      <c r="FWQ9" s="86"/>
      <c r="FWR9" s="86"/>
      <c r="FWS9" s="86"/>
      <c r="FWT9" s="86"/>
      <c r="FWU9" s="86"/>
      <c r="FWV9" s="86"/>
      <c r="FWW9" s="86"/>
      <c r="FWX9" s="86"/>
      <c r="FWY9" s="86"/>
      <c r="FWZ9" s="86"/>
      <c r="FXA9" s="86"/>
      <c r="FXB9" s="86"/>
      <c r="FXC9" s="86"/>
      <c r="FXD9" s="86"/>
      <c r="FXE9" s="86"/>
      <c r="FXF9" s="86"/>
      <c r="FXG9" s="86"/>
      <c r="FXH9" s="86"/>
      <c r="FXI9" s="86"/>
      <c r="FXJ9" s="86"/>
      <c r="FXK9" s="86"/>
      <c r="FXL9" s="86"/>
      <c r="FXM9" s="86"/>
      <c r="FXN9" s="86"/>
      <c r="FXO9" s="86"/>
      <c r="FXP9" s="86"/>
      <c r="FXQ9" s="86"/>
      <c r="FXR9" s="86"/>
      <c r="FXS9" s="86"/>
      <c r="FXT9" s="86"/>
      <c r="FXU9" s="86"/>
      <c r="FXV9" s="86"/>
      <c r="FXW9" s="86"/>
      <c r="FXX9" s="86"/>
      <c r="FXY9" s="86"/>
      <c r="FXZ9" s="86"/>
      <c r="FYA9" s="86"/>
      <c r="FYB9" s="86"/>
      <c r="FYC9" s="86"/>
      <c r="FYD9" s="86"/>
      <c r="FYE9" s="86"/>
      <c r="FYF9" s="86"/>
      <c r="FYG9" s="86"/>
      <c r="FYH9" s="86"/>
      <c r="FYI9" s="86"/>
      <c r="FYJ9" s="86"/>
      <c r="FYK9" s="86"/>
      <c r="FYL9" s="86"/>
      <c r="FYM9" s="86"/>
      <c r="FYN9" s="86"/>
      <c r="FYO9" s="86"/>
      <c r="FYP9" s="86"/>
      <c r="FYQ9" s="86"/>
      <c r="FYR9" s="86"/>
      <c r="FYS9" s="86"/>
      <c r="FYT9" s="86"/>
      <c r="FYU9" s="86"/>
      <c r="FYV9" s="86"/>
      <c r="FYW9" s="86"/>
      <c r="FYX9" s="86"/>
      <c r="FYY9" s="86"/>
      <c r="FYZ9" s="86"/>
      <c r="FZA9" s="86"/>
      <c r="FZB9" s="86"/>
      <c r="FZC9" s="86"/>
      <c r="FZD9" s="86"/>
      <c r="FZE9" s="86"/>
      <c r="FZF9" s="86"/>
      <c r="FZG9" s="86"/>
      <c r="FZH9" s="86"/>
      <c r="FZI9" s="86"/>
      <c r="FZJ9" s="86"/>
      <c r="FZK9" s="86"/>
      <c r="FZL9" s="86"/>
      <c r="FZM9" s="86"/>
      <c r="FZN9" s="86"/>
      <c r="FZO9" s="86"/>
      <c r="FZP9" s="86"/>
      <c r="FZQ9" s="86"/>
      <c r="FZR9" s="86"/>
      <c r="FZS9" s="86"/>
      <c r="FZT9" s="86"/>
      <c r="FZU9" s="86"/>
      <c r="FZV9" s="86"/>
      <c r="FZW9" s="86"/>
      <c r="FZX9" s="86"/>
      <c r="FZY9" s="86"/>
      <c r="FZZ9" s="86"/>
      <c r="GAA9" s="86"/>
      <c r="GAB9" s="86"/>
      <c r="GAC9" s="86"/>
      <c r="GAD9" s="86"/>
      <c r="GAE9" s="86"/>
      <c r="GAF9" s="86"/>
      <c r="GAG9" s="86"/>
      <c r="GAH9" s="86"/>
      <c r="GAI9" s="86"/>
      <c r="GAJ9" s="86"/>
      <c r="GAK9" s="86"/>
      <c r="GAL9" s="86"/>
      <c r="GAM9" s="86"/>
      <c r="GAN9" s="86"/>
      <c r="GAO9" s="86"/>
      <c r="GAP9" s="86"/>
      <c r="GAQ9" s="86"/>
      <c r="GAR9" s="86"/>
      <c r="GAS9" s="86"/>
      <c r="GAT9" s="86"/>
      <c r="GAU9" s="86"/>
      <c r="GAV9" s="86"/>
      <c r="GAW9" s="86"/>
      <c r="GAX9" s="86"/>
      <c r="GAY9" s="86"/>
      <c r="GAZ9" s="86"/>
      <c r="GBA9" s="86"/>
      <c r="GBB9" s="86"/>
      <c r="GBC9" s="86"/>
      <c r="GBD9" s="86"/>
      <c r="GBE9" s="86"/>
      <c r="GBF9" s="86"/>
      <c r="GBG9" s="86"/>
      <c r="GBH9" s="86"/>
      <c r="GBI9" s="86"/>
      <c r="GBJ9" s="86"/>
      <c r="GBK9" s="86"/>
      <c r="GBL9" s="86"/>
      <c r="GBM9" s="86"/>
      <c r="GBN9" s="86"/>
      <c r="GBO9" s="86"/>
      <c r="GBP9" s="86"/>
      <c r="GBQ9" s="86"/>
      <c r="GBR9" s="86"/>
      <c r="GBS9" s="86"/>
      <c r="GBT9" s="86"/>
      <c r="GBU9" s="86"/>
      <c r="GBV9" s="86"/>
      <c r="GBW9" s="86"/>
      <c r="GBX9" s="86"/>
      <c r="GBY9" s="86"/>
      <c r="GBZ9" s="86"/>
      <c r="GCA9" s="86"/>
      <c r="GCB9" s="86"/>
      <c r="GCC9" s="86"/>
      <c r="GCD9" s="86"/>
      <c r="GCE9" s="86"/>
      <c r="GCF9" s="86"/>
      <c r="GCG9" s="86"/>
      <c r="GCH9" s="86"/>
      <c r="GCI9" s="86"/>
      <c r="GCJ9" s="86"/>
      <c r="GCK9" s="86"/>
      <c r="GCL9" s="86"/>
      <c r="GCM9" s="86"/>
      <c r="GCN9" s="86"/>
      <c r="GCO9" s="86"/>
      <c r="GCP9" s="86"/>
      <c r="GCQ9" s="86"/>
      <c r="GCR9" s="86"/>
      <c r="GCS9" s="86"/>
      <c r="GCT9" s="86"/>
      <c r="GCU9" s="86"/>
      <c r="GCV9" s="86"/>
      <c r="GCW9" s="86"/>
      <c r="GCX9" s="86"/>
      <c r="GCY9" s="86"/>
      <c r="GCZ9" s="86"/>
      <c r="GDA9" s="86"/>
      <c r="GDB9" s="86"/>
      <c r="GDC9" s="86"/>
      <c r="GDD9" s="86"/>
      <c r="GDE9" s="86"/>
      <c r="GDF9" s="86"/>
      <c r="GDG9" s="86"/>
      <c r="GDH9" s="86"/>
      <c r="GDI9" s="86"/>
      <c r="GDJ9" s="86"/>
      <c r="GDK9" s="86"/>
      <c r="GDL9" s="86"/>
      <c r="GDM9" s="86"/>
      <c r="GDN9" s="86"/>
      <c r="GDO9" s="86"/>
      <c r="GDP9" s="86"/>
      <c r="GDQ9" s="86"/>
      <c r="GDR9" s="86"/>
      <c r="GDS9" s="86"/>
      <c r="GDT9" s="86"/>
      <c r="GDU9" s="86"/>
      <c r="GDV9" s="86"/>
      <c r="GDW9" s="86"/>
      <c r="GDX9" s="86"/>
      <c r="GDY9" s="86"/>
      <c r="GDZ9" s="86"/>
      <c r="GEA9" s="86"/>
      <c r="GEB9" s="86"/>
      <c r="GEC9" s="86"/>
      <c r="GED9" s="86"/>
      <c r="GEE9" s="86"/>
      <c r="GEF9" s="86"/>
      <c r="GEG9" s="86"/>
      <c r="GEH9" s="86"/>
      <c r="GEI9" s="86"/>
      <c r="GEJ9" s="86"/>
      <c r="GEK9" s="86"/>
      <c r="GEL9" s="86"/>
      <c r="GEM9" s="86"/>
      <c r="GEN9" s="86"/>
      <c r="GEO9" s="86"/>
      <c r="GEP9" s="86"/>
      <c r="GEQ9" s="86"/>
      <c r="GER9" s="86"/>
      <c r="GES9" s="86"/>
      <c r="GET9" s="86"/>
      <c r="GEU9" s="86"/>
      <c r="GEV9" s="86"/>
      <c r="GEW9" s="86"/>
      <c r="GEX9" s="86"/>
      <c r="GEY9" s="86"/>
      <c r="GEZ9" s="86"/>
      <c r="GFA9" s="86"/>
      <c r="GFB9" s="86"/>
      <c r="GFC9" s="86"/>
      <c r="GFD9" s="86"/>
      <c r="GFE9" s="86"/>
      <c r="GFF9" s="86"/>
      <c r="GFG9" s="86"/>
      <c r="GFH9" s="86"/>
      <c r="GFI9" s="86"/>
      <c r="GFJ9" s="86"/>
      <c r="GFK9" s="86"/>
      <c r="GFL9" s="86"/>
      <c r="GFM9" s="86"/>
      <c r="GFN9" s="86"/>
      <c r="GFO9" s="86"/>
      <c r="GFP9" s="86"/>
      <c r="GFQ9" s="86"/>
      <c r="GFR9" s="86"/>
      <c r="GFS9" s="86"/>
      <c r="GFT9" s="86"/>
      <c r="GFU9" s="86"/>
      <c r="GFV9" s="86"/>
      <c r="GFW9" s="86"/>
      <c r="GFX9" s="86"/>
      <c r="GFY9" s="86"/>
      <c r="GFZ9" s="86"/>
      <c r="GGA9" s="86"/>
      <c r="GGB9" s="86"/>
      <c r="GGC9" s="86"/>
      <c r="GGD9" s="86"/>
      <c r="GGE9" s="86"/>
      <c r="GGF9" s="86"/>
      <c r="GGG9" s="86"/>
      <c r="GGH9" s="86"/>
      <c r="GGI9" s="86"/>
      <c r="GGJ9" s="86"/>
      <c r="GGK9" s="86"/>
      <c r="GGL9" s="86"/>
      <c r="GGM9" s="86"/>
      <c r="GGN9" s="86"/>
      <c r="GGO9" s="86"/>
      <c r="GGP9" s="86"/>
      <c r="GGQ9" s="86"/>
      <c r="GGR9" s="86"/>
      <c r="GGS9" s="86"/>
      <c r="GGT9" s="86"/>
      <c r="GGU9" s="86"/>
      <c r="GGV9" s="86"/>
      <c r="GGW9" s="86"/>
      <c r="GGX9" s="86"/>
      <c r="GGY9" s="86"/>
      <c r="GGZ9" s="86"/>
      <c r="GHA9" s="86"/>
      <c r="GHB9" s="86"/>
      <c r="GHC9" s="86"/>
      <c r="GHD9" s="86"/>
      <c r="GHE9" s="86"/>
      <c r="GHF9" s="86"/>
      <c r="GHG9" s="86"/>
      <c r="GHH9" s="86"/>
      <c r="GHI9" s="86"/>
      <c r="GHJ9" s="86"/>
      <c r="GHK9" s="86"/>
      <c r="GHL9" s="86"/>
      <c r="GHM9" s="86"/>
      <c r="GHN9" s="86"/>
      <c r="GHO9" s="86"/>
      <c r="GHP9" s="86"/>
      <c r="GHQ9" s="86"/>
      <c r="GHR9" s="86"/>
      <c r="GHS9" s="86"/>
      <c r="GHT9" s="86"/>
      <c r="GHU9" s="86"/>
      <c r="GHV9" s="86"/>
      <c r="GHW9" s="86"/>
      <c r="GHX9" s="86"/>
      <c r="GHY9" s="86"/>
      <c r="GHZ9" s="86"/>
      <c r="GIA9" s="86"/>
      <c r="GIB9" s="86"/>
      <c r="GIC9" s="86"/>
      <c r="GID9" s="86"/>
      <c r="GIE9" s="86"/>
      <c r="GIF9" s="86"/>
      <c r="GIG9" s="86"/>
      <c r="GIH9" s="86"/>
      <c r="GII9" s="86"/>
      <c r="GIJ9" s="86"/>
      <c r="GIK9" s="86"/>
      <c r="GIL9" s="86"/>
      <c r="GIM9" s="86"/>
      <c r="GIN9" s="86"/>
      <c r="GIO9" s="86"/>
      <c r="GIP9" s="86"/>
      <c r="GIQ9" s="86"/>
      <c r="GIR9" s="86"/>
      <c r="GIS9" s="86"/>
      <c r="GIT9" s="86"/>
      <c r="GIU9" s="86"/>
      <c r="GIV9" s="86"/>
      <c r="GIW9" s="86"/>
      <c r="GIX9" s="86"/>
      <c r="GIY9" s="86"/>
      <c r="GIZ9" s="86"/>
      <c r="GJA9" s="86"/>
      <c r="GJB9" s="86"/>
      <c r="GJC9" s="86"/>
      <c r="GJD9" s="86"/>
      <c r="GJE9" s="86"/>
      <c r="GJF9" s="86"/>
      <c r="GJG9" s="86"/>
      <c r="GJH9" s="86"/>
      <c r="GJI9" s="86"/>
      <c r="GJJ9" s="86"/>
      <c r="GJK9" s="86"/>
      <c r="GJL9" s="86"/>
      <c r="GJM9" s="86"/>
      <c r="GJN9" s="86"/>
      <c r="GJO9" s="86"/>
      <c r="GJP9" s="86"/>
      <c r="GJQ9" s="86"/>
      <c r="GJR9" s="86"/>
      <c r="GJS9" s="86"/>
      <c r="GJT9" s="86"/>
      <c r="GJU9" s="86"/>
      <c r="GJV9" s="86"/>
      <c r="GJW9" s="86"/>
      <c r="GJX9" s="86"/>
      <c r="GJY9" s="86"/>
      <c r="GJZ9" s="86"/>
      <c r="GKA9" s="86"/>
      <c r="GKB9" s="86"/>
      <c r="GKC9" s="86"/>
      <c r="GKD9" s="86"/>
      <c r="GKE9" s="86"/>
      <c r="GKF9" s="86"/>
      <c r="GKG9" s="86"/>
      <c r="GKH9" s="86"/>
      <c r="GKI9" s="86"/>
      <c r="GKJ9" s="86"/>
      <c r="GKK9" s="86"/>
      <c r="GKL9" s="86"/>
      <c r="GKM9" s="86"/>
      <c r="GKN9" s="86"/>
      <c r="GKO9" s="86"/>
      <c r="GKP9" s="86"/>
      <c r="GKQ9" s="86"/>
      <c r="GKR9" s="86"/>
      <c r="GKS9" s="86"/>
      <c r="GKT9" s="86"/>
      <c r="GKU9" s="86"/>
      <c r="GKV9" s="86"/>
      <c r="GKW9" s="86"/>
      <c r="GKX9" s="86"/>
      <c r="GKY9" s="86"/>
      <c r="GKZ9" s="86"/>
      <c r="GLA9" s="86"/>
      <c r="GLB9" s="86"/>
      <c r="GLC9" s="86"/>
      <c r="GLD9" s="86"/>
      <c r="GLE9" s="86"/>
      <c r="GLF9" s="86"/>
      <c r="GLG9" s="86"/>
      <c r="GLH9" s="86"/>
      <c r="GLI9" s="86"/>
      <c r="GLJ9" s="86"/>
      <c r="GLK9" s="86"/>
      <c r="GLL9" s="86"/>
      <c r="GLM9" s="86"/>
      <c r="GLN9" s="86"/>
      <c r="GLO9" s="86"/>
      <c r="GLP9" s="86"/>
      <c r="GLQ9" s="86"/>
      <c r="GLR9" s="86"/>
      <c r="GLS9" s="86"/>
      <c r="GLT9" s="86"/>
      <c r="GLU9" s="86"/>
      <c r="GLV9" s="86"/>
      <c r="GLW9" s="86"/>
      <c r="GLX9" s="86"/>
      <c r="GLY9" s="86"/>
      <c r="GLZ9" s="86"/>
      <c r="GMA9" s="86"/>
      <c r="GMB9" s="86"/>
      <c r="GMC9" s="86"/>
      <c r="GMD9" s="86"/>
      <c r="GME9" s="86"/>
      <c r="GMF9" s="86"/>
      <c r="GMG9" s="86"/>
      <c r="GMH9" s="86"/>
      <c r="GMI9" s="86"/>
      <c r="GMJ9" s="86"/>
      <c r="GMK9" s="86"/>
      <c r="GML9" s="86"/>
      <c r="GMM9" s="86"/>
      <c r="GMN9" s="86"/>
      <c r="GMO9" s="86"/>
      <c r="GMP9" s="86"/>
      <c r="GMQ9" s="86"/>
      <c r="GMR9" s="86"/>
      <c r="GMS9" s="86"/>
      <c r="GMT9" s="86"/>
      <c r="GMU9" s="86"/>
      <c r="GMV9" s="86"/>
      <c r="GMW9" s="86"/>
      <c r="GMX9" s="86"/>
      <c r="GMY9" s="86"/>
      <c r="GMZ9" s="86"/>
      <c r="GNA9" s="86"/>
      <c r="GNB9" s="86"/>
      <c r="GNC9" s="86"/>
      <c r="GND9" s="86"/>
      <c r="GNE9" s="86"/>
      <c r="GNF9" s="86"/>
      <c r="GNG9" s="86"/>
      <c r="GNH9" s="86"/>
      <c r="GNI9" s="86"/>
      <c r="GNJ9" s="86"/>
      <c r="GNK9" s="86"/>
      <c r="GNL9" s="86"/>
      <c r="GNM9" s="86"/>
      <c r="GNN9" s="86"/>
      <c r="GNO9" s="86"/>
      <c r="GNP9" s="86"/>
      <c r="GNQ9" s="86"/>
      <c r="GNR9" s="86"/>
      <c r="GNS9" s="86"/>
      <c r="GNT9" s="86"/>
      <c r="GNU9" s="86"/>
      <c r="GNV9" s="86"/>
      <c r="GNW9" s="86"/>
      <c r="GNX9" s="86"/>
      <c r="GNY9" s="86"/>
      <c r="GNZ9" s="86"/>
      <c r="GOA9" s="86"/>
      <c r="GOB9" s="86"/>
      <c r="GOC9" s="86"/>
      <c r="GOD9" s="86"/>
      <c r="GOE9" s="86"/>
      <c r="GOF9" s="86"/>
      <c r="GOG9" s="86"/>
      <c r="GOH9" s="86"/>
      <c r="GOI9" s="86"/>
      <c r="GOJ9" s="86"/>
      <c r="GOK9" s="86"/>
      <c r="GOL9" s="86"/>
      <c r="GOM9" s="86"/>
      <c r="GON9" s="86"/>
      <c r="GOO9" s="86"/>
      <c r="GOP9" s="86"/>
      <c r="GOQ9" s="86"/>
      <c r="GOR9" s="86"/>
      <c r="GOS9" s="86"/>
      <c r="GOT9" s="86"/>
      <c r="GOU9" s="86"/>
      <c r="GOV9" s="86"/>
      <c r="GOW9" s="86"/>
      <c r="GOX9" s="86"/>
      <c r="GOY9" s="86"/>
      <c r="GOZ9" s="86"/>
      <c r="GPA9" s="86"/>
      <c r="GPB9" s="86"/>
      <c r="GPC9" s="86"/>
      <c r="GPD9" s="86"/>
      <c r="GPE9" s="86"/>
      <c r="GPF9" s="86"/>
      <c r="GPG9" s="86"/>
      <c r="GPH9" s="86"/>
      <c r="GPI9" s="86"/>
      <c r="GPJ9" s="86"/>
      <c r="GPK9" s="86"/>
      <c r="GPL9" s="86"/>
      <c r="GPM9" s="86"/>
      <c r="GPN9" s="86"/>
      <c r="GPO9" s="86"/>
      <c r="GPP9" s="86"/>
      <c r="GPQ9" s="86"/>
      <c r="GPR9" s="86"/>
      <c r="GPS9" s="86"/>
      <c r="GPT9" s="86"/>
      <c r="GPU9" s="86"/>
      <c r="GPV9" s="86"/>
      <c r="GPW9" s="86"/>
      <c r="GPX9" s="86"/>
      <c r="GPY9" s="86"/>
      <c r="GPZ9" s="86"/>
      <c r="GQA9" s="86"/>
      <c r="GQB9" s="86"/>
      <c r="GQC9" s="86"/>
      <c r="GQD9" s="86"/>
      <c r="GQE9" s="86"/>
      <c r="GQF9" s="86"/>
      <c r="GQG9" s="86"/>
      <c r="GQH9" s="86"/>
      <c r="GQI9" s="86"/>
      <c r="GQJ9" s="86"/>
      <c r="GQK9" s="86"/>
      <c r="GQL9" s="86"/>
      <c r="GQM9" s="86"/>
      <c r="GQN9" s="86"/>
      <c r="GQO9" s="86"/>
      <c r="GQP9" s="86"/>
      <c r="GQQ9" s="86"/>
      <c r="GQR9" s="86"/>
      <c r="GQS9" s="86"/>
      <c r="GQT9" s="86"/>
      <c r="GQU9" s="86"/>
      <c r="GQV9" s="86"/>
      <c r="GQW9" s="86"/>
      <c r="GQX9" s="86"/>
      <c r="GQY9" s="86"/>
      <c r="GQZ9" s="86"/>
      <c r="GRA9" s="86"/>
      <c r="GRB9" s="86"/>
      <c r="GRC9" s="86"/>
      <c r="GRD9" s="86"/>
      <c r="GRE9" s="86"/>
      <c r="GRF9" s="86"/>
      <c r="GRG9" s="86"/>
      <c r="GRH9" s="86"/>
      <c r="GRI9" s="86"/>
      <c r="GRJ9" s="86"/>
      <c r="GRK9" s="86"/>
      <c r="GRL9" s="86"/>
      <c r="GRM9" s="86"/>
      <c r="GRN9" s="86"/>
      <c r="GRO9" s="86"/>
      <c r="GRP9" s="86"/>
      <c r="GRQ9" s="86"/>
      <c r="GRR9" s="86"/>
      <c r="GRS9" s="86"/>
      <c r="GRT9" s="86"/>
      <c r="GRU9" s="86"/>
      <c r="GRV9" s="86"/>
      <c r="GRW9" s="86"/>
      <c r="GRX9" s="86"/>
      <c r="GRY9" s="86"/>
      <c r="GRZ9" s="86"/>
      <c r="GSA9" s="86"/>
      <c r="GSB9" s="86"/>
      <c r="GSC9" s="86"/>
      <c r="GSD9" s="86"/>
      <c r="GSE9" s="86"/>
      <c r="GSF9" s="86"/>
      <c r="GSG9" s="86"/>
      <c r="GSH9" s="86"/>
      <c r="GSI9" s="86"/>
      <c r="GSJ9" s="86"/>
      <c r="GSK9" s="86"/>
      <c r="GSL9" s="86"/>
      <c r="GSM9" s="86"/>
      <c r="GSN9" s="86"/>
      <c r="GSO9" s="86"/>
      <c r="GSP9" s="86"/>
      <c r="GSQ9" s="86"/>
      <c r="GSR9" s="86"/>
      <c r="GSS9" s="86"/>
      <c r="GST9" s="86"/>
      <c r="GSU9" s="86"/>
      <c r="GSV9" s="86"/>
      <c r="GSW9" s="86"/>
      <c r="GSX9" s="86"/>
      <c r="GSY9" s="86"/>
      <c r="GSZ9" s="86"/>
      <c r="GTA9" s="86"/>
      <c r="GTB9" s="86"/>
      <c r="GTC9" s="86"/>
      <c r="GTD9" s="86"/>
      <c r="GTE9" s="86"/>
      <c r="GTF9" s="86"/>
      <c r="GTG9" s="86"/>
      <c r="GTH9" s="86"/>
      <c r="GTI9" s="86"/>
      <c r="GTJ9" s="86"/>
      <c r="GTK9" s="86"/>
      <c r="GTL9" s="86"/>
      <c r="GTM9" s="86"/>
      <c r="GTN9" s="86"/>
      <c r="GTO9" s="86"/>
      <c r="GTP9" s="86"/>
      <c r="GTQ9" s="86"/>
      <c r="GTR9" s="86"/>
      <c r="GTS9" s="86"/>
      <c r="GTT9" s="86"/>
      <c r="GTU9" s="86"/>
      <c r="GTV9" s="86"/>
      <c r="GTW9" s="86"/>
      <c r="GTX9" s="86"/>
      <c r="GTY9" s="86"/>
      <c r="GTZ9" s="86"/>
      <c r="GUA9" s="86"/>
      <c r="GUB9" s="86"/>
      <c r="GUC9" s="86"/>
      <c r="GUD9" s="86"/>
      <c r="GUE9" s="86"/>
      <c r="GUF9" s="86"/>
      <c r="GUG9" s="86"/>
      <c r="GUH9" s="86"/>
      <c r="GUI9" s="86"/>
      <c r="GUJ9" s="86"/>
      <c r="GUK9" s="86"/>
      <c r="GUL9" s="86"/>
      <c r="GUM9" s="86"/>
      <c r="GUN9" s="86"/>
      <c r="GUO9" s="86"/>
      <c r="GUP9" s="86"/>
      <c r="GUQ9" s="86"/>
      <c r="GUR9" s="86"/>
      <c r="GUS9" s="86"/>
      <c r="GUT9" s="86"/>
      <c r="GUU9" s="86"/>
      <c r="GUV9" s="86"/>
      <c r="GUW9" s="86"/>
      <c r="GUX9" s="86"/>
      <c r="GUY9" s="86"/>
      <c r="GUZ9" s="86"/>
      <c r="GVA9" s="86"/>
      <c r="GVB9" s="86"/>
      <c r="GVC9" s="86"/>
      <c r="GVD9" s="86"/>
      <c r="GVE9" s="86"/>
      <c r="GVF9" s="86"/>
      <c r="GVG9" s="86"/>
      <c r="GVH9" s="86"/>
      <c r="GVI9" s="86"/>
      <c r="GVJ9" s="86"/>
      <c r="GVK9" s="86"/>
      <c r="GVL9" s="86"/>
      <c r="GVM9" s="86"/>
      <c r="GVN9" s="86"/>
      <c r="GVO9" s="86"/>
      <c r="GVP9" s="86"/>
      <c r="GVQ9" s="86"/>
      <c r="GVR9" s="86"/>
      <c r="GVS9" s="86"/>
      <c r="GVT9" s="86"/>
      <c r="GVU9" s="86"/>
      <c r="GVV9" s="86"/>
      <c r="GVW9" s="86"/>
      <c r="GVX9" s="86"/>
      <c r="GVY9" s="86"/>
      <c r="GVZ9" s="86"/>
      <c r="GWA9" s="86"/>
      <c r="GWB9" s="86"/>
      <c r="GWC9" s="86"/>
      <c r="GWD9" s="86"/>
      <c r="GWE9" s="86"/>
      <c r="GWF9" s="86"/>
      <c r="GWG9" s="86"/>
      <c r="GWH9" s="86"/>
      <c r="GWI9" s="86"/>
      <c r="GWJ9" s="86"/>
      <c r="GWK9" s="86"/>
      <c r="GWL9" s="86"/>
      <c r="GWM9" s="86"/>
      <c r="GWN9" s="86"/>
      <c r="GWO9" s="86"/>
      <c r="GWP9" s="86"/>
      <c r="GWQ9" s="86"/>
      <c r="GWR9" s="86"/>
      <c r="GWS9" s="86"/>
      <c r="GWT9" s="86"/>
      <c r="GWU9" s="86"/>
      <c r="GWV9" s="86"/>
      <c r="GWW9" s="86"/>
      <c r="GWX9" s="86"/>
      <c r="GWY9" s="86"/>
      <c r="GWZ9" s="86"/>
      <c r="GXA9" s="86"/>
      <c r="GXB9" s="86"/>
      <c r="GXC9" s="86"/>
      <c r="GXD9" s="86"/>
      <c r="GXE9" s="86"/>
      <c r="GXF9" s="86"/>
      <c r="GXG9" s="86"/>
      <c r="GXH9" s="86"/>
      <c r="GXI9" s="86"/>
      <c r="GXJ9" s="86"/>
      <c r="GXK9" s="86"/>
      <c r="GXL9" s="86"/>
      <c r="GXM9" s="86"/>
      <c r="GXN9" s="86"/>
      <c r="GXO9" s="86"/>
      <c r="GXP9" s="86"/>
      <c r="GXQ9" s="86"/>
      <c r="GXR9" s="86"/>
      <c r="GXS9" s="86"/>
      <c r="GXT9" s="86"/>
      <c r="GXU9" s="86"/>
      <c r="GXV9" s="86"/>
      <c r="GXW9" s="86"/>
      <c r="GXX9" s="86"/>
      <c r="GXY9" s="86"/>
      <c r="GXZ9" s="86"/>
      <c r="GYA9" s="86"/>
      <c r="GYB9" s="86"/>
      <c r="GYC9" s="86"/>
      <c r="GYD9" s="86"/>
      <c r="GYE9" s="86"/>
      <c r="GYF9" s="86"/>
      <c r="GYG9" s="86"/>
      <c r="GYH9" s="86"/>
      <c r="GYI9" s="86"/>
      <c r="GYJ9" s="86"/>
      <c r="GYK9" s="86"/>
      <c r="GYL9" s="86"/>
      <c r="GYM9" s="86"/>
      <c r="GYN9" s="86"/>
      <c r="GYO9" s="86"/>
      <c r="GYP9" s="86"/>
      <c r="GYQ9" s="86"/>
      <c r="GYR9" s="86"/>
      <c r="GYS9" s="86"/>
      <c r="GYT9" s="86"/>
      <c r="GYU9" s="86"/>
      <c r="GYV9" s="86"/>
      <c r="GYW9" s="86"/>
      <c r="GYX9" s="86"/>
      <c r="GYY9" s="86"/>
      <c r="GYZ9" s="86"/>
      <c r="GZA9" s="86"/>
      <c r="GZB9" s="86"/>
      <c r="GZC9" s="86"/>
      <c r="GZD9" s="86"/>
      <c r="GZE9" s="86"/>
      <c r="GZF9" s="86"/>
      <c r="GZG9" s="86"/>
      <c r="GZH9" s="86"/>
      <c r="GZI9" s="86"/>
      <c r="GZJ9" s="86"/>
      <c r="GZK9" s="86"/>
      <c r="GZL9" s="86"/>
      <c r="GZM9" s="86"/>
      <c r="GZN9" s="86"/>
      <c r="GZO9" s="86"/>
      <c r="GZP9" s="86"/>
      <c r="GZQ9" s="86"/>
      <c r="GZR9" s="86"/>
      <c r="GZS9" s="86"/>
      <c r="GZT9" s="86"/>
      <c r="GZU9" s="86"/>
      <c r="GZV9" s="86"/>
      <c r="GZW9" s="86"/>
      <c r="GZX9" s="86"/>
      <c r="GZY9" s="86"/>
      <c r="GZZ9" s="86"/>
      <c r="HAA9" s="86"/>
      <c r="HAB9" s="86"/>
      <c r="HAC9" s="86"/>
      <c r="HAD9" s="86"/>
      <c r="HAE9" s="86"/>
      <c r="HAF9" s="86"/>
      <c r="HAG9" s="86"/>
      <c r="HAH9" s="86"/>
      <c r="HAI9" s="86"/>
      <c r="HAJ9" s="86"/>
      <c r="HAK9" s="86"/>
      <c r="HAL9" s="86"/>
      <c r="HAM9" s="86"/>
      <c r="HAN9" s="86"/>
      <c r="HAO9" s="86"/>
      <c r="HAP9" s="86"/>
      <c r="HAQ9" s="86"/>
      <c r="HAR9" s="86"/>
      <c r="HAS9" s="86"/>
      <c r="HAT9" s="86"/>
      <c r="HAU9" s="86"/>
      <c r="HAV9" s="86"/>
      <c r="HAW9" s="86"/>
      <c r="HAX9" s="86"/>
      <c r="HAY9" s="86"/>
      <c r="HAZ9" s="86"/>
      <c r="HBA9" s="86"/>
      <c r="HBB9" s="86"/>
      <c r="HBC9" s="86"/>
      <c r="HBD9" s="86"/>
      <c r="HBE9" s="86"/>
      <c r="HBF9" s="86"/>
      <c r="HBG9" s="86"/>
      <c r="HBH9" s="86"/>
      <c r="HBI9" s="86"/>
      <c r="HBJ9" s="86"/>
      <c r="HBK9" s="86"/>
      <c r="HBL9" s="86"/>
      <c r="HBM9" s="86"/>
      <c r="HBN9" s="86"/>
      <c r="HBO9" s="86"/>
      <c r="HBP9" s="86"/>
      <c r="HBQ9" s="86"/>
      <c r="HBR9" s="86"/>
      <c r="HBS9" s="86"/>
      <c r="HBT9" s="86"/>
      <c r="HBU9" s="86"/>
      <c r="HBV9" s="86"/>
      <c r="HBW9" s="86"/>
      <c r="HBX9" s="86"/>
      <c r="HBY9" s="86"/>
      <c r="HBZ9" s="86"/>
      <c r="HCA9" s="86"/>
      <c r="HCB9" s="86"/>
      <c r="HCC9" s="86"/>
      <c r="HCD9" s="86"/>
      <c r="HCE9" s="86"/>
      <c r="HCF9" s="86"/>
      <c r="HCG9" s="86"/>
      <c r="HCH9" s="86"/>
      <c r="HCI9" s="86"/>
      <c r="HCJ9" s="86"/>
      <c r="HCK9" s="86"/>
      <c r="HCL9" s="86"/>
      <c r="HCM9" s="86"/>
      <c r="HCN9" s="86"/>
      <c r="HCO9" s="86"/>
      <c r="HCP9" s="86"/>
      <c r="HCQ9" s="86"/>
      <c r="HCR9" s="86"/>
      <c r="HCS9" s="86"/>
      <c r="HCT9" s="86"/>
      <c r="HCU9" s="86"/>
      <c r="HCV9" s="86"/>
      <c r="HCW9" s="86"/>
      <c r="HCX9" s="86"/>
      <c r="HCY9" s="86"/>
      <c r="HCZ9" s="86"/>
      <c r="HDA9" s="86"/>
      <c r="HDB9" s="86"/>
      <c r="HDC9" s="86"/>
      <c r="HDD9" s="86"/>
      <c r="HDE9" s="86"/>
      <c r="HDF9" s="86"/>
      <c r="HDG9" s="86"/>
      <c r="HDH9" s="86"/>
      <c r="HDI9" s="86"/>
      <c r="HDJ9" s="86"/>
      <c r="HDK9" s="86"/>
      <c r="HDL9" s="86"/>
      <c r="HDM9" s="86"/>
      <c r="HDN9" s="86"/>
      <c r="HDO9" s="86"/>
      <c r="HDP9" s="86"/>
      <c r="HDQ9" s="86"/>
      <c r="HDR9" s="86"/>
      <c r="HDS9" s="86"/>
      <c r="HDT9" s="86"/>
      <c r="HDU9" s="86"/>
      <c r="HDV9" s="86"/>
      <c r="HDW9" s="86"/>
      <c r="HDX9" s="86"/>
      <c r="HDY9" s="86"/>
      <c r="HDZ9" s="86"/>
      <c r="HEA9" s="86"/>
      <c r="HEB9" s="86"/>
      <c r="HEC9" s="86"/>
      <c r="HED9" s="86"/>
      <c r="HEE9" s="86"/>
      <c r="HEF9" s="86"/>
      <c r="HEG9" s="86"/>
      <c r="HEH9" s="86"/>
      <c r="HEI9" s="86"/>
      <c r="HEJ9" s="86"/>
      <c r="HEK9" s="86"/>
      <c r="HEL9" s="86"/>
      <c r="HEM9" s="86"/>
      <c r="HEN9" s="86"/>
      <c r="HEO9" s="86"/>
      <c r="HEP9" s="86"/>
      <c r="HEQ9" s="86"/>
      <c r="HER9" s="86"/>
      <c r="HES9" s="86"/>
      <c r="HET9" s="86"/>
      <c r="HEU9" s="86"/>
      <c r="HEV9" s="86"/>
      <c r="HEW9" s="86"/>
      <c r="HEX9" s="86"/>
      <c r="HEY9" s="86"/>
      <c r="HEZ9" s="86"/>
      <c r="HFA9" s="86"/>
      <c r="HFB9" s="86"/>
      <c r="HFC9" s="86"/>
      <c r="HFD9" s="86"/>
      <c r="HFE9" s="86"/>
      <c r="HFF9" s="86"/>
      <c r="HFG9" s="86"/>
      <c r="HFH9" s="86"/>
      <c r="HFI9" s="86"/>
      <c r="HFJ9" s="86"/>
      <c r="HFK9" s="86"/>
      <c r="HFL9" s="86"/>
      <c r="HFM9" s="86"/>
      <c r="HFN9" s="86"/>
      <c r="HFO9" s="86"/>
      <c r="HFP9" s="86"/>
      <c r="HFQ9" s="86"/>
      <c r="HFR9" s="86"/>
      <c r="HFS9" s="86"/>
      <c r="HFT9" s="86"/>
      <c r="HFU9" s="86"/>
      <c r="HFV9" s="86"/>
      <c r="HFW9" s="86"/>
      <c r="HFX9" s="86"/>
      <c r="HFY9" s="86"/>
      <c r="HFZ9" s="86"/>
      <c r="HGA9" s="86"/>
      <c r="HGB9" s="86"/>
      <c r="HGC9" s="86"/>
      <c r="HGD9" s="86"/>
      <c r="HGE9" s="86"/>
      <c r="HGF9" s="86"/>
      <c r="HGG9" s="86"/>
      <c r="HGH9" s="86"/>
      <c r="HGI9" s="86"/>
      <c r="HGJ9" s="86"/>
      <c r="HGK9" s="86"/>
      <c r="HGL9" s="86"/>
      <c r="HGM9" s="86"/>
      <c r="HGN9" s="86"/>
      <c r="HGO9" s="86"/>
      <c r="HGP9" s="86"/>
      <c r="HGQ9" s="86"/>
      <c r="HGR9" s="86"/>
      <c r="HGS9" s="86"/>
      <c r="HGT9" s="86"/>
      <c r="HGU9" s="86"/>
      <c r="HGV9" s="86"/>
      <c r="HGW9" s="86"/>
      <c r="HGX9" s="86"/>
      <c r="HGY9" s="86"/>
      <c r="HGZ9" s="86"/>
      <c r="HHA9" s="86"/>
      <c r="HHB9" s="86"/>
      <c r="HHC9" s="86"/>
      <c r="HHD9" s="86"/>
      <c r="HHE9" s="86"/>
      <c r="HHF9" s="86"/>
      <c r="HHG9" s="86"/>
      <c r="HHH9" s="86"/>
      <c r="HHI9" s="86"/>
      <c r="HHJ9" s="86"/>
      <c r="HHK9" s="86"/>
      <c r="HHL9" s="86"/>
      <c r="HHM9" s="86"/>
      <c r="HHN9" s="86"/>
      <c r="HHO9" s="86"/>
      <c r="HHP9" s="86"/>
      <c r="HHQ9" s="86"/>
      <c r="HHR9" s="86"/>
      <c r="HHS9" s="86"/>
      <c r="HHT9" s="86"/>
      <c r="HHU9" s="86"/>
      <c r="HHV9" s="86"/>
      <c r="HHW9" s="86"/>
      <c r="HHX9" s="86"/>
      <c r="HHY9" s="86"/>
      <c r="HHZ9" s="86"/>
      <c r="HIA9" s="86"/>
      <c r="HIB9" s="86"/>
      <c r="HIC9" s="86"/>
      <c r="HID9" s="86"/>
      <c r="HIE9" s="86"/>
      <c r="HIF9" s="86"/>
      <c r="HIG9" s="86"/>
      <c r="HIH9" s="86"/>
      <c r="HII9" s="86"/>
      <c r="HIJ9" s="86"/>
      <c r="HIK9" s="86"/>
      <c r="HIL9" s="86"/>
      <c r="HIM9" s="86"/>
      <c r="HIN9" s="86"/>
      <c r="HIO9" s="86"/>
      <c r="HIP9" s="86"/>
      <c r="HIQ9" s="86"/>
      <c r="HIR9" s="86"/>
      <c r="HIS9" s="86"/>
      <c r="HIT9" s="86"/>
      <c r="HIU9" s="86"/>
      <c r="HIV9" s="86"/>
      <c r="HIW9" s="86"/>
      <c r="HIX9" s="86"/>
      <c r="HIY9" s="86"/>
      <c r="HIZ9" s="86"/>
      <c r="HJA9" s="86"/>
      <c r="HJB9" s="86"/>
      <c r="HJC9" s="86"/>
      <c r="HJD9" s="86"/>
      <c r="HJE9" s="86"/>
      <c r="HJF9" s="86"/>
      <c r="HJG9" s="86"/>
      <c r="HJH9" s="86"/>
      <c r="HJI9" s="86"/>
      <c r="HJJ9" s="86"/>
      <c r="HJK9" s="86"/>
      <c r="HJL9" s="86"/>
      <c r="HJM9" s="86"/>
      <c r="HJN9" s="86"/>
      <c r="HJO9" s="86"/>
      <c r="HJP9" s="86"/>
      <c r="HJQ9" s="86"/>
      <c r="HJR9" s="86"/>
      <c r="HJS9" s="86"/>
      <c r="HJT9" s="86"/>
      <c r="HJU9" s="86"/>
      <c r="HJV9" s="86"/>
      <c r="HJW9" s="86"/>
      <c r="HJX9" s="86"/>
      <c r="HJY9" s="86"/>
      <c r="HJZ9" s="86"/>
      <c r="HKA9" s="86"/>
      <c r="HKB9" s="86"/>
      <c r="HKC9" s="86"/>
      <c r="HKD9" s="86"/>
      <c r="HKE9" s="86"/>
      <c r="HKF9" s="86"/>
      <c r="HKG9" s="86"/>
      <c r="HKH9" s="86"/>
      <c r="HKI9" s="86"/>
      <c r="HKJ9" s="86"/>
      <c r="HKK9" s="86"/>
      <c r="HKL9" s="86"/>
      <c r="HKM9" s="86"/>
      <c r="HKN9" s="86"/>
      <c r="HKO9" s="86"/>
      <c r="HKP9" s="86"/>
      <c r="HKQ9" s="86"/>
      <c r="HKR9" s="86"/>
      <c r="HKS9" s="86"/>
      <c r="HKT9" s="86"/>
      <c r="HKU9" s="86"/>
      <c r="HKV9" s="86"/>
      <c r="HKW9" s="86"/>
      <c r="HKX9" s="86"/>
      <c r="HKY9" s="86"/>
      <c r="HKZ9" s="86"/>
      <c r="HLA9" s="86"/>
      <c r="HLB9" s="86"/>
      <c r="HLC9" s="86"/>
      <c r="HLD9" s="86"/>
      <c r="HLE9" s="86"/>
      <c r="HLF9" s="86"/>
      <c r="HLG9" s="86"/>
      <c r="HLH9" s="86"/>
      <c r="HLI9" s="86"/>
      <c r="HLJ9" s="86"/>
      <c r="HLK9" s="86"/>
      <c r="HLL9" s="86"/>
      <c r="HLM9" s="86"/>
      <c r="HLN9" s="86"/>
      <c r="HLO9" s="86"/>
      <c r="HLP9" s="86"/>
      <c r="HLQ9" s="86"/>
      <c r="HLR9" s="86"/>
      <c r="HLS9" s="86"/>
      <c r="HLT9" s="86"/>
      <c r="HLU9" s="86"/>
      <c r="HLV9" s="86"/>
      <c r="HLW9" s="86"/>
      <c r="HLX9" s="86"/>
      <c r="HLY9" s="86"/>
      <c r="HLZ9" s="86"/>
      <c r="HMA9" s="86"/>
      <c r="HMB9" s="86"/>
      <c r="HMC9" s="86"/>
      <c r="HMD9" s="86"/>
      <c r="HME9" s="86"/>
      <c r="HMF9" s="86"/>
      <c r="HMG9" s="86"/>
      <c r="HMH9" s="86"/>
      <c r="HMI9" s="86"/>
      <c r="HMJ9" s="86"/>
      <c r="HMK9" s="86"/>
      <c r="HML9" s="86"/>
      <c r="HMM9" s="86"/>
      <c r="HMN9" s="86"/>
      <c r="HMO9" s="86"/>
      <c r="HMP9" s="86"/>
      <c r="HMQ9" s="86"/>
      <c r="HMR9" s="86"/>
      <c r="HMS9" s="86"/>
      <c r="HMT9" s="86"/>
      <c r="HMU9" s="86"/>
      <c r="HMV9" s="86"/>
      <c r="HMW9" s="86"/>
      <c r="HMX9" s="86"/>
      <c r="HMY9" s="86"/>
      <c r="HMZ9" s="86"/>
      <c r="HNA9" s="86"/>
      <c r="HNB9" s="86"/>
      <c r="HNC9" s="86"/>
      <c r="HND9" s="86"/>
      <c r="HNE9" s="86"/>
      <c r="HNF9" s="86"/>
      <c r="HNG9" s="86"/>
      <c r="HNH9" s="86"/>
      <c r="HNI9" s="86"/>
      <c r="HNJ9" s="86"/>
      <c r="HNK9" s="86"/>
      <c r="HNL9" s="86"/>
      <c r="HNM9" s="86"/>
      <c r="HNN9" s="86"/>
      <c r="HNO9" s="86"/>
      <c r="HNP9" s="86"/>
      <c r="HNQ9" s="86"/>
      <c r="HNR9" s="86"/>
      <c r="HNS9" s="86"/>
      <c r="HNT9" s="86"/>
      <c r="HNU9" s="86"/>
      <c r="HNV9" s="86"/>
      <c r="HNW9" s="86"/>
      <c r="HNX9" s="86"/>
      <c r="HNY9" s="86"/>
      <c r="HNZ9" s="86"/>
      <c r="HOA9" s="86"/>
      <c r="HOB9" s="86"/>
      <c r="HOC9" s="86"/>
      <c r="HOD9" s="86"/>
      <c r="HOE9" s="86"/>
      <c r="HOF9" s="86"/>
      <c r="HOG9" s="86"/>
      <c r="HOH9" s="86"/>
      <c r="HOI9" s="86"/>
      <c r="HOJ9" s="86"/>
      <c r="HOK9" s="86"/>
      <c r="HOL9" s="86"/>
      <c r="HOM9" s="86"/>
      <c r="HON9" s="86"/>
      <c r="HOO9" s="86"/>
      <c r="HOP9" s="86"/>
      <c r="HOQ9" s="86"/>
      <c r="HOR9" s="86"/>
      <c r="HOS9" s="86"/>
      <c r="HOT9" s="86"/>
      <c r="HOU9" s="86"/>
      <c r="HOV9" s="86"/>
      <c r="HOW9" s="86"/>
      <c r="HOX9" s="86"/>
      <c r="HOY9" s="86"/>
      <c r="HOZ9" s="86"/>
      <c r="HPA9" s="86"/>
      <c r="HPB9" s="86"/>
      <c r="HPC9" s="86"/>
      <c r="HPD9" s="86"/>
      <c r="HPE9" s="86"/>
      <c r="HPF9" s="86"/>
      <c r="HPG9" s="86"/>
      <c r="HPH9" s="86"/>
      <c r="HPI9" s="86"/>
      <c r="HPJ9" s="86"/>
      <c r="HPK9" s="86"/>
      <c r="HPL9" s="86"/>
      <c r="HPM9" s="86"/>
      <c r="HPN9" s="86"/>
      <c r="HPO9" s="86"/>
      <c r="HPP9" s="86"/>
      <c r="HPQ9" s="86"/>
      <c r="HPR9" s="86"/>
      <c r="HPS9" s="86"/>
      <c r="HPT9" s="86"/>
      <c r="HPU9" s="86"/>
      <c r="HPV9" s="86"/>
      <c r="HPW9" s="86"/>
      <c r="HPX9" s="86"/>
      <c r="HPY9" s="86"/>
      <c r="HPZ9" s="86"/>
      <c r="HQA9" s="86"/>
      <c r="HQB9" s="86"/>
      <c r="HQC9" s="86"/>
      <c r="HQD9" s="86"/>
      <c r="HQE9" s="86"/>
      <c r="HQF9" s="86"/>
      <c r="HQG9" s="86"/>
      <c r="HQH9" s="86"/>
      <c r="HQI9" s="86"/>
      <c r="HQJ9" s="86"/>
      <c r="HQK9" s="86"/>
      <c r="HQL9" s="86"/>
      <c r="HQM9" s="86"/>
      <c r="HQN9" s="86"/>
      <c r="HQO9" s="86"/>
      <c r="HQP9" s="86"/>
      <c r="HQQ9" s="86"/>
      <c r="HQR9" s="86"/>
      <c r="HQS9" s="86"/>
      <c r="HQT9" s="86"/>
      <c r="HQU9" s="86"/>
      <c r="HQV9" s="86"/>
      <c r="HQW9" s="86"/>
      <c r="HQX9" s="86"/>
      <c r="HQY9" s="86"/>
      <c r="HQZ9" s="86"/>
      <c r="HRA9" s="86"/>
      <c r="HRB9" s="86"/>
      <c r="HRC9" s="86"/>
      <c r="HRD9" s="86"/>
      <c r="HRE9" s="86"/>
      <c r="HRF9" s="86"/>
      <c r="HRG9" s="86"/>
      <c r="HRH9" s="86"/>
      <c r="HRI9" s="86"/>
      <c r="HRJ9" s="86"/>
      <c r="HRK9" s="86"/>
      <c r="HRL9" s="86"/>
      <c r="HRM9" s="86"/>
      <c r="HRN9" s="86"/>
      <c r="HRO9" s="86"/>
      <c r="HRP9" s="86"/>
      <c r="HRQ9" s="86"/>
      <c r="HRR9" s="86"/>
      <c r="HRS9" s="86"/>
      <c r="HRT9" s="86"/>
      <c r="HRU9" s="86"/>
      <c r="HRV9" s="86"/>
      <c r="HRW9" s="86"/>
      <c r="HRX9" s="86"/>
      <c r="HRY9" s="86"/>
      <c r="HRZ9" s="86"/>
      <c r="HSA9" s="86"/>
      <c r="HSB9" s="86"/>
      <c r="HSC9" s="86"/>
      <c r="HSD9" s="86"/>
      <c r="HSE9" s="86"/>
      <c r="HSF9" s="86"/>
      <c r="HSG9" s="86"/>
      <c r="HSH9" s="86"/>
      <c r="HSI9" s="86"/>
      <c r="HSJ9" s="86"/>
      <c r="HSK9" s="86"/>
      <c r="HSL9" s="86"/>
      <c r="HSM9" s="86"/>
      <c r="HSN9" s="86"/>
      <c r="HSO9" s="86"/>
      <c r="HSP9" s="86"/>
      <c r="HSQ9" s="86"/>
      <c r="HSR9" s="86"/>
      <c r="HSS9" s="86"/>
      <c r="HST9" s="86"/>
      <c r="HSU9" s="86"/>
      <c r="HSV9" s="86"/>
      <c r="HSW9" s="86"/>
      <c r="HSX9" s="86"/>
      <c r="HSY9" s="86"/>
      <c r="HSZ9" s="86"/>
      <c r="HTA9" s="86"/>
      <c r="HTB9" s="86"/>
      <c r="HTC9" s="86"/>
      <c r="HTD9" s="86"/>
      <c r="HTE9" s="86"/>
      <c r="HTF9" s="86"/>
      <c r="HTG9" s="86"/>
      <c r="HTH9" s="86"/>
      <c r="HTI9" s="86"/>
      <c r="HTJ9" s="86"/>
      <c r="HTK9" s="86"/>
      <c r="HTL9" s="86"/>
      <c r="HTM9" s="86"/>
      <c r="HTN9" s="86"/>
      <c r="HTO9" s="86"/>
      <c r="HTP9" s="86"/>
      <c r="HTQ9" s="86"/>
      <c r="HTR9" s="86"/>
      <c r="HTS9" s="86"/>
      <c r="HTT9" s="86"/>
      <c r="HTU9" s="86"/>
      <c r="HTV9" s="86"/>
      <c r="HTW9" s="86"/>
      <c r="HTX9" s="86"/>
      <c r="HTY9" s="86"/>
      <c r="HTZ9" s="86"/>
      <c r="HUA9" s="86"/>
      <c r="HUB9" s="86"/>
      <c r="HUC9" s="86"/>
      <c r="HUD9" s="86"/>
      <c r="HUE9" s="86"/>
      <c r="HUF9" s="86"/>
      <c r="HUG9" s="86"/>
      <c r="HUH9" s="86"/>
      <c r="HUI9" s="86"/>
      <c r="HUJ9" s="86"/>
      <c r="HUK9" s="86"/>
      <c r="HUL9" s="86"/>
      <c r="HUM9" s="86"/>
      <c r="HUN9" s="86"/>
      <c r="HUO9" s="86"/>
      <c r="HUP9" s="86"/>
      <c r="HUQ9" s="86"/>
      <c r="HUR9" s="86"/>
      <c r="HUS9" s="86"/>
      <c r="HUT9" s="86"/>
      <c r="HUU9" s="86"/>
      <c r="HUV9" s="86"/>
      <c r="HUW9" s="86"/>
      <c r="HUX9" s="86"/>
      <c r="HUY9" s="86"/>
      <c r="HUZ9" s="86"/>
      <c r="HVA9" s="86"/>
      <c r="HVB9" s="86"/>
      <c r="HVC9" s="86"/>
      <c r="HVD9" s="86"/>
      <c r="HVE9" s="86"/>
      <c r="HVF9" s="86"/>
      <c r="HVG9" s="86"/>
      <c r="HVH9" s="86"/>
      <c r="HVI9" s="86"/>
      <c r="HVJ9" s="86"/>
      <c r="HVK9" s="86"/>
      <c r="HVL9" s="86"/>
      <c r="HVM9" s="86"/>
      <c r="HVN9" s="86"/>
      <c r="HVO9" s="86"/>
      <c r="HVP9" s="86"/>
      <c r="HVQ9" s="86"/>
      <c r="HVR9" s="86"/>
      <c r="HVS9" s="86"/>
      <c r="HVT9" s="86"/>
      <c r="HVU9" s="86"/>
      <c r="HVV9" s="86"/>
      <c r="HVW9" s="86"/>
      <c r="HVX9" s="86"/>
      <c r="HVY9" s="86"/>
      <c r="HVZ9" s="86"/>
      <c r="HWA9" s="86"/>
      <c r="HWB9" s="86"/>
      <c r="HWC9" s="86"/>
      <c r="HWD9" s="86"/>
      <c r="HWE9" s="86"/>
      <c r="HWF9" s="86"/>
      <c r="HWG9" s="86"/>
      <c r="HWH9" s="86"/>
      <c r="HWI9" s="86"/>
      <c r="HWJ9" s="86"/>
      <c r="HWK9" s="86"/>
      <c r="HWL9" s="86"/>
      <c r="HWM9" s="86"/>
      <c r="HWN9" s="86"/>
      <c r="HWO9" s="86"/>
      <c r="HWP9" s="86"/>
      <c r="HWQ9" s="86"/>
      <c r="HWR9" s="86"/>
      <c r="HWS9" s="86"/>
      <c r="HWT9" s="86"/>
      <c r="HWU9" s="86"/>
      <c r="HWV9" s="86"/>
      <c r="HWW9" s="86"/>
      <c r="HWX9" s="86"/>
      <c r="HWY9" s="86"/>
      <c r="HWZ9" s="86"/>
      <c r="HXA9" s="86"/>
      <c r="HXB9" s="86"/>
      <c r="HXC9" s="86"/>
      <c r="HXD9" s="86"/>
      <c r="HXE9" s="86"/>
      <c r="HXF9" s="86"/>
      <c r="HXG9" s="86"/>
      <c r="HXH9" s="86"/>
      <c r="HXI9" s="86"/>
      <c r="HXJ9" s="86"/>
      <c r="HXK9" s="86"/>
      <c r="HXL9" s="86"/>
      <c r="HXM9" s="86"/>
      <c r="HXN9" s="86"/>
      <c r="HXO9" s="86"/>
      <c r="HXP9" s="86"/>
      <c r="HXQ9" s="86"/>
      <c r="HXR9" s="86"/>
      <c r="HXS9" s="86"/>
      <c r="HXT9" s="86"/>
      <c r="HXU9" s="86"/>
      <c r="HXV9" s="86"/>
      <c r="HXW9" s="86"/>
      <c r="HXX9" s="86"/>
      <c r="HXY9" s="86"/>
      <c r="HXZ9" s="86"/>
      <c r="HYA9" s="86"/>
      <c r="HYB9" s="86"/>
      <c r="HYC9" s="86"/>
      <c r="HYD9" s="86"/>
      <c r="HYE9" s="86"/>
      <c r="HYF9" s="86"/>
      <c r="HYG9" s="86"/>
      <c r="HYH9" s="86"/>
      <c r="HYI9" s="86"/>
      <c r="HYJ9" s="86"/>
      <c r="HYK9" s="86"/>
      <c r="HYL9" s="86"/>
      <c r="HYM9" s="86"/>
      <c r="HYN9" s="86"/>
      <c r="HYO9" s="86"/>
      <c r="HYP9" s="86"/>
      <c r="HYQ9" s="86"/>
      <c r="HYR9" s="86"/>
      <c r="HYS9" s="86"/>
      <c r="HYT9" s="86"/>
      <c r="HYU9" s="86"/>
      <c r="HYV9" s="86"/>
      <c r="HYW9" s="86"/>
      <c r="HYX9" s="86"/>
      <c r="HYY9" s="86"/>
      <c r="HYZ9" s="86"/>
      <c r="HZA9" s="86"/>
      <c r="HZB9" s="86"/>
      <c r="HZC9" s="86"/>
      <c r="HZD9" s="86"/>
      <c r="HZE9" s="86"/>
      <c r="HZF9" s="86"/>
      <c r="HZG9" s="86"/>
      <c r="HZH9" s="86"/>
      <c r="HZI9" s="86"/>
      <c r="HZJ9" s="86"/>
      <c r="HZK9" s="86"/>
      <c r="HZL9" s="86"/>
      <c r="HZM9" s="86"/>
      <c r="HZN9" s="86"/>
      <c r="HZO9" s="86"/>
      <c r="HZP9" s="86"/>
      <c r="HZQ9" s="86"/>
      <c r="HZR9" s="86"/>
      <c r="HZS9" s="86"/>
      <c r="HZT9" s="86"/>
      <c r="HZU9" s="86"/>
      <c r="HZV9" s="86"/>
      <c r="HZW9" s="86"/>
      <c r="HZX9" s="86"/>
      <c r="HZY9" s="86"/>
      <c r="HZZ9" s="86"/>
      <c r="IAA9" s="86"/>
      <c r="IAB9" s="86"/>
      <c r="IAC9" s="86"/>
      <c r="IAD9" s="86"/>
      <c r="IAE9" s="86"/>
      <c r="IAF9" s="86"/>
      <c r="IAG9" s="86"/>
      <c r="IAH9" s="86"/>
      <c r="IAI9" s="86"/>
      <c r="IAJ9" s="86"/>
      <c r="IAK9" s="86"/>
      <c r="IAL9" s="86"/>
      <c r="IAM9" s="86"/>
      <c r="IAN9" s="86"/>
      <c r="IAO9" s="86"/>
      <c r="IAP9" s="86"/>
      <c r="IAQ9" s="86"/>
      <c r="IAR9" s="86"/>
      <c r="IAS9" s="86"/>
      <c r="IAT9" s="86"/>
      <c r="IAU9" s="86"/>
      <c r="IAV9" s="86"/>
      <c r="IAW9" s="86"/>
      <c r="IAX9" s="86"/>
      <c r="IAY9" s="86"/>
      <c r="IAZ9" s="86"/>
      <c r="IBA9" s="86"/>
      <c r="IBB9" s="86"/>
      <c r="IBC9" s="86"/>
      <c r="IBD9" s="86"/>
      <c r="IBE9" s="86"/>
      <c r="IBF9" s="86"/>
      <c r="IBG9" s="86"/>
      <c r="IBH9" s="86"/>
      <c r="IBI9" s="86"/>
      <c r="IBJ9" s="86"/>
      <c r="IBK9" s="86"/>
      <c r="IBL9" s="86"/>
      <c r="IBM9" s="86"/>
      <c r="IBN9" s="86"/>
      <c r="IBO9" s="86"/>
      <c r="IBP9" s="86"/>
      <c r="IBQ9" s="86"/>
      <c r="IBR9" s="86"/>
      <c r="IBS9" s="86"/>
      <c r="IBT9" s="86"/>
      <c r="IBU9" s="86"/>
      <c r="IBV9" s="86"/>
      <c r="IBW9" s="86"/>
      <c r="IBX9" s="86"/>
      <c r="IBY9" s="86"/>
      <c r="IBZ9" s="86"/>
      <c r="ICA9" s="86"/>
      <c r="ICB9" s="86"/>
      <c r="ICC9" s="86"/>
      <c r="ICD9" s="86"/>
      <c r="ICE9" s="86"/>
      <c r="ICF9" s="86"/>
      <c r="ICG9" s="86"/>
      <c r="ICH9" s="86"/>
      <c r="ICI9" s="86"/>
      <c r="ICJ9" s="86"/>
      <c r="ICK9" s="86"/>
      <c r="ICL9" s="86"/>
      <c r="ICM9" s="86"/>
      <c r="ICN9" s="86"/>
      <c r="ICO9" s="86"/>
      <c r="ICP9" s="86"/>
      <c r="ICQ9" s="86"/>
      <c r="ICR9" s="86"/>
      <c r="ICS9" s="86"/>
      <c r="ICT9" s="86"/>
      <c r="ICU9" s="86"/>
      <c r="ICV9" s="86"/>
      <c r="ICW9" s="86"/>
      <c r="ICX9" s="86"/>
      <c r="ICY9" s="86"/>
      <c r="ICZ9" s="86"/>
      <c r="IDA9" s="86"/>
      <c r="IDB9" s="86"/>
      <c r="IDC9" s="86"/>
      <c r="IDD9" s="86"/>
      <c r="IDE9" s="86"/>
      <c r="IDF9" s="86"/>
      <c r="IDG9" s="86"/>
      <c r="IDH9" s="86"/>
      <c r="IDI9" s="86"/>
      <c r="IDJ9" s="86"/>
      <c r="IDK9" s="86"/>
      <c r="IDL9" s="86"/>
      <c r="IDM9" s="86"/>
      <c r="IDN9" s="86"/>
      <c r="IDO9" s="86"/>
      <c r="IDP9" s="86"/>
      <c r="IDQ9" s="86"/>
      <c r="IDR9" s="86"/>
      <c r="IDS9" s="86"/>
      <c r="IDT9" s="86"/>
      <c r="IDU9" s="86"/>
      <c r="IDV9" s="86"/>
      <c r="IDW9" s="86"/>
      <c r="IDX9" s="86"/>
      <c r="IDY9" s="86"/>
      <c r="IDZ9" s="86"/>
      <c r="IEA9" s="86"/>
      <c r="IEB9" s="86"/>
      <c r="IEC9" s="86"/>
      <c r="IED9" s="86"/>
      <c r="IEE9" s="86"/>
      <c r="IEF9" s="86"/>
      <c r="IEG9" s="86"/>
      <c r="IEH9" s="86"/>
      <c r="IEI9" s="86"/>
      <c r="IEJ9" s="86"/>
      <c r="IEK9" s="86"/>
      <c r="IEL9" s="86"/>
      <c r="IEM9" s="86"/>
      <c r="IEN9" s="86"/>
      <c r="IEO9" s="86"/>
      <c r="IEP9" s="86"/>
      <c r="IEQ9" s="86"/>
      <c r="IER9" s="86"/>
      <c r="IES9" s="86"/>
      <c r="IET9" s="86"/>
      <c r="IEU9" s="86"/>
      <c r="IEV9" s="86"/>
      <c r="IEW9" s="86"/>
      <c r="IEX9" s="86"/>
      <c r="IEY9" s="86"/>
      <c r="IEZ9" s="86"/>
      <c r="IFA9" s="86"/>
      <c r="IFB9" s="86"/>
      <c r="IFC9" s="86"/>
      <c r="IFD9" s="86"/>
      <c r="IFE9" s="86"/>
      <c r="IFF9" s="86"/>
      <c r="IFG9" s="86"/>
      <c r="IFH9" s="86"/>
      <c r="IFI9" s="86"/>
      <c r="IFJ9" s="86"/>
      <c r="IFK9" s="86"/>
      <c r="IFL9" s="86"/>
      <c r="IFM9" s="86"/>
      <c r="IFN9" s="86"/>
      <c r="IFO9" s="86"/>
      <c r="IFP9" s="86"/>
      <c r="IFQ9" s="86"/>
      <c r="IFR9" s="86"/>
      <c r="IFS9" s="86"/>
      <c r="IFT9" s="86"/>
      <c r="IFU9" s="86"/>
      <c r="IFV9" s="86"/>
      <c r="IFW9" s="86"/>
      <c r="IFX9" s="86"/>
      <c r="IFY9" s="86"/>
      <c r="IFZ9" s="86"/>
      <c r="IGA9" s="86"/>
      <c r="IGB9" s="86"/>
      <c r="IGC9" s="86"/>
      <c r="IGD9" s="86"/>
      <c r="IGE9" s="86"/>
      <c r="IGF9" s="86"/>
      <c r="IGG9" s="86"/>
      <c r="IGH9" s="86"/>
      <c r="IGI9" s="86"/>
      <c r="IGJ9" s="86"/>
      <c r="IGK9" s="86"/>
      <c r="IGL9" s="86"/>
      <c r="IGM9" s="86"/>
      <c r="IGN9" s="86"/>
      <c r="IGO9" s="86"/>
      <c r="IGP9" s="86"/>
      <c r="IGQ9" s="86"/>
      <c r="IGR9" s="86"/>
      <c r="IGS9" s="86"/>
      <c r="IGT9" s="86"/>
      <c r="IGU9" s="86"/>
      <c r="IGV9" s="86"/>
      <c r="IGW9" s="86"/>
      <c r="IGX9" s="86"/>
      <c r="IGY9" s="86"/>
      <c r="IGZ9" s="86"/>
      <c r="IHA9" s="86"/>
      <c r="IHB9" s="86"/>
      <c r="IHC9" s="86"/>
      <c r="IHD9" s="86"/>
      <c r="IHE9" s="86"/>
      <c r="IHF9" s="86"/>
      <c r="IHG9" s="86"/>
      <c r="IHH9" s="86"/>
      <c r="IHI9" s="86"/>
      <c r="IHJ9" s="86"/>
      <c r="IHK9" s="86"/>
      <c r="IHL9" s="86"/>
      <c r="IHM9" s="86"/>
      <c r="IHN9" s="86"/>
      <c r="IHO9" s="86"/>
      <c r="IHP9" s="86"/>
      <c r="IHQ9" s="86"/>
      <c r="IHR9" s="86"/>
      <c r="IHS9" s="86"/>
      <c r="IHT9" s="86"/>
      <c r="IHU9" s="86"/>
      <c r="IHV9" s="86"/>
      <c r="IHW9" s="86"/>
      <c r="IHX9" s="86"/>
      <c r="IHY9" s="86"/>
      <c r="IHZ9" s="86"/>
      <c r="IIA9" s="86"/>
      <c r="IIB9" s="86"/>
      <c r="IIC9" s="86"/>
      <c r="IID9" s="86"/>
      <c r="IIE9" s="86"/>
      <c r="IIF9" s="86"/>
      <c r="IIG9" s="86"/>
      <c r="IIH9" s="86"/>
      <c r="III9" s="86"/>
      <c r="IIJ9" s="86"/>
      <c r="IIK9" s="86"/>
      <c r="IIL9" s="86"/>
      <c r="IIM9" s="86"/>
      <c r="IIN9" s="86"/>
      <c r="IIO9" s="86"/>
      <c r="IIP9" s="86"/>
      <c r="IIQ9" s="86"/>
      <c r="IIR9" s="86"/>
      <c r="IIS9" s="86"/>
      <c r="IIT9" s="86"/>
      <c r="IIU9" s="86"/>
      <c r="IIV9" s="86"/>
      <c r="IIW9" s="86"/>
      <c r="IIX9" s="86"/>
      <c r="IIY9" s="86"/>
      <c r="IIZ9" s="86"/>
      <c r="IJA9" s="86"/>
      <c r="IJB9" s="86"/>
      <c r="IJC9" s="86"/>
      <c r="IJD9" s="86"/>
      <c r="IJE9" s="86"/>
      <c r="IJF9" s="86"/>
      <c r="IJG9" s="86"/>
      <c r="IJH9" s="86"/>
      <c r="IJI9" s="86"/>
      <c r="IJJ9" s="86"/>
      <c r="IJK9" s="86"/>
      <c r="IJL9" s="86"/>
      <c r="IJM9" s="86"/>
      <c r="IJN9" s="86"/>
      <c r="IJO9" s="86"/>
      <c r="IJP9" s="86"/>
      <c r="IJQ9" s="86"/>
      <c r="IJR9" s="86"/>
      <c r="IJS9" s="86"/>
      <c r="IJT9" s="86"/>
      <c r="IJU9" s="86"/>
      <c r="IJV9" s="86"/>
      <c r="IJW9" s="86"/>
      <c r="IJX9" s="86"/>
      <c r="IJY9" s="86"/>
      <c r="IJZ9" s="86"/>
      <c r="IKA9" s="86"/>
      <c r="IKB9" s="86"/>
      <c r="IKC9" s="86"/>
      <c r="IKD9" s="86"/>
      <c r="IKE9" s="86"/>
      <c r="IKF9" s="86"/>
      <c r="IKG9" s="86"/>
      <c r="IKH9" s="86"/>
      <c r="IKI9" s="86"/>
      <c r="IKJ9" s="86"/>
      <c r="IKK9" s="86"/>
      <c r="IKL9" s="86"/>
      <c r="IKM9" s="86"/>
      <c r="IKN9" s="86"/>
      <c r="IKO9" s="86"/>
      <c r="IKP9" s="86"/>
      <c r="IKQ9" s="86"/>
      <c r="IKR9" s="86"/>
      <c r="IKS9" s="86"/>
      <c r="IKT9" s="86"/>
      <c r="IKU9" s="86"/>
      <c r="IKV9" s="86"/>
      <c r="IKW9" s="86"/>
      <c r="IKX9" s="86"/>
      <c r="IKY9" s="86"/>
      <c r="IKZ9" s="86"/>
      <c r="ILA9" s="86"/>
      <c r="ILB9" s="86"/>
      <c r="ILC9" s="86"/>
      <c r="ILD9" s="86"/>
      <c r="ILE9" s="86"/>
      <c r="ILF9" s="86"/>
      <c r="ILG9" s="86"/>
      <c r="ILH9" s="86"/>
      <c r="ILI9" s="86"/>
      <c r="ILJ9" s="86"/>
      <c r="ILK9" s="86"/>
      <c r="ILL9" s="86"/>
      <c r="ILM9" s="86"/>
      <c r="ILN9" s="86"/>
      <c r="ILO9" s="86"/>
      <c r="ILP9" s="86"/>
      <c r="ILQ9" s="86"/>
      <c r="ILR9" s="86"/>
      <c r="ILS9" s="86"/>
      <c r="ILT9" s="86"/>
      <c r="ILU9" s="86"/>
      <c r="ILV9" s="86"/>
      <c r="ILW9" s="86"/>
      <c r="ILX9" s="86"/>
      <c r="ILY9" s="86"/>
      <c r="ILZ9" s="86"/>
      <c r="IMA9" s="86"/>
      <c r="IMB9" s="86"/>
      <c r="IMC9" s="86"/>
      <c r="IMD9" s="86"/>
      <c r="IME9" s="86"/>
      <c r="IMF9" s="86"/>
      <c r="IMG9" s="86"/>
      <c r="IMH9" s="86"/>
      <c r="IMI9" s="86"/>
      <c r="IMJ9" s="86"/>
      <c r="IMK9" s="86"/>
      <c r="IML9" s="86"/>
      <c r="IMM9" s="86"/>
      <c r="IMN9" s="86"/>
      <c r="IMO9" s="86"/>
      <c r="IMP9" s="86"/>
      <c r="IMQ9" s="86"/>
      <c r="IMR9" s="86"/>
      <c r="IMS9" s="86"/>
      <c r="IMT9" s="86"/>
      <c r="IMU9" s="86"/>
      <c r="IMV9" s="86"/>
      <c r="IMW9" s="86"/>
      <c r="IMX9" s="86"/>
      <c r="IMY9" s="86"/>
      <c r="IMZ9" s="86"/>
      <c r="INA9" s="86"/>
      <c r="INB9" s="86"/>
      <c r="INC9" s="86"/>
      <c r="IND9" s="86"/>
      <c r="INE9" s="86"/>
      <c r="INF9" s="86"/>
      <c r="ING9" s="86"/>
      <c r="INH9" s="86"/>
      <c r="INI9" s="86"/>
      <c r="INJ9" s="86"/>
      <c r="INK9" s="86"/>
      <c r="INL9" s="86"/>
      <c r="INM9" s="86"/>
      <c r="INN9" s="86"/>
      <c r="INO9" s="86"/>
      <c r="INP9" s="86"/>
      <c r="INQ9" s="86"/>
      <c r="INR9" s="86"/>
      <c r="INS9" s="86"/>
      <c r="INT9" s="86"/>
      <c r="INU9" s="86"/>
      <c r="INV9" s="86"/>
      <c r="INW9" s="86"/>
      <c r="INX9" s="86"/>
      <c r="INY9" s="86"/>
      <c r="INZ9" s="86"/>
      <c r="IOA9" s="86"/>
      <c r="IOB9" s="86"/>
      <c r="IOC9" s="86"/>
      <c r="IOD9" s="86"/>
      <c r="IOE9" s="86"/>
      <c r="IOF9" s="86"/>
      <c r="IOG9" s="86"/>
      <c r="IOH9" s="86"/>
      <c r="IOI9" s="86"/>
      <c r="IOJ9" s="86"/>
      <c r="IOK9" s="86"/>
      <c r="IOL9" s="86"/>
      <c r="IOM9" s="86"/>
      <c r="ION9" s="86"/>
      <c r="IOO9" s="86"/>
      <c r="IOP9" s="86"/>
      <c r="IOQ9" s="86"/>
      <c r="IOR9" s="86"/>
      <c r="IOS9" s="86"/>
      <c r="IOT9" s="86"/>
      <c r="IOU9" s="86"/>
      <c r="IOV9" s="86"/>
      <c r="IOW9" s="86"/>
      <c r="IOX9" s="86"/>
      <c r="IOY9" s="86"/>
      <c r="IOZ9" s="86"/>
      <c r="IPA9" s="86"/>
      <c r="IPB9" s="86"/>
      <c r="IPC9" s="86"/>
      <c r="IPD9" s="86"/>
      <c r="IPE9" s="86"/>
      <c r="IPF9" s="86"/>
      <c r="IPG9" s="86"/>
      <c r="IPH9" s="86"/>
      <c r="IPI9" s="86"/>
      <c r="IPJ9" s="86"/>
      <c r="IPK9" s="86"/>
      <c r="IPL9" s="86"/>
      <c r="IPM9" s="86"/>
      <c r="IPN9" s="86"/>
      <c r="IPO9" s="86"/>
      <c r="IPP9" s="86"/>
      <c r="IPQ9" s="86"/>
      <c r="IPR9" s="86"/>
      <c r="IPS9" s="86"/>
      <c r="IPT9" s="86"/>
      <c r="IPU9" s="86"/>
      <c r="IPV9" s="86"/>
      <c r="IPW9" s="86"/>
      <c r="IPX9" s="86"/>
      <c r="IPY9" s="86"/>
      <c r="IPZ9" s="86"/>
      <c r="IQA9" s="86"/>
      <c r="IQB9" s="86"/>
      <c r="IQC9" s="86"/>
      <c r="IQD9" s="86"/>
      <c r="IQE9" s="86"/>
      <c r="IQF9" s="86"/>
      <c r="IQG9" s="86"/>
      <c r="IQH9" s="86"/>
      <c r="IQI9" s="86"/>
      <c r="IQJ9" s="86"/>
      <c r="IQK9" s="86"/>
      <c r="IQL9" s="86"/>
      <c r="IQM9" s="86"/>
      <c r="IQN9" s="86"/>
      <c r="IQO9" s="86"/>
      <c r="IQP9" s="86"/>
      <c r="IQQ9" s="86"/>
      <c r="IQR9" s="86"/>
      <c r="IQS9" s="86"/>
      <c r="IQT9" s="86"/>
      <c r="IQU9" s="86"/>
      <c r="IQV9" s="86"/>
      <c r="IQW9" s="86"/>
      <c r="IQX9" s="86"/>
      <c r="IQY9" s="86"/>
      <c r="IQZ9" s="86"/>
      <c r="IRA9" s="86"/>
      <c r="IRB9" s="86"/>
      <c r="IRC9" s="86"/>
      <c r="IRD9" s="86"/>
      <c r="IRE9" s="86"/>
      <c r="IRF9" s="86"/>
      <c r="IRG9" s="86"/>
      <c r="IRH9" s="86"/>
      <c r="IRI9" s="86"/>
      <c r="IRJ9" s="86"/>
      <c r="IRK9" s="86"/>
      <c r="IRL9" s="86"/>
      <c r="IRM9" s="86"/>
      <c r="IRN9" s="86"/>
      <c r="IRO9" s="86"/>
      <c r="IRP9" s="86"/>
      <c r="IRQ9" s="86"/>
      <c r="IRR9" s="86"/>
      <c r="IRS9" s="86"/>
      <c r="IRT9" s="86"/>
      <c r="IRU9" s="86"/>
      <c r="IRV9" s="86"/>
      <c r="IRW9" s="86"/>
      <c r="IRX9" s="86"/>
      <c r="IRY9" s="86"/>
      <c r="IRZ9" s="86"/>
      <c r="ISA9" s="86"/>
      <c r="ISB9" s="86"/>
      <c r="ISC9" s="86"/>
      <c r="ISD9" s="86"/>
      <c r="ISE9" s="86"/>
      <c r="ISF9" s="86"/>
      <c r="ISG9" s="86"/>
      <c r="ISH9" s="86"/>
      <c r="ISI9" s="86"/>
      <c r="ISJ9" s="86"/>
      <c r="ISK9" s="86"/>
      <c r="ISL9" s="86"/>
      <c r="ISM9" s="86"/>
      <c r="ISN9" s="86"/>
      <c r="ISO9" s="86"/>
      <c r="ISP9" s="86"/>
      <c r="ISQ9" s="86"/>
      <c r="ISR9" s="86"/>
      <c r="ISS9" s="86"/>
      <c r="IST9" s="86"/>
      <c r="ISU9" s="86"/>
      <c r="ISV9" s="86"/>
      <c r="ISW9" s="86"/>
      <c r="ISX9" s="86"/>
      <c r="ISY9" s="86"/>
      <c r="ISZ9" s="86"/>
      <c r="ITA9" s="86"/>
      <c r="ITB9" s="86"/>
      <c r="ITC9" s="86"/>
      <c r="ITD9" s="86"/>
      <c r="ITE9" s="86"/>
      <c r="ITF9" s="86"/>
      <c r="ITG9" s="86"/>
      <c r="ITH9" s="86"/>
      <c r="ITI9" s="86"/>
      <c r="ITJ9" s="86"/>
      <c r="ITK9" s="86"/>
      <c r="ITL9" s="86"/>
      <c r="ITM9" s="86"/>
      <c r="ITN9" s="86"/>
      <c r="ITO9" s="86"/>
      <c r="ITP9" s="86"/>
      <c r="ITQ9" s="86"/>
      <c r="ITR9" s="86"/>
      <c r="ITS9" s="86"/>
      <c r="ITT9" s="86"/>
      <c r="ITU9" s="86"/>
      <c r="ITV9" s="86"/>
      <c r="ITW9" s="86"/>
      <c r="ITX9" s="86"/>
      <c r="ITY9" s="86"/>
      <c r="ITZ9" s="86"/>
      <c r="IUA9" s="86"/>
      <c r="IUB9" s="86"/>
      <c r="IUC9" s="86"/>
      <c r="IUD9" s="86"/>
      <c r="IUE9" s="86"/>
      <c r="IUF9" s="86"/>
      <c r="IUG9" s="86"/>
      <c r="IUH9" s="86"/>
      <c r="IUI9" s="86"/>
      <c r="IUJ9" s="86"/>
      <c r="IUK9" s="86"/>
      <c r="IUL9" s="86"/>
      <c r="IUM9" s="86"/>
      <c r="IUN9" s="86"/>
      <c r="IUO9" s="86"/>
      <c r="IUP9" s="86"/>
      <c r="IUQ9" s="86"/>
      <c r="IUR9" s="86"/>
      <c r="IUS9" s="86"/>
      <c r="IUT9" s="86"/>
      <c r="IUU9" s="86"/>
      <c r="IUV9" s="86"/>
      <c r="IUW9" s="86"/>
      <c r="IUX9" s="86"/>
      <c r="IUY9" s="86"/>
      <c r="IUZ9" s="86"/>
      <c r="IVA9" s="86"/>
      <c r="IVB9" s="86"/>
      <c r="IVC9" s="86"/>
      <c r="IVD9" s="86"/>
      <c r="IVE9" s="86"/>
      <c r="IVF9" s="86"/>
      <c r="IVG9" s="86"/>
      <c r="IVH9" s="86"/>
      <c r="IVI9" s="86"/>
      <c r="IVJ9" s="86"/>
      <c r="IVK9" s="86"/>
      <c r="IVL9" s="86"/>
      <c r="IVM9" s="86"/>
      <c r="IVN9" s="86"/>
      <c r="IVO9" s="86"/>
      <c r="IVP9" s="86"/>
      <c r="IVQ9" s="86"/>
      <c r="IVR9" s="86"/>
      <c r="IVS9" s="86"/>
      <c r="IVT9" s="86"/>
      <c r="IVU9" s="86"/>
      <c r="IVV9" s="86"/>
      <c r="IVW9" s="86"/>
      <c r="IVX9" s="86"/>
      <c r="IVY9" s="86"/>
      <c r="IVZ9" s="86"/>
      <c r="IWA9" s="86"/>
      <c r="IWB9" s="86"/>
      <c r="IWC9" s="86"/>
      <c r="IWD9" s="86"/>
      <c r="IWE9" s="86"/>
      <c r="IWF9" s="86"/>
      <c r="IWG9" s="86"/>
      <c r="IWH9" s="86"/>
      <c r="IWI9" s="86"/>
      <c r="IWJ9" s="86"/>
      <c r="IWK9" s="86"/>
      <c r="IWL9" s="86"/>
      <c r="IWM9" s="86"/>
      <c r="IWN9" s="86"/>
      <c r="IWO9" s="86"/>
      <c r="IWP9" s="86"/>
      <c r="IWQ9" s="86"/>
      <c r="IWR9" s="86"/>
      <c r="IWS9" s="86"/>
      <c r="IWT9" s="86"/>
      <c r="IWU9" s="86"/>
      <c r="IWV9" s="86"/>
      <c r="IWW9" s="86"/>
      <c r="IWX9" s="86"/>
      <c r="IWY9" s="86"/>
      <c r="IWZ9" s="86"/>
      <c r="IXA9" s="86"/>
      <c r="IXB9" s="86"/>
      <c r="IXC9" s="86"/>
      <c r="IXD9" s="86"/>
      <c r="IXE9" s="86"/>
      <c r="IXF9" s="86"/>
      <c r="IXG9" s="86"/>
      <c r="IXH9" s="86"/>
      <c r="IXI9" s="86"/>
      <c r="IXJ9" s="86"/>
      <c r="IXK9" s="86"/>
      <c r="IXL9" s="86"/>
      <c r="IXM9" s="86"/>
      <c r="IXN9" s="86"/>
      <c r="IXO9" s="86"/>
      <c r="IXP9" s="86"/>
      <c r="IXQ9" s="86"/>
      <c r="IXR9" s="86"/>
      <c r="IXS9" s="86"/>
      <c r="IXT9" s="86"/>
      <c r="IXU9" s="86"/>
      <c r="IXV9" s="86"/>
      <c r="IXW9" s="86"/>
      <c r="IXX9" s="86"/>
      <c r="IXY9" s="86"/>
      <c r="IXZ9" s="86"/>
      <c r="IYA9" s="86"/>
      <c r="IYB9" s="86"/>
      <c r="IYC9" s="86"/>
      <c r="IYD9" s="86"/>
      <c r="IYE9" s="86"/>
      <c r="IYF9" s="86"/>
      <c r="IYG9" s="86"/>
      <c r="IYH9" s="86"/>
      <c r="IYI9" s="86"/>
      <c r="IYJ9" s="86"/>
      <c r="IYK9" s="86"/>
      <c r="IYL9" s="86"/>
      <c r="IYM9" s="86"/>
      <c r="IYN9" s="86"/>
      <c r="IYO9" s="86"/>
      <c r="IYP9" s="86"/>
      <c r="IYQ9" s="86"/>
      <c r="IYR9" s="86"/>
      <c r="IYS9" s="86"/>
      <c r="IYT9" s="86"/>
      <c r="IYU9" s="86"/>
      <c r="IYV9" s="86"/>
      <c r="IYW9" s="86"/>
      <c r="IYX9" s="86"/>
      <c r="IYY9" s="86"/>
      <c r="IYZ9" s="86"/>
      <c r="IZA9" s="86"/>
      <c r="IZB9" s="86"/>
      <c r="IZC9" s="86"/>
      <c r="IZD9" s="86"/>
      <c r="IZE9" s="86"/>
      <c r="IZF9" s="86"/>
      <c r="IZG9" s="86"/>
      <c r="IZH9" s="86"/>
      <c r="IZI9" s="86"/>
      <c r="IZJ9" s="86"/>
      <c r="IZK9" s="86"/>
      <c r="IZL9" s="86"/>
      <c r="IZM9" s="86"/>
      <c r="IZN9" s="86"/>
      <c r="IZO9" s="86"/>
      <c r="IZP9" s="86"/>
      <c r="IZQ9" s="86"/>
      <c r="IZR9" s="86"/>
      <c r="IZS9" s="86"/>
      <c r="IZT9" s="86"/>
      <c r="IZU9" s="86"/>
      <c r="IZV9" s="86"/>
      <c r="IZW9" s="86"/>
      <c r="IZX9" s="86"/>
      <c r="IZY9" s="86"/>
      <c r="IZZ9" s="86"/>
      <c r="JAA9" s="86"/>
      <c r="JAB9" s="86"/>
      <c r="JAC9" s="86"/>
      <c r="JAD9" s="86"/>
      <c r="JAE9" s="86"/>
      <c r="JAF9" s="86"/>
      <c r="JAG9" s="86"/>
      <c r="JAH9" s="86"/>
      <c r="JAI9" s="86"/>
      <c r="JAJ9" s="86"/>
      <c r="JAK9" s="86"/>
      <c r="JAL9" s="86"/>
      <c r="JAM9" s="86"/>
      <c r="JAN9" s="86"/>
      <c r="JAO9" s="86"/>
      <c r="JAP9" s="86"/>
      <c r="JAQ9" s="86"/>
      <c r="JAR9" s="86"/>
      <c r="JAS9" s="86"/>
      <c r="JAT9" s="86"/>
      <c r="JAU9" s="86"/>
      <c r="JAV9" s="86"/>
      <c r="JAW9" s="86"/>
      <c r="JAX9" s="86"/>
      <c r="JAY9" s="86"/>
      <c r="JAZ9" s="86"/>
      <c r="JBA9" s="86"/>
      <c r="JBB9" s="86"/>
      <c r="JBC9" s="86"/>
      <c r="JBD9" s="86"/>
      <c r="JBE9" s="86"/>
      <c r="JBF9" s="86"/>
      <c r="JBG9" s="86"/>
      <c r="JBH9" s="86"/>
      <c r="JBI9" s="86"/>
      <c r="JBJ9" s="86"/>
      <c r="JBK9" s="86"/>
      <c r="JBL9" s="86"/>
      <c r="JBM9" s="86"/>
      <c r="JBN9" s="86"/>
      <c r="JBO9" s="86"/>
      <c r="JBP9" s="86"/>
      <c r="JBQ9" s="86"/>
      <c r="JBR9" s="86"/>
      <c r="JBS9" s="86"/>
      <c r="JBT9" s="86"/>
      <c r="JBU9" s="86"/>
      <c r="JBV9" s="86"/>
      <c r="JBW9" s="86"/>
      <c r="JBX9" s="86"/>
      <c r="JBY9" s="86"/>
      <c r="JBZ9" s="86"/>
      <c r="JCA9" s="86"/>
      <c r="JCB9" s="86"/>
      <c r="JCC9" s="86"/>
      <c r="JCD9" s="86"/>
      <c r="JCE9" s="86"/>
      <c r="JCF9" s="86"/>
      <c r="JCG9" s="86"/>
      <c r="JCH9" s="86"/>
      <c r="JCI9" s="86"/>
      <c r="JCJ9" s="86"/>
      <c r="JCK9" s="86"/>
      <c r="JCL9" s="86"/>
      <c r="JCM9" s="86"/>
      <c r="JCN9" s="86"/>
      <c r="JCO9" s="86"/>
      <c r="JCP9" s="86"/>
      <c r="JCQ9" s="86"/>
      <c r="JCR9" s="86"/>
      <c r="JCS9" s="86"/>
      <c r="JCT9" s="86"/>
      <c r="JCU9" s="86"/>
      <c r="JCV9" s="86"/>
      <c r="JCW9" s="86"/>
      <c r="JCX9" s="86"/>
      <c r="JCY9" s="86"/>
      <c r="JCZ9" s="86"/>
      <c r="JDA9" s="86"/>
      <c r="JDB9" s="86"/>
      <c r="JDC9" s="86"/>
      <c r="JDD9" s="86"/>
      <c r="JDE9" s="86"/>
      <c r="JDF9" s="86"/>
      <c r="JDG9" s="86"/>
      <c r="JDH9" s="86"/>
      <c r="JDI9" s="86"/>
      <c r="JDJ9" s="86"/>
      <c r="JDK9" s="86"/>
      <c r="JDL9" s="86"/>
      <c r="JDM9" s="86"/>
      <c r="JDN9" s="86"/>
      <c r="JDO9" s="86"/>
      <c r="JDP9" s="86"/>
      <c r="JDQ9" s="86"/>
      <c r="JDR9" s="86"/>
      <c r="JDS9" s="86"/>
      <c r="JDT9" s="86"/>
      <c r="JDU9" s="86"/>
      <c r="JDV9" s="86"/>
      <c r="JDW9" s="86"/>
      <c r="JDX9" s="86"/>
      <c r="JDY9" s="86"/>
      <c r="JDZ9" s="86"/>
      <c r="JEA9" s="86"/>
      <c r="JEB9" s="86"/>
      <c r="JEC9" s="86"/>
      <c r="JED9" s="86"/>
      <c r="JEE9" s="86"/>
      <c r="JEF9" s="86"/>
      <c r="JEG9" s="86"/>
      <c r="JEH9" s="86"/>
      <c r="JEI9" s="86"/>
      <c r="JEJ9" s="86"/>
      <c r="JEK9" s="86"/>
      <c r="JEL9" s="86"/>
      <c r="JEM9" s="86"/>
      <c r="JEN9" s="86"/>
      <c r="JEO9" s="86"/>
      <c r="JEP9" s="86"/>
      <c r="JEQ9" s="86"/>
      <c r="JER9" s="86"/>
      <c r="JES9" s="86"/>
      <c r="JET9" s="86"/>
      <c r="JEU9" s="86"/>
      <c r="JEV9" s="86"/>
      <c r="JEW9" s="86"/>
      <c r="JEX9" s="86"/>
      <c r="JEY9" s="86"/>
      <c r="JEZ9" s="86"/>
      <c r="JFA9" s="86"/>
      <c r="JFB9" s="86"/>
      <c r="JFC9" s="86"/>
      <c r="JFD9" s="86"/>
      <c r="JFE9" s="86"/>
      <c r="JFF9" s="86"/>
      <c r="JFG9" s="86"/>
      <c r="JFH9" s="86"/>
      <c r="JFI9" s="86"/>
      <c r="JFJ9" s="86"/>
      <c r="JFK9" s="86"/>
      <c r="JFL9" s="86"/>
      <c r="JFM9" s="86"/>
      <c r="JFN9" s="86"/>
      <c r="JFO9" s="86"/>
      <c r="JFP9" s="86"/>
      <c r="JFQ9" s="86"/>
      <c r="JFR9" s="86"/>
      <c r="JFS9" s="86"/>
      <c r="JFT9" s="86"/>
      <c r="JFU9" s="86"/>
      <c r="JFV9" s="86"/>
      <c r="JFW9" s="86"/>
      <c r="JFX9" s="86"/>
      <c r="JFY9" s="86"/>
      <c r="JFZ9" s="86"/>
      <c r="JGA9" s="86"/>
      <c r="JGB9" s="86"/>
      <c r="JGC9" s="86"/>
      <c r="JGD9" s="86"/>
      <c r="JGE9" s="86"/>
      <c r="JGF9" s="86"/>
      <c r="JGG9" s="86"/>
      <c r="JGH9" s="86"/>
      <c r="JGI9" s="86"/>
      <c r="JGJ9" s="86"/>
      <c r="JGK9" s="86"/>
      <c r="JGL9" s="86"/>
      <c r="JGM9" s="86"/>
      <c r="JGN9" s="86"/>
      <c r="JGO9" s="86"/>
      <c r="JGP9" s="86"/>
      <c r="JGQ9" s="86"/>
      <c r="JGR9" s="86"/>
      <c r="JGS9" s="86"/>
      <c r="JGT9" s="86"/>
      <c r="JGU9" s="86"/>
      <c r="JGV9" s="86"/>
      <c r="JGW9" s="86"/>
      <c r="JGX9" s="86"/>
      <c r="JGY9" s="86"/>
      <c r="JGZ9" s="86"/>
      <c r="JHA9" s="86"/>
      <c r="JHB9" s="86"/>
      <c r="JHC9" s="86"/>
      <c r="JHD9" s="86"/>
      <c r="JHE9" s="86"/>
      <c r="JHF9" s="86"/>
      <c r="JHG9" s="86"/>
      <c r="JHH9" s="86"/>
      <c r="JHI9" s="86"/>
      <c r="JHJ9" s="86"/>
      <c r="JHK9" s="86"/>
      <c r="JHL9" s="86"/>
      <c r="JHM9" s="86"/>
      <c r="JHN9" s="86"/>
      <c r="JHO9" s="86"/>
      <c r="JHP9" s="86"/>
      <c r="JHQ9" s="86"/>
      <c r="JHR9" s="86"/>
      <c r="JHS9" s="86"/>
      <c r="JHT9" s="86"/>
      <c r="JHU9" s="86"/>
      <c r="JHV9" s="86"/>
      <c r="JHW9" s="86"/>
      <c r="JHX9" s="86"/>
      <c r="JHY9" s="86"/>
      <c r="JHZ9" s="86"/>
      <c r="JIA9" s="86"/>
      <c r="JIB9" s="86"/>
      <c r="JIC9" s="86"/>
      <c r="JID9" s="86"/>
      <c r="JIE9" s="86"/>
      <c r="JIF9" s="86"/>
      <c r="JIG9" s="86"/>
      <c r="JIH9" s="86"/>
      <c r="JII9" s="86"/>
      <c r="JIJ9" s="86"/>
      <c r="JIK9" s="86"/>
      <c r="JIL9" s="86"/>
      <c r="JIM9" s="86"/>
      <c r="JIN9" s="86"/>
      <c r="JIO9" s="86"/>
      <c r="JIP9" s="86"/>
      <c r="JIQ9" s="86"/>
      <c r="JIR9" s="86"/>
      <c r="JIS9" s="86"/>
      <c r="JIT9" s="86"/>
      <c r="JIU9" s="86"/>
      <c r="JIV9" s="86"/>
      <c r="JIW9" s="86"/>
      <c r="JIX9" s="86"/>
      <c r="JIY9" s="86"/>
      <c r="JIZ9" s="86"/>
      <c r="JJA9" s="86"/>
      <c r="JJB9" s="86"/>
      <c r="JJC9" s="86"/>
      <c r="JJD9" s="86"/>
      <c r="JJE9" s="86"/>
      <c r="JJF9" s="86"/>
      <c r="JJG9" s="86"/>
      <c r="JJH9" s="86"/>
      <c r="JJI9" s="86"/>
      <c r="JJJ9" s="86"/>
      <c r="JJK9" s="86"/>
      <c r="JJL9" s="86"/>
      <c r="JJM9" s="86"/>
      <c r="JJN9" s="86"/>
      <c r="JJO9" s="86"/>
      <c r="JJP9" s="86"/>
      <c r="JJQ9" s="86"/>
      <c r="JJR9" s="86"/>
      <c r="JJS9" s="86"/>
      <c r="JJT9" s="86"/>
      <c r="JJU9" s="86"/>
      <c r="JJV9" s="86"/>
      <c r="JJW9" s="86"/>
      <c r="JJX9" s="86"/>
      <c r="JJY9" s="86"/>
      <c r="JJZ9" s="86"/>
      <c r="JKA9" s="86"/>
      <c r="JKB9" s="86"/>
      <c r="JKC9" s="86"/>
      <c r="JKD9" s="86"/>
      <c r="JKE9" s="86"/>
      <c r="JKF9" s="86"/>
      <c r="JKG9" s="86"/>
      <c r="JKH9" s="86"/>
      <c r="JKI9" s="86"/>
      <c r="JKJ9" s="86"/>
      <c r="JKK9" s="86"/>
      <c r="JKL9" s="86"/>
      <c r="JKM9" s="86"/>
      <c r="JKN9" s="86"/>
      <c r="JKO9" s="86"/>
      <c r="JKP9" s="86"/>
      <c r="JKQ9" s="86"/>
      <c r="JKR9" s="86"/>
      <c r="JKS9" s="86"/>
      <c r="JKT9" s="86"/>
      <c r="JKU9" s="86"/>
      <c r="JKV9" s="86"/>
      <c r="JKW9" s="86"/>
      <c r="JKX9" s="86"/>
      <c r="JKY9" s="86"/>
      <c r="JKZ9" s="86"/>
      <c r="JLA9" s="86"/>
      <c r="JLB9" s="86"/>
      <c r="JLC9" s="86"/>
      <c r="JLD9" s="86"/>
      <c r="JLE9" s="86"/>
      <c r="JLF9" s="86"/>
      <c r="JLG9" s="86"/>
      <c r="JLH9" s="86"/>
      <c r="JLI9" s="86"/>
      <c r="JLJ9" s="86"/>
      <c r="JLK9" s="86"/>
      <c r="JLL9" s="86"/>
      <c r="JLM9" s="86"/>
      <c r="JLN9" s="86"/>
      <c r="JLO9" s="86"/>
      <c r="JLP9" s="86"/>
      <c r="JLQ9" s="86"/>
      <c r="JLR9" s="86"/>
      <c r="JLS9" s="86"/>
      <c r="JLT9" s="86"/>
      <c r="JLU9" s="86"/>
      <c r="JLV9" s="86"/>
      <c r="JLW9" s="86"/>
      <c r="JLX9" s="86"/>
      <c r="JLY9" s="86"/>
      <c r="JLZ9" s="86"/>
      <c r="JMA9" s="86"/>
      <c r="JMB9" s="86"/>
      <c r="JMC9" s="86"/>
      <c r="JMD9" s="86"/>
      <c r="JME9" s="86"/>
      <c r="JMF9" s="86"/>
      <c r="JMG9" s="86"/>
      <c r="JMH9" s="86"/>
      <c r="JMI9" s="86"/>
      <c r="JMJ9" s="86"/>
      <c r="JMK9" s="86"/>
      <c r="JML9" s="86"/>
      <c r="JMM9" s="86"/>
      <c r="JMN9" s="86"/>
      <c r="JMO9" s="86"/>
      <c r="JMP9" s="86"/>
      <c r="JMQ9" s="86"/>
      <c r="JMR9" s="86"/>
      <c r="JMS9" s="86"/>
      <c r="JMT9" s="86"/>
      <c r="JMU9" s="86"/>
      <c r="JMV9" s="86"/>
      <c r="JMW9" s="86"/>
      <c r="JMX9" s="86"/>
      <c r="JMY9" s="86"/>
      <c r="JMZ9" s="86"/>
      <c r="JNA9" s="86"/>
      <c r="JNB9" s="86"/>
      <c r="JNC9" s="86"/>
      <c r="JND9" s="86"/>
      <c r="JNE9" s="86"/>
      <c r="JNF9" s="86"/>
      <c r="JNG9" s="86"/>
      <c r="JNH9" s="86"/>
      <c r="JNI9" s="86"/>
      <c r="JNJ9" s="86"/>
      <c r="JNK9" s="86"/>
      <c r="JNL9" s="86"/>
      <c r="JNM9" s="86"/>
      <c r="JNN9" s="86"/>
      <c r="JNO9" s="86"/>
      <c r="JNP9" s="86"/>
      <c r="JNQ9" s="86"/>
      <c r="JNR9" s="86"/>
      <c r="JNS9" s="86"/>
      <c r="JNT9" s="86"/>
      <c r="JNU9" s="86"/>
      <c r="JNV9" s="86"/>
      <c r="JNW9" s="86"/>
      <c r="JNX9" s="86"/>
      <c r="JNY9" s="86"/>
      <c r="JNZ9" s="86"/>
      <c r="JOA9" s="86"/>
      <c r="JOB9" s="86"/>
      <c r="JOC9" s="86"/>
      <c r="JOD9" s="86"/>
      <c r="JOE9" s="86"/>
      <c r="JOF9" s="86"/>
      <c r="JOG9" s="86"/>
      <c r="JOH9" s="86"/>
      <c r="JOI9" s="86"/>
      <c r="JOJ9" s="86"/>
      <c r="JOK9" s="86"/>
      <c r="JOL9" s="86"/>
      <c r="JOM9" s="86"/>
      <c r="JON9" s="86"/>
      <c r="JOO9" s="86"/>
      <c r="JOP9" s="86"/>
      <c r="JOQ9" s="86"/>
      <c r="JOR9" s="86"/>
      <c r="JOS9" s="86"/>
      <c r="JOT9" s="86"/>
      <c r="JOU9" s="86"/>
      <c r="JOV9" s="86"/>
      <c r="JOW9" s="86"/>
      <c r="JOX9" s="86"/>
      <c r="JOY9" s="86"/>
      <c r="JOZ9" s="86"/>
      <c r="JPA9" s="86"/>
      <c r="JPB9" s="86"/>
      <c r="JPC9" s="86"/>
      <c r="JPD9" s="86"/>
      <c r="JPE9" s="86"/>
      <c r="JPF9" s="86"/>
      <c r="JPG9" s="86"/>
      <c r="JPH9" s="86"/>
      <c r="JPI9" s="86"/>
      <c r="JPJ9" s="86"/>
      <c r="JPK9" s="86"/>
      <c r="JPL9" s="86"/>
      <c r="JPM9" s="86"/>
      <c r="JPN9" s="86"/>
      <c r="JPO9" s="86"/>
      <c r="JPP9" s="86"/>
      <c r="JPQ9" s="86"/>
      <c r="JPR9" s="86"/>
      <c r="JPS9" s="86"/>
      <c r="JPT9" s="86"/>
      <c r="JPU9" s="86"/>
      <c r="JPV9" s="86"/>
      <c r="JPW9" s="86"/>
      <c r="JPX9" s="86"/>
      <c r="JPY9" s="86"/>
      <c r="JPZ9" s="86"/>
      <c r="JQA9" s="86"/>
      <c r="JQB9" s="86"/>
      <c r="JQC9" s="86"/>
      <c r="JQD9" s="86"/>
      <c r="JQE9" s="86"/>
      <c r="JQF9" s="86"/>
      <c r="JQG9" s="86"/>
      <c r="JQH9" s="86"/>
      <c r="JQI9" s="86"/>
      <c r="JQJ9" s="86"/>
      <c r="JQK9" s="86"/>
      <c r="JQL9" s="86"/>
      <c r="JQM9" s="86"/>
      <c r="JQN9" s="86"/>
      <c r="JQO9" s="86"/>
      <c r="JQP9" s="86"/>
      <c r="JQQ9" s="86"/>
      <c r="JQR9" s="86"/>
      <c r="JQS9" s="86"/>
      <c r="JQT9" s="86"/>
      <c r="JQU9" s="86"/>
      <c r="JQV9" s="86"/>
      <c r="JQW9" s="86"/>
      <c r="JQX9" s="86"/>
      <c r="JQY9" s="86"/>
      <c r="JQZ9" s="86"/>
      <c r="JRA9" s="86"/>
      <c r="JRB9" s="86"/>
      <c r="JRC9" s="86"/>
      <c r="JRD9" s="86"/>
      <c r="JRE9" s="86"/>
      <c r="JRF9" s="86"/>
      <c r="JRG9" s="86"/>
      <c r="JRH9" s="86"/>
      <c r="JRI9" s="86"/>
      <c r="JRJ9" s="86"/>
      <c r="JRK9" s="86"/>
      <c r="JRL9" s="86"/>
      <c r="JRM9" s="86"/>
      <c r="JRN9" s="86"/>
      <c r="JRO9" s="86"/>
      <c r="JRP9" s="86"/>
      <c r="JRQ9" s="86"/>
      <c r="JRR9" s="86"/>
      <c r="JRS9" s="86"/>
      <c r="JRT9" s="86"/>
      <c r="JRU9" s="86"/>
      <c r="JRV9" s="86"/>
      <c r="JRW9" s="86"/>
      <c r="JRX9" s="86"/>
      <c r="JRY9" s="86"/>
      <c r="JRZ9" s="86"/>
      <c r="JSA9" s="86"/>
      <c r="JSB9" s="86"/>
      <c r="JSC9" s="86"/>
      <c r="JSD9" s="86"/>
      <c r="JSE9" s="86"/>
      <c r="JSF9" s="86"/>
      <c r="JSG9" s="86"/>
      <c r="JSH9" s="86"/>
      <c r="JSI9" s="86"/>
      <c r="JSJ9" s="86"/>
      <c r="JSK9" s="86"/>
      <c r="JSL9" s="86"/>
      <c r="JSM9" s="86"/>
      <c r="JSN9" s="86"/>
      <c r="JSO9" s="86"/>
      <c r="JSP9" s="86"/>
      <c r="JSQ9" s="86"/>
      <c r="JSR9" s="86"/>
      <c r="JSS9" s="86"/>
      <c r="JST9" s="86"/>
      <c r="JSU9" s="86"/>
      <c r="JSV9" s="86"/>
      <c r="JSW9" s="86"/>
      <c r="JSX9" s="86"/>
      <c r="JSY9" s="86"/>
      <c r="JSZ9" s="86"/>
      <c r="JTA9" s="86"/>
      <c r="JTB9" s="86"/>
      <c r="JTC9" s="86"/>
      <c r="JTD9" s="86"/>
      <c r="JTE9" s="86"/>
      <c r="JTF9" s="86"/>
      <c r="JTG9" s="86"/>
      <c r="JTH9" s="86"/>
      <c r="JTI9" s="86"/>
      <c r="JTJ9" s="86"/>
      <c r="JTK9" s="86"/>
      <c r="JTL9" s="86"/>
      <c r="JTM9" s="86"/>
      <c r="JTN9" s="86"/>
      <c r="JTO9" s="86"/>
      <c r="JTP9" s="86"/>
      <c r="JTQ9" s="86"/>
      <c r="JTR9" s="86"/>
      <c r="JTS9" s="86"/>
      <c r="JTT9" s="86"/>
      <c r="JTU9" s="86"/>
      <c r="JTV9" s="86"/>
      <c r="JTW9" s="86"/>
      <c r="JTX9" s="86"/>
      <c r="JTY9" s="86"/>
      <c r="JTZ9" s="86"/>
      <c r="JUA9" s="86"/>
      <c r="JUB9" s="86"/>
      <c r="JUC9" s="86"/>
      <c r="JUD9" s="86"/>
      <c r="JUE9" s="86"/>
      <c r="JUF9" s="86"/>
      <c r="JUG9" s="86"/>
      <c r="JUH9" s="86"/>
      <c r="JUI9" s="86"/>
      <c r="JUJ9" s="86"/>
      <c r="JUK9" s="86"/>
      <c r="JUL9" s="86"/>
      <c r="JUM9" s="86"/>
      <c r="JUN9" s="86"/>
      <c r="JUO9" s="86"/>
      <c r="JUP9" s="86"/>
      <c r="JUQ9" s="86"/>
      <c r="JUR9" s="86"/>
      <c r="JUS9" s="86"/>
      <c r="JUT9" s="86"/>
      <c r="JUU9" s="86"/>
      <c r="JUV9" s="86"/>
      <c r="JUW9" s="86"/>
      <c r="JUX9" s="86"/>
      <c r="JUY9" s="86"/>
      <c r="JUZ9" s="86"/>
      <c r="JVA9" s="86"/>
      <c r="JVB9" s="86"/>
      <c r="JVC9" s="86"/>
      <c r="JVD9" s="86"/>
      <c r="JVE9" s="86"/>
      <c r="JVF9" s="86"/>
      <c r="JVG9" s="86"/>
      <c r="JVH9" s="86"/>
      <c r="JVI9" s="86"/>
      <c r="JVJ9" s="86"/>
      <c r="JVK9" s="86"/>
      <c r="JVL9" s="86"/>
      <c r="JVM9" s="86"/>
      <c r="JVN9" s="86"/>
      <c r="JVO9" s="86"/>
      <c r="JVP9" s="86"/>
      <c r="JVQ9" s="86"/>
      <c r="JVR9" s="86"/>
      <c r="JVS9" s="86"/>
      <c r="JVT9" s="86"/>
      <c r="JVU9" s="86"/>
      <c r="JVV9" s="86"/>
      <c r="JVW9" s="86"/>
      <c r="JVX9" s="86"/>
      <c r="JVY9" s="86"/>
      <c r="JVZ9" s="86"/>
      <c r="JWA9" s="86"/>
      <c r="JWB9" s="86"/>
      <c r="JWC9" s="86"/>
      <c r="JWD9" s="86"/>
      <c r="JWE9" s="86"/>
      <c r="JWF9" s="86"/>
      <c r="JWG9" s="86"/>
      <c r="JWH9" s="86"/>
      <c r="JWI9" s="86"/>
      <c r="JWJ9" s="86"/>
      <c r="JWK9" s="86"/>
      <c r="JWL9" s="86"/>
      <c r="JWM9" s="86"/>
      <c r="JWN9" s="86"/>
      <c r="JWO9" s="86"/>
      <c r="JWP9" s="86"/>
      <c r="JWQ9" s="86"/>
      <c r="JWR9" s="86"/>
      <c r="JWS9" s="86"/>
      <c r="JWT9" s="86"/>
      <c r="JWU9" s="86"/>
      <c r="JWV9" s="86"/>
      <c r="JWW9" s="86"/>
      <c r="JWX9" s="86"/>
      <c r="JWY9" s="86"/>
      <c r="JWZ9" s="86"/>
      <c r="JXA9" s="86"/>
      <c r="JXB9" s="86"/>
      <c r="JXC9" s="86"/>
      <c r="JXD9" s="86"/>
      <c r="JXE9" s="86"/>
      <c r="JXF9" s="86"/>
      <c r="JXG9" s="86"/>
      <c r="JXH9" s="86"/>
      <c r="JXI9" s="86"/>
      <c r="JXJ9" s="86"/>
      <c r="JXK9" s="86"/>
      <c r="JXL9" s="86"/>
      <c r="JXM9" s="86"/>
      <c r="JXN9" s="86"/>
      <c r="JXO9" s="86"/>
      <c r="JXP9" s="86"/>
      <c r="JXQ9" s="86"/>
      <c r="JXR9" s="86"/>
      <c r="JXS9" s="86"/>
      <c r="JXT9" s="86"/>
      <c r="JXU9" s="86"/>
      <c r="JXV9" s="86"/>
      <c r="JXW9" s="86"/>
      <c r="JXX9" s="86"/>
      <c r="JXY9" s="86"/>
      <c r="JXZ9" s="86"/>
      <c r="JYA9" s="86"/>
      <c r="JYB9" s="86"/>
      <c r="JYC9" s="86"/>
      <c r="JYD9" s="86"/>
      <c r="JYE9" s="86"/>
      <c r="JYF9" s="86"/>
      <c r="JYG9" s="86"/>
      <c r="JYH9" s="86"/>
      <c r="JYI9" s="86"/>
      <c r="JYJ9" s="86"/>
      <c r="JYK9" s="86"/>
      <c r="JYL9" s="86"/>
      <c r="JYM9" s="86"/>
      <c r="JYN9" s="86"/>
      <c r="JYO9" s="86"/>
      <c r="JYP9" s="86"/>
      <c r="JYQ9" s="86"/>
      <c r="JYR9" s="86"/>
      <c r="JYS9" s="86"/>
      <c r="JYT9" s="86"/>
      <c r="JYU9" s="86"/>
      <c r="JYV9" s="86"/>
      <c r="JYW9" s="86"/>
      <c r="JYX9" s="86"/>
      <c r="JYY9" s="86"/>
      <c r="JYZ9" s="86"/>
      <c r="JZA9" s="86"/>
      <c r="JZB9" s="86"/>
      <c r="JZC9" s="86"/>
      <c r="JZD9" s="86"/>
      <c r="JZE9" s="86"/>
      <c r="JZF9" s="86"/>
      <c r="JZG9" s="86"/>
      <c r="JZH9" s="86"/>
      <c r="JZI9" s="86"/>
      <c r="JZJ9" s="86"/>
      <c r="JZK9" s="86"/>
      <c r="JZL9" s="86"/>
      <c r="JZM9" s="86"/>
      <c r="JZN9" s="86"/>
      <c r="JZO9" s="86"/>
      <c r="JZP9" s="86"/>
      <c r="JZQ9" s="86"/>
      <c r="JZR9" s="86"/>
      <c r="JZS9" s="86"/>
      <c r="JZT9" s="86"/>
      <c r="JZU9" s="86"/>
      <c r="JZV9" s="86"/>
      <c r="JZW9" s="86"/>
      <c r="JZX9" s="86"/>
      <c r="JZY9" s="86"/>
      <c r="JZZ9" s="86"/>
      <c r="KAA9" s="86"/>
      <c r="KAB9" s="86"/>
      <c r="KAC9" s="86"/>
      <c r="KAD9" s="86"/>
      <c r="KAE9" s="86"/>
      <c r="KAF9" s="86"/>
      <c r="KAG9" s="86"/>
      <c r="KAH9" s="86"/>
      <c r="KAI9" s="86"/>
      <c r="KAJ9" s="86"/>
      <c r="KAK9" s="86"/>
      <c r="KAL9" s="86"/>
      <c r="KAM9" s="86"/>
      <c r="KAN9" s="86"/>
      <c r="KAO9" s="86"/>
      <c r="KAP9" s="86"/>
      <c r="KAQ9" s="86"/>
      <c r="KAR9" s="86"/>
      <c r="KAS9" s="86"/>
      <c r="KAT9" s="86"/>
      <c r="KAU9" s="86"/>
      <c r="KAV9" s="86"/>
      <c r="KAW9" s="86"/>
      <c r="KAX9" s="86"/>
      <c r="KAY9" s="86"/>
      <c r="KAZ9" s="86"/>
      <c r="KBA9" s="86"/>
      <c r="KBB9" s="86"/>
      <c r="KBC9" s="86"/>
      <c r="KBD9" s="86"/>
      <c r="KBE9" s="86"/>
      <c r="KBF9" s="86"/>
      <c r="KBG9" s="86"/>
      <c r="KBH9" s="86"/>
      <c r="KBI9" s="86"/>
      <c r="KBJ9" s="86"/>
      <c r="KBK9" s="86"/>
      <c r="KBL9" s="86"/>
      <c r="KBM9" s="86"/>
      <c r="KBN9" s="86"/>
      <c r="KBO9" s="86"/>
      <c r="KBP9" s="86"/>
      <c r="KBQ9" s="86"/>
      <c r="KBR9" s="86"/>
      <c r="KBS9" s="86"/>
      <c r="KBT9" s="86"/>
      <c r="KBU9" s="86"/>
      <c r="KBV9" s="86"/>
      <c r="KBW9" s="86"/>
      <c r="KBX9" s="86"/>
      <c r="KBY9" s="86"/>
      <c r="KBZ9" s="86"/>
      <c r="KCA9" s="86"/>
      <c r="KCB9" s="86"/>
      <c r="KCC9" s="86"/>
      <c r="KCD9" s="86"/>
      <c r="KCE9" s="86"/>
      <c r="KCF9" s="86"/>
      <c r="KCG9" s="86"/>
      <c r="KCH9" s="86"/>
      <c r="KCI9" s="86"/>
      <c r="KCJ9" s="86"/>
      <c r="KCK9" s="86"/>
      <c r="KCL9" s="86"/>
      <c r="KCM9" s="86"/>
      <c r="KCN9" s="86"/>
      <c r="KCO9" s="86"/>
      <c r="KCP9" s="86"/>
      <c r="KCQ9" s="86"/>
      <c r="KCR9" s="86"/>
      <c r="KCS9" s="86"/>
      <c r="KCT9" s="86"/>
      <c r="KCU9" s="86"/>
      <c r="KCV9" s="86"/>
      <c r="KCW9" s="86"/>
      <c r="KCX9" s="86"/>
      <c r="KCY9" s="86"/>
      <c r="KCZ9" s="86"/>
      <c r="KDA9" s="86"/>
      <c r="KDB9" s="86"/>
      <c r="KDC9" s="86"/>
      <c r="KDD9" s="86"/>
      <c r="KDE9" s="86"/>
      <c r="KDF9" s="86"/>
      <c r="KDG9" s="86"/>
      <c r="KDH9" s="86"/>
      <c r="KDI9" s="86"/>
      <c r="KDJ9" s="86"/>
      <c r="KDK9" s="86"/>
      <c r="KDL9" s="86"/>
      <c r="KDM9" s="86"/>
      <c r="KDN9" s="86"/>
      <c r="KDO9" s="86"/>
      <c r="KDP9" s="86"/>
      <c r="KDQ9" s="86"/>
      <c r="KDR9" s="86"/>
      <c r="KDS9" s="86"/>
      <c r="KDT9" s="86"/>
      <c r="KDU9" s="86"/>
      <c r="KDV9" s="86"/>
      <c r="KDW9" s="86"/>
      <c r="KDX9" s="86"/>
      <c r="KDY9" s="86"/>
      <c r="KDZ9" s="86"/>
      <c r="KEA9" s="86"/>
      <c r="KEB9" s="86"/>
      <c r="KEC9" s="86"/>
      <c r="KED9" s="86"/>
      <c r="KEE9" s="86"/>
      <c r="KEF9" s="86"/>
      <c r="KEG9" s="86"/>
      <c r="KEH9" s="86"/>
      <c r="KEI9" s="86"/>
      <c r="KEJ9" s="86"/>
      <c r="KEK9" s="86"/>
      <c r="KEL9" s="86"/>
      <c r="KEM9" s="86"/>
      <c r="KEN9" s="86"/>
      <c r="KEO9" s="86"/>
      <c r="KEP9" s="86"/>
      <c r="KEQ9" s="86"/>
      <c r="KER9" s="86"/>
      <c r="KES9" s="86"/>
      <c r="KET9" s="86"/>
      <c r="KEU9" s="86"/>
      <c r="KEV9" s="86"/>
      <c r="KEW9" s="86"/>
      <c r="KEX9" s="86"/>
      <c r="KEY9" s="86"/>
      <c r="KEZ9" s="86"/>
      <c r="KFA9" s="86"/>
      <c r="KFB9" s="86"/>
      <c r="KFC9" s="86"/>
      <c r="KFD9" s="86"/>
      <c r="KFE9" s="86"/>
      <c r="KFF9" s="86"/>
      <c r="KFG9" s="86"/>
      <c r="KFH9" s="86"/>
      <c r="KFI9" s="86"/>
      <c r="KFJ9" s="86"/>
      <c r="KFK9" s="86"/>
      <c r="KFL9" s="86"/>
      <c r="KFM9" s="86"/>
      <c r="KFN9" s="86"/>
      <c r="KFO9" s="86"/>
      <c r="KFP9" s="86"/>
      <c r="KFQ9" s="86"/>
      <c r="KFR9" s="86"/>
      <c r="KFS9" s="86"/>
      <c r="KFT9" s="86"/>
      <c r="KFU9" s="86"/>
      <c r="KFV9" s="86"/>
      <c r="KFW9" s="86"/>
      <c r="KFX9" s="86"/>
      <c r="KFY9" s="86"/>
      <c r="KFZ9" s="86"/>
      <c r="KGA9" s="86"/>
      <c r="KGB9" s="86"/>
      <c r="KGC9" s="86"/>
      <c r="KGD9" s="86"/>
      <c r="KGE9" s="86"/>
      <c r="KGF9" s="86"/>
      <c r="KGG9" s="86"/>
      <c r="KGH9" s="86"/>
      <c r="KGI9" s="86"/>
      <c r="KGJ9" s="86"/>
      <c r="KGK9" s="86"/>
      <c r="KGL9" s="86"/>
      <c r="KGM9" s="86"/>
      <c r="KGN9" s="86"/>
      <c r="KGO9" s="86"/>
      <c r="KGP9" s="86"/>
      <c r="KGQ9" s="86"/>
      <c r="KGR9" s="86"/>
      <c r="KGS9" s="86"/>
      <c r="KGT9" s="86"/>
      <c r="KGU9" s="86"/>
      <c r="KGV9" s="86"/>
      <c r="KGW9" s="86"/>
      <c r="KGX9" s="86"/>
      <c r="KGY9" s="86"/>
      <c r="KGZ9" s="86"/>
      <c r="KHA9" s="86"/>
      <c r="KHB9" s="86"/>
      <c r="KHC9" s="86"/>
      <c r="KHD9" s="86"/>
      <c r="KHE9" s="86"/>
      <c r="KHF9" s="86"/>
      <c r="KHG9" s="86"/>
      <c r="KHH9" s="86"/>
      <c r="KHI9" s="86"/>
      <c r="KHJ9" s="86"/>
      <c r="KHK9" s="86"/>
      <c r="KHL9" s="86"/>
      <c r="KHM9" s="86"/>
      <c r="KHN9" s="86"/>
      <c r="KHO9" s="86"/>
      <c r="KHP9" s="86"/>
      <c r="KHQ9" s="86"/>
      <c r="KHR9" s="86"/>
      <c r="KHS9" s="86"/>
      <c r="KHT9" s="86"/>
      <c r="KHU9" s="86"/>
      <c r="KHV9" s="86"/>
      <c r="KHW9" s="86"/>
      <c r="KHX9" s="86"/>
      <c r="KHY9" s="86"/>
      <c r="KHZ9" s="86"/>
      <c r="KIA9" s="86"/>
      <c r="KIB9" s="86"/>
      <c r="KIC9" s="86"/>
      <c r="KID9" s="86"/>
      <c r="KIE9" s="86"/>
      <c r="KIF9" s="86"/>
      <c r="KIG9" s="86"/>
      <c r="KIH9" s="86"/>
      <c r="KII9" s="86"/>
      <c r="KIJ9" s="86"/>
      <c r="KIK9" s="86"/>
      <c r="KIL9" s="86"/>
      <c r="KIM9" s="86"/>
      <c r="KIN9" s="86"/>
      <c r="KIO9" s="86"/>
      <c r="KIP9" s="86"/>
      <c r="KIQ9" s="86"/>
      <c r="KIR9" s="86"/>
      <c r="KIS9" s="86"/>
      <c r="KIT9" s="86"/>
      <c r="KIU9" s="86"/>
      <c r="KIV9" s="86"/>
      <c r="KIW9" s="86"/>
      <c r="KIX9" s="86"/>
      <c r="KIY9" s="86"/>
      <c r="KIZ9" s="86"/>
      <c r="KJA9" s="86"/>
      <c r="KJB9" s="86"/>
      <c r="KJC9" s="86"/>
      <c r="KJD9" s="86"/>
      <c r="KJE9" s="86"/>
      <c r="KJF9" s="86"/>
      <c r="KJG9" s="86"/>
      <c r="KJH9" s="86"/>
      <c r="KJI9" s="86"/>
      <c r="KJJ9" s="86"/>
      <c r="KJK9" s="86"/>
      <c r="KJL9" s="86"/>
      <c r="KJM9" s="86"/>
      <c r="KJN9" s="86"/>
      <c r="KJO9" s="86"/>
      <c r="KJP9" s="86"/>
      <c r="KJQ9" s="86"/>
      <c r="KJR9" s="86"/>
      <c r="KJS9" s="86"/>
      <c r="KJT9" s="86"/>
      <c r="KJU9" s="86"/>
      <c r="KJV9" s="86"/>
      <c r="KJW9" s="86"/>
      <c r="KJX9" s="86"/>
      <c r="KJY9" s="86"/>
      <c r="KJZ9" s="86"/>
      <c r="KKA9" s="86"/>
      <c r="KKB9" s="86"/>
      <c r="KKC9" s="86"/>
      <c r="KKD9" s="86"/>
      <c r="KKE9" s="86"/>
      <c r="KKF9" s="86"/>
      <c r="KKG9" s="86"/>
      <c r="KKH9" s="86"/>
      <c r="KKI9" s="86"/>
      <c r="KKJ9" s="86"/>
      <c r="KKK9" s="86"/>
      <c r="KKL9" s="86"/>
      <c r="KKM9" s="86"/>
      <c r="KKN9" s="86"/>
      <c r="KKO9" s="86"/>
      <c r="KKP9" s="86"/>
      <c r="KKQ9" s="86"/>
      <c r="KKR9" s="86"/>
      <c r="KKS9" s="86"/>
      <c r="KKT9" s="86"/>
      <c r="KKU9" s="86"/>
      <c r="KKV9" s="86"/>
      <c r="KKW9" s="86"/>
      <c r="KKX9" s="86"/>
      <c r="KKY9" s="86"/>
      <c r="KKZ9" s="86"/>
      <c r="KLA9" s="86"/>
      <c r="KLB9" s="86"/>
      <c r="KLC9" s="86"/>
      <c r="KLD9" s="86"/>
      <c r="KLE9" s="86"/>
      <c r="KLF9" s="86"/>
      <c r="KLG9" s="86"/>
      <c r="KLH9" s="86"/>
      <c r="KLI9" s="86"/>
      <c r="KLJ9" s="86"/>
      <c r="KLK9" s="86"/>
      <c r="KLL9" s="86"/>
      <c r="KLM9" s="86"/>
      <c r="KLN9" s="86"/>
      <c r="KLO9" s="86"/>
      <c r="KLP9" s="86"/>
      <c r="KLQ9" s="86"/>
      <c r="KLR9" s="86"/>
      <c r="KLS9" s="86"/>
      <c r="KLT9" s="86"/>
      <c r="KLU9" s="86"/>
      <c r="KLV9" s="86"/>
      <c r="KLW9" s="86"/>
      <c r="KLX9" s="86"/>
      <c r="KLY9" s="86"/>
      <c r="KLZ9" s="86"/>
      <c r="KMA9" s="86"/>
      <c r="KMB9" s="86"/>
      <c r="KMC9" s="86"/>
      <c r="KMD9" s="86"/>
      <c r="KME9" s="86"/>
      <c r="KMF9" s="86"/>
      <c r="KMG9" s="86"/>
      <c r="KMH9" s="86"/>
      <c r="KMI9" s="86"/>
      <c r="KMJ9" s="86"/>
      <c r="KMK9" s="86"/>
      <c r="KML9" s="86"/>
      <c r="KMM9" s="86"/>
      <c r="KMN9" s="86"/>
      <c r="KMO9" s="86"/>
      <c r="KMP9" s="86"/>
      <c r="KMQ9" s="86"/>
      <c r="KMR9" s="86"/>
      <c r="KMS9" s="86"/>
      <c r="KMT9" s="86"/>
      <c r="KMU9" s="86"/>
      <c r="KMV9" s="86"/>
      <c r="KMW9" s="86"/>
      <c r="KMX9" s="86"/>
      <c r="KMY9" s="86"/>
      <c r="KMZ9" s="86"/>
      <c r="KNA9" s="86"/>
      <c r="KNB9" s="86"/>
      <c r="KNC9" s="86"/>
      <c r="KND9" s="86"/>
      <c r="KNE9" s="86"/>
      <c r="KNF9" s="86"/>
      <c r="KNG9" s="86"/>
      <c r="KNH9" s="86"/>
      <c r="KNI9" s="86"/>
      <c r="KNJ9" s="86"/>
      <c r="KNK9" s="86"/>
      <c r="KNL9" s="86"/>
      <c r="KNM9" s="86"/>
      <c r="KNN9" s="86"/>
      <c r="KNO9" s="86"/>
      <c r="KNP9" s="86"/>
      <c r="KNQ9" s="86"/>
      <c r="KNR9" s="86"/>
      <c r="KNS9" s="86"/>
      <c r="KNT9" s="86"/>
      <c r="KNU9" s="86"/>
      <c r="KNV9" s="86"/>
      <c r="KNW9" s="86"/>
      <c r="KNX9" s="86"/>
      <c r="KNY9" s="86"/>
      <c r="KNZ9" s="86"/>
      <c r="KOA9" s="86"/>
      <c r="KOB9" s="86"/>
      <c r="KOC9" s="86"/>
      <c r="KOD9" s="86"/>
      <c r="KOE9" s="86"/>
      <c r="KOF9" s="86"/>
      <c r="KOG9" s="86"/>
      <c r="KOH9" s="86"/>
      <c r="KOI9" s="86"/>
      <c r="KOJ9" s="86"/>
      <c r="KOK9" s="86"/>
      <c r="KOL9" s="86"/>
      <c r="KOM9" s="86"/>
      <c r="KON9" s="86"/>
      <c r="KOO9" s="86"/>
      <c r="KOP9" s="86"/>
      <c r="KOQ9" s="86"/>
      <c r="KOR9" s="86"/>
      <c r="KOS9" s="86"/>
      <c r="KOT9" s="86"/>
      <c r="KOU9" s="86"/>
      <c r="KOV9" s="86"/>
      <c r="KOW9" s="86"/>
      <c r="KOX9" s="86"/>
      <c r="KOY9" s="86"/>
      <c r="KOZ9" s="86"/>
      <c r="KPA9" s="86"/>
      <c r="KPB9" s="86"/>
      <c r="KPC9" s="86"/>
      <c r="KPD9" s="86"/>
      <c r="KPE9" s="86"/>
      <c r="KPF9" s="86"/>
      <c r="KPG9" s="86"/>
      <c r="KPH9" s="86"/>
      <c r="KPI9" s="86"/>
      <c r="KPJ9" s="86"/>
      <c r="KPK9" s="86"/>
      <c r="KPL9" s="86"/>
      <c r="KPM9" s="86"/>
      <c r="KPN9" s="86"/>
      <c r="KPO9" s="86"/>
      <c r="KPP9" s="86"/>
      <c r="KPQ9" s="86"/>
      <c r="KPR9" s="86"/>
      <c r="KPS9" s="86"/>
      <c r="KPT9" s="86"/>
      <c r="KPU9" s="86"/>
      <c r="KPV9" s="86"/>
      <c r="KPW9" s="86"/>
      <c r="KPX9" s="86"/>
      <c r="KPY9" s="86"/>
      <c r="KPZ9" s="86"/>
      <c r="KQA9" s="86"/>
      <c r="KQB9" s="86"/>
      <c r="KQC9" s="86"/>
      <c r="KQD9" s="86"/>
      <c r="KQE9" s="86"/>
      <c r="KQF9" s="86"/>
      <c r="KQG9" s="86"/>
      <c r="KQH9" s="86"/>
      <c r="KQI9" s="86"/>
      <c r="KQJ9" s="86"/>
      <c r="KQK9" s="86"/>
      <c r="KQL9" s="86"/>
      <c r="KQM9" s="86"/>
      <c r="KQN9" s="86"/>
      <c r="KQO9" s="86"/>
      <c r="KQP9" s="86"/>
      <c r="KQQ9" s="86"/>
      <c r="KQR9" s="86"/>
      <c r="KQS9" s="86"/>
      <c r="KQT9" s="86"/>
      <c r="KQU9" s="86"/>
      <c r="KQV9" s="86"/>
      <c r="KQW9" s="86"/>
      <c r="KQX9" s="86"/>
      <c r="KQY9" s="86"/>
      <c r="KQZ9" s="86"/>
      <c r="KRA9" s="86"/>
      <c r="KRB9" s="86"/>
      <c r="KRC9" s="86"/>
      <c r="KRD9" s="86"/>
      <c r="KRE9" s="86"/>
      <c r="KRF9" s="86"/>
      <c r="KRG9" s="86"/>
      <c r="KRH9" s="86"/>
      <c r="KRI9" s="86"/>
      <c r="KRJ9" s="86"/>
      <c r="KRK9" s="86"/>
      <c r="KRL9" s="86"/>
      <c r="KRM9" s="86"/>
      <c r="KRN9" s="86"/>
      <c r="KRO9" s="86"/>
      <c r="KRP9" s="86"/>
      <c r="KRQ9" s="86"/>
      <c r="KRR9" s="86"/>
      <c r="KRS9" s="86"/>
      <c r="KRT9" s="86"/>
      <c r="KRU9" s="86"/>
      <c r="KRV9" s="86"/>
      <c r="KRW9" s="86"/>
      <c r="KRX9" s="86"/>
      <c r="KRY9" s="86"/>
      <c r="KRZ9" s="86"/>
      <c r="KSA9" s="86"/>
      <c r="KSB9" s="86"/>
      <c r="KSC9" s="86"/>
      <c r="KSD9" s="86"/>
      <c r="KSE9" s="86"/>
      <c r="KSF9" s="86"/>
      <c r="KSG9" s="86"/>
      <c r="KSH9" s="86"/>
      <c r="KSI9" s="86"/>
      <c r="KSJ9" s="86"/>
      <c r="KSK9" s="86"/>
      <c r="KSL9" s="86"/>
      <c r="KSM9" s="86"/>
      <c r="KSN9" s="86"/>
      <c r="KSO9" s="86"/>
      <c r="KSP9" s="86"/>
      <c r="KSQ9" s="86"/>
      <c r="KSR9" s="86"/>
      <c r="KSS9" s="86"/>
      <c r="KST9" s="86"/>
      <c r="KSU9" s="86"/>
      <c r="KSV9" s="86"/>
      <c r="KSW9" s="86"/>
      <c r="KSX9" s="86"/>
      <c r="KSY9" s="86"/>
      <c r="KSZ9" s="86"/>
      <c r="KTA9" s="86"/>
      <c r="KTB9" s="86"/>
      <c r="KTC9" s="86"/>
      <c r="KTD9" s="86"/>
      <c r="KTE9" s="86"/>
      <c r="KTF9" s="86"/>
      <c r="KTG9" s="86"/>
      <c r="KTH9" s="86"/>
      <c r="KTI9" s="86"/>
      <c r="KTJ9" s="86"/>
      <c r="KTK9" s="86"/>
      <c r="KTL9" s="86"/>
      <c r="KTM9" s="86"/>
      <c r="KTN9" s="86"/>
      <c r="KTO9" s="86"/>
      <c r="KTP9" s="86"/>
      <c r="KTQ9" s="86"/>
      <c r="KTR9" s="86"/>
      <c r="KTS9" s="86"/>
      <c r="KTT9" s="86"/>
      <c r="KTU9" s="86"/>
      <c r="KTV9" s="86"/>
      <c r="KTW9" s="86"/>
      <c r="KTX9" s="86"/>
      <c r="KTY9" s="86"/>
      <c r="KTZ9" s="86"/>
      <c r="KUA9" s="86"/>
      <c r="KUB9" s="86"/>
      <c r="KUC9" s="86"/>
      <c r="KUD9" s="86"/>
      <c r="KUE9" s="86"/>
      <c r="KUF9" s="86"/>
      <c r="KUG9" s="86"/>
      <c r="KUH9" s="86"/>
      <c r="KUI9" s="86"/>
      <c r="KUJ9" s="86"/>
      <c r="KUK9" s="86"/>
      <c r="KUL9" s="86"/>
      <c r="KUM9" s="86"/>
      <c r="KUN9" s="86"/>
      <c r="KUO9" s="86"/>
      <c r="KUP9" s="86"/>
      <c r="KUQ9" s="86"/>
      <c r="KUR9" s="86"/>
      <c r="KUS9" s="86"/>
      <c r="KUT9" s="86"/>
      <c r="KUU9" s="86"/>
      <c r="KUV9" s="86"/>
      <c r="KUW9" s="86"/>
      <c r="KUX9" s="86"/>
      <c r="KUY9" s="86"/>
      <c r="KUZ9" s="86"/>
      <c r="KVA9" s="86"/>
      <c r="KVB9" s="86"/>
      <c r="KVC9" s="86"/>
      <c r="KVD9" s="86"/>
      <c r="KVE9" s="86"/>
      <c r="KVF9" s="86"/>
      <c r="KVG9" s="86"/>
      <c r="KVH9" s="86"/>
      <c r="KVI9" s="86"/>
      <c r="KVJ9" s="86"/>
      <c r="KVK9" s="86"/>
      <c r="KVL9" s="86"/>
      <c r="KVM9" s="86"/>
      <c r="KVN9" s="86"/>
      <c r="KVO9" s="86"/>
      <c r="KVP9" s="86"/>
      <c r="KVQ9" s="86"/>
      <c r="KVR9" s="86"/>
      <c r="KVS9" s="86"/>
      <c r="KVT9" s="86"/>
      <c r="KVU9" s="86"/>
      <c r="KVV9" s="86"/>
      <c r="KVW9" s="86"/>
      <c r="KVX9" s="86"/>
      <c r="KVY9" s="86"/>
      <c r="KVZ9" s="86"/>
      <c r="KWA9" s="86"/>
      <c r="KWB9" s="86"/>
      <c r="KWC9" s="86"/>
      <c r="KWD9" s="86"/>
      <c r="KWE9" s="86"/>
      <c r="KWF9" s="86"/>
      <c r="KWG9" s="86"/>
      <c r="KWH9" s="86"/>
      <c r="KWI9" s="86"/>
      <c r="KWJ9" s="86"/>
      <c r="KWK9" s="86"/>
      <c r="KWL9" s="86"/>
      <c r="KWM9" s="86"/>
      <c r="KWN9" s="86"/>
      <c r="KWO9" s="86"/>
      <c r="KWP9" s="86"/>
      <c r="KWQ9" s="86"/>
      <c r="KWR9" s="86"/>
      <c r="KWS9" s="86"/>
      <c r="KWT9" s="86"/>
      <c r="KWU9" s="86"/>
      <c r="KWV9" s="86"/>
      <c r="KWW9" s="86"/>
      <c r="KWX9" s="86"/>
      <c r="KWY9" s="86"/>
      <c r="KWZ9" s="86"/>
      <c r="KXA9" s="86"/>
      <c r="KXB9" s="86"/>
      <c r="KXC9" s="86"/>
      <c r="KXD9" s="86"/>
      <c r="KXE9" s="86"/>
      <c r="KXF9" s="86"/>
      <c r="KXG9" s="86"/>
      <c r="KXH9" s="86"/>
      <c r="KXI9" s="86"/>
      <c r="KXJ9" s="86"/>
      <c r="KXK9" s="86"/>
      <c r="KXL9" s="86"/>
      <c r="KXM9" s="86"/>
      <c r="KXN9" s="86"/>
      <c r="KXO9" s="86"/>
      <c r="KXP9" s="86"/>
      <c r="KXQ9" s="86"/>
      <c r="KXR9" s="86"/>
      <c r="KXS9" s="86"/>
      <c r="KXT9" s="86"/>
      <c r="KXU9" s="86"/>
      <c r="KXV9" s="86"/>
      <c r="KXW9" s="86"/>
      <c r="KXX9" s="86"/>
      <c r="KXY9" s="86"/>
      <c r="KXZ9" s="86"/>
      <c r="KYA9" s="86"/>
      <c r="KYB9" s="86"/>
      <c r="KYC9" s="86"/>
      <c r="KYD9" s="86"/>
      <c r="KYE9" s="86"/>
      <c r="KYF9" s="86"/>
      <c r="KYG9" s="86"/>
      <c r="KYH9" s="86"/>
      <c r="KYI9" s="86"/>
      <c r="KYJ9" s="86"/>
      <c r="KYK9" s="86"/>
      <c r="KYL9" s="86"/>
      <c r="KYM9" s="86"/>
      <c r="KYN9" s="86"/>
      <c r="KYO9" s="86"/>
      <c r="KYP9" s="86"/>
      <c r="KYQ9" s="86"/>
      <c r="KYR9" s="86"/>
      <c r="KYS9" s="86"/>
      <c r="KYT9" s="86"/>
      <c r="KYU9" s="86"/>
      <c r="KYV9" s="86"/>
      <c r="KYW9" s="86"/>
      <c r="KYX9" s="86"/>
      <c r="KYY9" s="86"/>
      <c r="KYZ9" s="86"/>
      <c r="KZA9" s="86"/>
      <c r="KZB9" s="86"/>
      <c r="KZC9" s="86"/>
      <c r="KZD9" s="86"/>
      <c r="KZE9" s="86"/>
      <c r="KZF9" s="86"/>
      <c r="KZG9" s="86"/>
      <c r="KZH9" s="86"/>
      <c r="KZI9" s="86"/>
      <c r="KZJ9" s="86"/>
      <c r="KZK9" s="86"/>
      <c r="KZL9" s="86"/>
      <c r="KZM9" s="86"/>
      <c r="KZN9" s="86"/>
      <c r="KZO9" s="86"/>
      <c r="KZP9" s="86"/>
      <c r="KZQ9" s="86"/>
      <c r="KZR9" s="86"/>
      <c r="KZS9" s="86"/>
      <c r="KZT9" s="86"/>
      <c r="KZU9" s="86"/>
      <c r="KZV9" s="86"/>
      <c r="KZW9" s="86"/>
      <c r="KZX9" s="86"/>
      <c r="KZY9" s="86"/>
      <c r="KZZ9" s="86"/>
      <c r="LAA9" s="86"/>
      <c r="LAB9" s="86"/>
      <c r="LAC9" s="86"/>
      <c r="LAD9" s="86"/>
      <c r="LAE9" s="86"/>
      <c r="LAF9" s="86"/>
      <c r="LAG9" s="86"/>
      <c r="LAH9" s="86"/>
      <c r="LAI9" s="86"/>
      <c r="LAJ9" s="86"/>
      <c r="LAK9" s="86"/>
      <c r="LAL9" s="86"/>
      <c r="LAM9" s="86"/>
      <c r="LAN9" s="86"/>
      <c r="LAO9" s="86"/>
      <c r="LAP9" s="86"/>
      <c r="LAQ9" s="86"/>
      <c r="LAR9" s="86"/>
      <c r="LAS9" s="86"/>
      <c r="LAT9" s="86"/>
      <c r="LAU9" s="86"/>
      <c r="LAV9" s="86"/>
      <c r="LAW9" s="86"/>
      <c r="LAX9" s="86"/>
      <c r="LAY9" s="86"/>
      <c r="LAZ9" s="86"/>
      <c r="LBA9" s="86"/>
      <c r="LBB9" s="86"/>
      <c r="LBC9" s="86"/>
      <c r="LBD9" s="86"/>
      <c r="LBE9" s="86"/>
      <c r="LBF9" s="86"/>
      <c r="LBG9" s="86"/>
      <c r="LBH9" s="86"/>
      <c r="LBI9" s="86"/>
      <c r="LBJ9" s="86"/>
      <c r="LBK9" s="86"/>
      <c r="LBL9" s="86"/>
      <c r="LBM9" s="86"/>
      <c r="LBN9" s="86"/>
      <c r="LBO9" s="86"/>
      <c r="LBP9" s="86"/>
      <c r="LBQ9" s="86"/>
      <c r="LBR9" s="86"/>
      <c r="LBS9" s="86"/>
      <c r="LBT9" s="86"/>
      <c r="LBU9" s="86"/>
      <c r="LBV9" s="86"/>
      <c r="LBW9" s="86"/>
      <c r="LBX9" s="86"/>
      <c r="LBY9" s="86"/>
      <c r="LBZ9" s="86"/>
      <c r="LCA9" s="86"/>
      <c r="LCB9" s="86"/>
      <c r="LCC9" s="86"/>
      <c r="LCD9" s="86"/>
      <c r="LCE9" s="86"/>
      <c r="LCF9" s="86"/>
      <c r="LCG9" s="86"/>
      <c r="LCH9" s="86"/>
      <c r="LCI9" s="86"/>
      <c r="LCJ9" s="86"/>
      <c r="LCK9" s="86"/>
      <c r="LCL9" s="86"/>
      <c r="LCM9" s="86"/>
      <c r="LCN9" s="86"/>
      <c r="LCO9" s="86"/>
      <c r="LCP9" s="86"/>
      <c r="LCQ9" s="86"/>
      <c r="LCR9" s="86"/>
      <c r="LCS9" s="86"/>
      <c r="LCT9" s="86"/>
      <c r="LCU9" s="86"/>
      <c r="LCV9" s="86"/>
      <c r="LCW9" s="86"/>
      <c r="LCX9" s="86"/>
      <c r="LCY9" s="86"/>
      <c r="LCZ9" s="86"/>
      <c r="LDA9" s="86"/>
      <c r="LDB9" s="86"/>
      <c r="LDC9" s="86"/>
      <c r="LDD9" s="86"/>
      <c r="LDE9" s="86"/>
      <c r="LDF9" s="86"/>
      <c r="LDG9" s="86"/>
      <c r="LDH9" s="86"/>
      <c r="LDI9" s="86"/>
      <c r="LDJ9" s="86"/>
      <c r="LDK9" s="86"/>
      <c r="LDL9" s="86"/>
      <c r="LDM9" s="86"/>
      <c r="LDN9" s="86"/>
      <c r="LDO9" s="86"/>
      <c r="LDP9" s="86"/>
      <c r="LDQ9" s="86"/>
      <c r="LDR9" s="86"/>
      <c r="LDS9" s="86"/>
      <c r="LDT9" s="86"/>
      <c r="LDU9" s="86"/>
      <c r="LDV9" s="86"/>
      <c r="LDW9" s="86"/>
      <c r="LDX9" s="86"/>
      <c r="LDY9" s="86"/>
      <c r="LDZ9" s="86"/>
      <c r="LEA9" s="86"/>
      <c r="LEB9" s="86"/>
      <c r="LEC9" s="86"/>
      <c r="LED9" s="86"/>
      <c r="LEE9" s="86"/>
      <c r="LEF9" s="86"/>
      <c r="LEG9" s="86"/>
      <c r="LEH9" s="86"/>
      <c r="LEI9" s="86"/>
      <c r="LEJ9" s="86"/>
      <c r="LEK9" s="86"/>
      <c r="LEL9" s="86"/>
      <c r="LEM9" s="86"/>
      <c r="LEN9" s="86"/>
      <c r="LEO9" s="86"/>
      <c r="LEP9" s="86"/>
      <c r="LEQ9" s="86"/>
      <c r="LER9" s="86"/>
      <c r="LES9" s="86"/>
      <c r="LET9" s="86"/>
      <c r="LEU9" s="86"/>
      <c r="LEV9" s="86"/>
      <c r="LEW9" s="86"/>
      <c r="LEX9" s="86"/>
      <c r="LEY9" s="86"/>
      <c r="LEZ9" s="86"/>
      <c r="LFA9" s="86"/>
      <c r="LFB9" s="86"/>
      <c r="LFC9" s="86"/>
      <c r="LFD9" s="86"/>
      <c r="LFE9" s="86"/>
      <c r="LFF9" s="86"/>
      <c r="LFG9" s="86"/>
      <c r="LFH9" s="86"/>
      <c r="LFI9" s="86"/>
      <c r="LFJ9" s="86"/>
      <c r="LFK9" s="86"/>
      <c r="LFL9" s="86"/>
      <c r="LFM9" s="86"/>
      <c r="LFN9" s="86"/>
      <c r="LFO9" s="86"/>
      <c r="LFP9" s="86"/>
      <c r="LFQ9" s="86"/>
      <c r="LFR9" s="86"/>
      <c r="LFS9" s="86"/>
      <c r="LFT9" s="86"/>
      <c r="LFU9" s="86"/>
      <c r="LFV9" s="86"/>
      <c r="LFW9" s="86"/>
      <c r="LFX9" s="86"/>
      <c r="LFY9" s="86"/>
      <c r="LFZ9" s="86"/>
      <c r="LGA9" s="86"/>
      <c r="LGB9" s="86"/>
      <c r="LGC9" s="86"/>
      <c r="LGD9" s="86"/>
      <c r="LGE9" s="86"/>
      <c r="LGF9" s="86"/>
      <c r="LGG9" s="86"/>
      <c r="LGH9" s="86"/>
      <c r="LGI9" s="86"/>
      <c r="LGJ9" s="86"/>
      <c r="LGK9" s="86"/>
      <c r="LGL9" s="86"/>
      <c r="LGM9" s="86"/>
      <c r="LGN9" s="86"/>
      <c r="LGO9" s="86"/>
      <c r="LGP9" s="86"/>
      <c r="LGQ9" s="86"/>
      <c r="LGR9" s="86"/>
      <c r="LGS9" s="86"/>
      <c r="LGT9" s="86"/>
      <c r="LGU9" s="86"/>
      <c r="LGV9" s="86"/>
      <c r="LGW9" s="86"/>
      <c r="LGX9" s="86"/>
      <c r="LGY9" s="86"/>
      <c r="LGZ9" s="86"/>
      <c r="LHA9" s="86"/>
      <c r="LHB9" s="86"/>
      <c r="LHC9" s="86"/>
      <c r="LHD9" s="86"/>
      <c r="LHE9" s="86"/>
      <c r="LHF9" s="86"/>
      <c r="LHG9" s="86"/>
      <c r="LHH9" s="86"/>
      <c r="LHI9" s="86"/>
      <c r="LHJ9" s="86"/>
      <c r="LHK9" s="86"/>
      <c r="LHL9" s="86"/>
      <c r="LHM9" s="86"/>
      <c r="LHN9" s="86"/>
      <c r="LHO9" s="86"/>
      <c r="LHP9" s="86"/>
      <c r="LHQ9" s="86"/>
      <c r="LHR9" s="86"/>
      <c r="LHS9" s="86"/>
      <c r="LHT9" s="86"/>
      <c r="LHU9" s="86"/>
      <c r="LHV9" s="86"/>
      <c r="LHW9" s="86"/>
      <c r="LHX9" s="86"/>
      <c r="LHY9" s="86"/>
      <c r="LHZ9" s="86"/>
      <c r="LIA9" s="86"/>
      <c r="LIB9" s="86"/>
      <c r="LIC9" s="86"/>
      <c r="LID9" s="86"/>
      <c r="LIE9" s="86"/>
      <c r="LIF9" s="86"/>
      <c r="LIG9" s="86"/>
      <c r="LIH9" s="86"/>
      <c r="LII9" s="86"/>
      <c r="LIJ9" s="86"/>
      <c r="LIK9" s="86"/>
      <c r="LIL9" s="86"/>
      <c r="LIM9" s="86"/>
      <c r="LIN9" s="86"/>
      <c r="LIO9" s="86"/>
      <c r="LIP9" s="86"/>
      <c r="LIQ9" s="86"/>
      <c r="LIR9" s="86"/>
      <c r="LIS9" s="86"/>
      <c r="LIT9" s="86"/>
      <c r="LIU9" s="86"/>
      <c r="LIV9" s="86"/>
      <c r="LIW9" s="86"/>
      <c r="LIX9" s="86"/>
      <c r="LIY9" s="86"/>
      <c r="LIZ9" s="86"/>
      <c r="LJA9" s="86"/>
      <c r="LJB9" s="86"/>
      <c r="LJC9" s="86"/>
      <c r="LJD9" s="86"/>
      <c r="LJE9" s="86"/>
      <c r="LJF9" s="86"/>
      <c r="LJG9" s="86"/>
      <c r="LJH9" s="86"/>
      <c r="LJI9" s="86"/>
      <c r="LJJ9" s="86"/>
      <c r="LJK9" s="86"/>
      <c r="LJL9" s="86"/>
      <c r="LJM9" s="86"/>
      <c r="LJN9" s="86"/>
      <c r="LJO9" s="86"/>
      <c r="LJP9" s="86"/>
      <c r="LJQ9" s="86"/>
      <c r="LJR9" s="86"/>
      <c r="LJS9" s="86"/>
      <c r="LJT9" s="86"/>
      <c r="LJU9" s="86"/>
      <c r="LJV9" s="86"/>
      <c r="LJW9" s="86"/>
      <c r="LJX9" s="86"/>
      <c r="LJY9" s="86"/>
      <c r="LJZ9" s="86"/>
      <c r="LKA9" s="86"/>
      <c r="LKB9" s="86"/>
      <c r="LKC9" s="86"/>
      <c r="LKD9" s="86"/>
      <c r="LKE9" s="86"/>
      <c r="LKF9" s="86"/>
      <c r="LKG9" s="86"/>
      <c r="LKH9" s="86"/>
      <c r="LKI9" s="86"/>
      <c r="LKJ9" s="86"/>
      <c r="LKK9" s="86"/>
      <c r="LKL9" s="86"/>
      <c r="LKM9" s="86"/>
      <c r="LKN9" s="86"/>
      <c r="LKO9" s="86"/>
      <c r="LKP9" s="86"/>
      <c r="LKQ9" s="86"/>
      <c r="LKR9" s="86"/>
      <c r="LKS9" s="86"/>
      <c r="LKT9" s="86"/>
      <c r="LKU9" s="86"/>
      <c r="LKV9" s="86"/>
      <c r="LKW9" s="86"/>
      <c r="LKX9" s="86"/>
      <c r="LKY9" s="86"/>
      <c r="LKZ9" s="86"/>
      <c r="LLA9" s="86"/>
      <c r="LLB9" s="86"/>
      <c r="LLC9" s="86"/>
      <c r="LLD9" s="86"/>
      <c r="LLE9" s="86"/>
      <c r="LLF9" s="86"/>
      <c r="LLG9" s="86"/>
      <c r="LLH9" s="86"/>
      <c r="LLI9" s="86"/>
      <c r="LLJ9" s="86"/>
      <c r="LLK9" s="86"/>
      <c r="LLL9" s="86"/>
      <c r="LLM9" s="86"/>
      <c r="LLN9" s="86"/>
      <c r="LLO9" s="86"/>
      <c r="LLP9" s="86"/>
      <c r="LLQ9" s="86"/>
      <c r="LLR9" s="86"/>
      <c r="LLS9" s="86"/>
      <c r="LLT9" s="86"/>
      <c r="LLU9" s="86"/>
      <c r="LLV9" s="86"/>
      <c r="LLW9" s="86"/>
      <c r="LLX9" s="86"/>
      <c r="LLY9" s="86"/>
      <c r="LLZ9" s="86"/>
      <c r="LMA9" s="86"/>
      <c r="LMB9" s="86"/>
      <c r="LMC9" s="86"/>
      <c r="LMD9" s="86"/>
      <c r="LME9" s="86"/>
      <c r="LMF9" s="86"/>
      <c r="LMG9" s="86"/>
      <c r="LMH9" s="86"/>
      <c r="LMI9" s="86"/>
      <c r="LMJ9" s="86"/>
      <c r="LMK9" s="86"/>
      <c r="LML9" s="86"/>
      <c r="LMM9" s="86"/>
      <c r="LMN9" s="86"/>
      <c r="LMO9" s="86"/>
      <c r="LMP9" s="86"/>
      <c r="LMQ9" s="86"/>
      <c r="LMR9" s="86"/>
      <c r="LMS9" s="86"/>
      <c r="LMT9" s="86"/>
      <c r="LMU9" s="86"/>
      <c r="LMV9" s="86"/>
      <c r="LMW9" s="86"/>
      <c r="LMX9" s="86"/>
      <c r="LMY9" s="86"/>
      <c r="LMZ9" s="86"/>
      <c r="LNA9" s="86"/>
      <c r="LNB9" s="86"/>
      <c r="LNC9" s="86"/>
      <c r="LND9" s="86"/>
      <c r="LNE9" s="86"/>
      <c r="LNF9" s="86"/>
      <c r="LNG9" s="86"/>
      <c r="LNH9" s="86"/>
      <c r="LNI9" s="86"/>
      <c r="LNJ9" s="86"/>
      <c r="LNK9" s="86"/>
      <c r="LNL9" s="86"/>
      <c r="LNM9" s="86"/>
      <c r="LNN9" s="86"/>
      <c r="LNO9" s="86"/>
      <c r="LNP9" s="86"/>
      <c r="LNQ9" s="86"/>
      <c r="LNR9" s="86"/>
      <c r="LNS9" s="86"/>
      <c r="LNT9" s="86"/>
      <c r="LNU9" s="86"/>
      <c r="LNV9" s="86"/>
      <c r="LNW9" s="86"/>
      <c r="LNX9" s="86"/>
      <c r="LNY9" s="86"/>
      <c r="LNZ9" s="86"/>
      <c r="LOA9" s="86"/>
      <c r="LOB9" s="86"/>
      <c r="LOC9" s="86"/>
      <c r="LOD9" s="86"/>
      <c r="LOE9" s="86"/>
      <c r="LOF9" s="86"/>
      <c r="LOG9" s="86"/>
      <c r="LOH9" s="86"/>
      <c r="LOI9" s="86"/>
      <c r="LOJ9" s="86"/>
      <c r="LOK9" s="86"/>
      <c r="LOL9" s="86"/>
      <c r="LOM9" s="86"/>
      <c r="LON9" s="86"/>
      <c r="LOO9" s="86"/>
      <c r="LOP9" s="86"/>
      <c r="LOQ9" s="86"/>
      <c r="LOR9" s="86"/>
      <c r="LOS9" s="86"/>
      <c r="LOT9" s="86"/>
      <c r="LOU9" s="86"/>
      <c r="LOV9" s="86"/>
      <c r="LOW9" s="86"/>
      <c r="LOX9" s="86"/>
      <c r="LOY9" s="86"/>
      <c r="LOZ9" s="86"/>
      <c r="LPA9" s="86"/>
      <c r="LPB9" s="86"/>
      <c r="LPC9" s="86"/>
      <c r="LPD9" s="86"/>
      <c r="LPE9" s="86"/>
      <c r="LPF9" s="86"/>
      <c r="LPG9" s="86"/>
      <c r="LPH9" s="86"/>
      <c r="LPI9" s="86"/>
      <c r="LPJ9" s="86"/>
      <c r="LPK9" s="86"/>
      <c r="LPL9" s="86"/>
      <c r="LPM9" s="86"/>
      <c r="LPN9" s="86"/>
      <c r="LPO9" s="86"/>
      <c r="LPP9" s="86"/>
      <c r="LPQ9" s="86"/>
      <c r="LPR9" s="86"/>
      <c r="LPS9" s="86"/>
      <c r="LPT9" s="86"/>
      <c r="LPU9" s="86"/>
      <c r="LPV9" s="86"/>
      <c r="LPW9" s="86"/>
      <c r="LPX9" s="86"/>
      <c r="LPY9" s="86"/>
      <c r="LPZ9" s="86"/>
      <c r="LQA9" s="86"/>
      <c r="LQB9" s="86"/>
      <c r="LQC9" s="86"/>
      <c r="LQD9" s="86"/>
      <c r="LQE9" s="86"/>
      <c r="LQF9" s="86"/>
      <c r="LQG9" s="86"/>
      <c r="LQH9" s="86"/>
      <c r="LQI9" s="86"/>
      <c r="LQJ9" s="86"/>
      <c r="LQK9" s="86"/>
      <c r="LQL9" s="86"/>
      <c r="LQM9" s="86"/>
      <c r="LQN9" s="86"/>
      <c r="LQO9" s="86"/>
      <c r="LQP9" s="86"/>
      <c r="LQQ9" s="86"/>
      <c r="LQR9" s="86"/>
      <c r="LQS9" s="86"/>
      <c r="LQT9" s="86"/>
      <c r="LQU9" s="86"/>
      <c r="LQV9" s="86"/>
      <c r="LQW9" s="86"/>
      <c r="LQX9" s="86"/>
      <c r="LQY9" s="86"/>
      <c r="LQZ9" s="86"/>
      <c r="LRA9" s="86"/>
      <c r="LRB9" s="86"/>
      <c r="LRC9" s="86"/>
      <c r="LRD9" s="86"/>
      <c r="LRE9" s="86"/>
      <c r="LRF9" s="86"/>
      <c r="LRG9" s="86"/>
      <c r="LRH9" s="86"/>
      <c r="LRI9" s="86"/>
      <c r="LRJ9" s="86"/>
      <c r="LRK9" s="86"/>
      <c r="LRL9" s="86"/>
      <c r="LRM9" s="86"/>
      <c r="LRN9" s="86"/>
      <c r="LRO9" s="86"/>
      <c r="LRP9" s="86"/>
      <c r="LRQ9" s="86"/>
      <c r="LRR9" s="86"/>
      <c r="LRS9" s="86"/>
      <c r="LRT9" s="86"/>
      <c r="LRU9" s="86"/>
      <c r="LRV9" s="86"/>
      <c r="LRW9" s="86"/>
      <c r="LRX9" s="86"/>
      <c r="LRY9" s="86"/>
      <c r="LRZ9" s="86"/>
      <c r="LSA9" s="86"/>
      <c r="LSB9" s="86"/>
      <c r="LSC9" s="86"/>
      <c r="LSD9" s="86"/>
      <c r="LSE9" s="86"/>
      <c r="LSF9" s="86"/>
      <c r="LSG9" s="86"/>
      <c r="LSH9" s="86"/>
      <c r="LSI9" s="86"/>
      <c r="LSJ9" s="86"/>
      <c r="LSK9" s="86"/>
      <c r="LSL9" s="86"/>
      <c r="LSM9" s="86"/>
      <c r="LSN9" s="86"/>
      <c r="LSO9" s="86"/>
      <c r="LSP9" s="86"/>
      <c r="LSQ9" s="86"/>
      <c r="LSR9" s="86"/>
      <c r="LSS9" s="86"/>
      <c r="LST9" s="86"/>
      <c r="LSU9" s="86"/>
      <c r="LSV9" s="86"/>
      <c r="LSW9" s="86"/>
      <c r="LSX9" s="86"/>
      <c r="LSY9" s="86"/>
      <c r="LSZ9" s="86"/>
      <c r="LTA9" s="86"/>
      <c r="LTB9" s="86"/>
      <c r="LTC9" s="86"/>
      <c r="LTD9" s="86"/>
      <c r="LTE9" s="86"/>
      <c r="LTF9" s="86"/>
      <c r="LTG9" s="86"/>
      <c r="LTH9" s="86"/>
      <c r="LTI9" s="86"/>
      <c r="LTJ9" s="86"/>
      <c r="LTK9" s="86"/>
      <c r="LTL9" s="86"/>
      <c r="LTM9" s="86"/>
      <c r="LTN9" s="86"/>
      <c r="LTO9" s="86"/>
      <c r="LTP9" s="86"/>
      <c r="LTQ9" s="86"/>
      <c r="LTR9" s="86"/>
      <c r="LTS9" s="86"/>
      <c r="LTT9" s="86"/>
      <c r="LTU9" s="86"/>
      <c r="LTV9" s="86"/>
      <c r="LTW9" s="86"/>
      <c r="LTX9" s="86"/>
      <c r="LTY9" s="86"/>
      <c r="LTZ9" s="86"/>
      <c r="LUA9" s="86"/>
      <c r="LUB9" s="86"/>
      <c r="LUC9" s="86"/>
      <c r="LUD9" s="86"/>
      <c r="LUE9" s="86"/>
      <c r="LUF9" s="86"/>
      <c r="LUG9" s="86"/>
      <c r="LUH9" s="86"/>
      <c r="LUI9" s="86"/>
      <c r="LUJ9" s="86"/>
      <c r="LUK9" s="86"/>
      <c r="LUL9" s="86"/>
      <c r="LUM9" s="86"/>
      <c r="LUN9" s="86"/>
      <c r="LUO9" s="86"/>
      <c r="LUP9" s="86"/>
      <c r="LUQ9" s="86"/>
      <c r="LUR9" s="86"/>
      <c r="LUS9" s="86"/>
      <c r="LUT9" s="86"/>
      <c r="LUU9" s="86"/>
      <c r="LUV9" s="86"/>
      <c r="LUW9" s="86"/>
      <c r="LUX9" s="86"/>
      <c r="LUY9" s="86"/>
      <c r="LUZ9" s="86"/>
      <c r="LVA9" s="86"/>
      <c r="LVB9" s="86"/>
      <c r="LVC9" s="86"/>
      <c r="LVD9" s="86"/>
      <c r="LVE9" s="86"/>
      <c r="LVF9" s="86"/>
      <c r="LVG9" s="86"/>
      <c r="LVH9" s="86"/>
      <c r="LVI9" s="86"/>
      <c r="LVJ9" s="86"/>
      <c r="LVK9" s="86"/>
      <c r="LVL9" s="86"/>
      <c r="LVM9" s="86"/>
      <c r="LVN9" s="86"/>
      <c r="LVO9" s="86"/>
      <c r="LVP9" s="86"/>
      <c r="LVQ9" s="86"/>
      <c r="LVR9" s="86"/>
      <c r="LVS9" s="86"/>
      <c r="LVT9" s="86"/>
      <c r="LVU9" s="86"/>
      <c r="LVV9" s="86"/>
      <c r="LVW9" s="86"/>
      <c r="LVX9" s="86"/>
      <c r="LVY9" s="86"/>
      <c r="LVZ9" s="86"/>
      <c r="LWA9" s="86"/>
      <c r="LWB9" s="86"/>
      <c r="LWC9" s="86"/>
      <c r="LWD9" s="86"/>
      <c r="LWE9" s="86"/>
      <c r="LWF9" s="86"/>
      <c r="LWG9" s="86"/>
      <c r="LWH9" s="86"/>
      <c r="LWI9" s="86"/>
      <c r="LWJ9" s="86"/>
      <c r="LWK9" s="86"/>
      <c r="LWL9" s="86"/>
      <c r="LWM9" s="86"/>
      <c r="LWN9" s="86"/>
      <c r="LWO9" s="86"/>
      <c r="LWP9" s="86"/>
      <c r="LWQ9" s="86"/>
      <c r="LWR9" s="86"/>
      <c r="LWS9" s="86"/>
      <c r="LWT9" s="86"/>
      <c r="LWU9" s="86"/>
      <c r="LWV9" s="86"/>
      <c r="LWW9" s="86"/>
      <c r="LWX9" s="86"/>
      <c r="LWY9" s="86"/>
      <c r="LWZ9" s="86"/>
      <c r="LXA9" s="86"/>
      <c r="LXB9" s="86"/>
      <c r="LXC9" s="86"/>
      <c r="LXD9" s="86"/>
      <c r="LXE9" s="86"/>
      <c r="LXF9" s="86"/>
      <c r="LXG9" s="86"/>
      <c r="LXH9" s="86"/>
      <c r="LXI9" s="86"/>
      <c r="LXJ9" s="86"/>
      <c r="LXK9" s="86"/>
      <c r="LXL9" s="86"/>
      <c r="LXM9" s="86"/>
      <c r="LXN9" s="86"/>
      <c r="LXO9" s="86"/>
      <c r="LXP9" s="86"/>
      <c r="LXQ9" s="86"/>
      <c r="LXR9" s="86"/>
      <c r="LXS9" s="86"/>
      <c r="LXT9" s="86"/>
      <c r="LXU9" s="86"/>
      <c r="LXV9" s="86"/>
      <c r="LXW9" s="86"/>
      <c r="LXX9" s="86"/>
      <c r="LXY9" s="86"/>
      <c r="LXZ9" s="86"/>
      <c r="LYA9" s="86"/>
      <c r="LYB9" s="86"/>
      <c r="LYC9" s="86"/>
      <c r="LYD9" s="86"/>
      <c r="LYE9" s="86"/>
      <c r="LYF9" s="86"/>
      <c r="LYG9" s="86"/>
      <c r="LYH9" s="86"/>
      <c r="LYI9" s="86"/>
      <c r="LYJ9" s="86"/>
      <c r="LYK9" s="86"/>
      <c r="LYL9" s="86"/>
      <c r="LYM9" s="86"/>
      <c r="LYN9" s="86"/>
      <c r="LYO9" s="86"/>
      <c r="LYP9" s="86"/>
      <c r="LYQ9" s="86"/>
      <c r="LYR9" s="86"/>
      <c r="LYS9" s="86"/>
      <c r="LYT9" s="86"/>
      <c r="LYU9" s="86"/>
      <c r="LYV9" s="86"/>
      <c r="LYW9" s="86"/>
      <c r="LYX9" s="86"/>
      <c r="LYY9" s="86"/>
      <c r="LYZ9" s="86"/>
      <c r="LZA9" s="86"/>
      <c r="LZB9" s="86"/>
      <c r="LZC9" s="86"/>
      <c r="LZD9" s="86"/>
      <c r="LZE9" s="86"/>
      <c r="LZF9" s="86"/>
      <c r="LZG9" s="86"/>
      <c r="LZH9" s="86"/>
      <c r="LZI9" s="86"/>
      <c r="LZJ9" s="86"/>
      <c r="LZK9" s="86"/>
      <c r="LZL9" s="86"/>
      <c r="LZM9" s="86"/>
      <c r="LZN9" s="86"/>
      <c r="LZO9" s="86"/>
      <c r="LZP9" s="86"/>
      <c r="LZQ9" s="86"/>
      <c r="LZR9" s="86"/>
      <c r="LZS9" s="86"/>
      <c r="LZT9" s="86"/>
      <c r="LZU9" s="86"/>
      <c r="LZV9" s="86"/>
      <c r="LZW9" s="86"/>
      <c r="LZX9" s="86"/>
      <c r="LZY9" s="86"/>
      <c r="LZZ9" s="86"/>
      <c r="MAA9" s="86"/>
      <c r="MAB9" s="86"/>
      <c r="MAC9" s="86"/>
      <c r="MAD9" s="86"/>
      <c r="MAE9" s="86"/>
      <c r="MAF9" s="86"/>
      <c r="MAG9" s="86"/>
      <c r="MAH9" s="86"/>
      <c r="MAI9" s="86"/>
      <c r="MAJ9" s="86"/>
      <c r="MAK9" s="86"/>
      <c r="MAL9" s="86"/>
      <c r="MAM9" s="86"/>
      <c r="MAN9" s="86"/>
      <c r="MAO9" s="86"/>
      <c r="MAP9" s="86"/>
      <c r="MAQ9" s="86"/>
      <c r="MAR9" s="86"/>
      <c r="MAS9" s="86"/>
      <c r="MAT9" s="86"/>
      <c r="MAU9" s="86"/>
      <c r="MAV9" s="86"/>
      <c r="MAW9" s="86"/>
      <c r="MAX9" s="86"/>
      <c r="MAY9" s="86"/>
      <c r="MAZ9" s="86"/>
      <c r="MBA9" s="86"/>
      <c r="MBB9" s="86"/>
      <c r="MBC9" s="86"/>
      <c r="MBD9" s="86"/>
      <c r="MBE9" s="86"/>
      <c r="MBF9" s="86"/>
      <c r="MBG9" s="86"/>
      <c r="MBH9" s="86"/>
      <c r="MBI9" s="86"/>
      <c r="MBJ9" s="86"/>
      <c r="MBK9" s="86"/>
      <c r="MBL9" s="86"/>
      <c r="MBM9" s="86"/>
      <c r="MBN9" s="86"/>
      <c r="MBO9" s="86"/>
      <c r="MBP9" s="86"/>
      <c r="MBQ9" s="86"/>
      <c r="MBR9" s="86"/>
      <c r="MBS9" s="86"/>
      <c r="MBT9" s="86"/>
      <c r="MBU9" s="86"/>
      <c r="MBV9" s="86"/>
      <c r="MBW9" s="86"/>
      <c r="MBX9" s="86"/>
      <c r="MBY9" s="86"/>
      <c r="MBZ9" s="86"/>
      <c r="MCA9" s="86"/>
      <c r="MCB9" s="86"/>
      <c r="MCC9" s="86"/>
      <c r="MCD9" s="86"/>
      <c r="MCE9" s="86"/>
      <c r="MCF9" s="86"/>
      <c r="MCG9" s="86"/>
      <c r="MCH9" s="86"/>
      <c r="MCI9" s="86"/>
      <c r="MCJ9" s="86"/>
      <c r="MCK9" s="86"/>
      <c r="MCL9" s="86"/>
      <c r="MCM9" s="86"/>
      <c r="MCN9" s="86"/>
      <c r="MCO9" s="86"/>
      <c r="MCP9" s="86"/>
      <c r="MCQ9" s="86"/>
      <c r="MCR9" s="86"/>
      <c r="MCS9" s="86"/>
      <c r="MCT9" s="86"/>
      <c r="MCU9" s="86"/>
      <c r="MCV9" s="86"/>
      <c r="MCW9" s="86"/>
      <c r="MCX9" s="86"/>
      <c r="MCY9" s="86"/>
      <c r="MCZ9" s="86"/>
      <c r="MDA9" s="86"/>
      <c r="MDB9" s="86"/>
      <c r="MDC9" s="86"/>
      <c r="MDD9" s="86"/>
      <c r="MDE9" s="86"/>
      <c r="MDF9" s="86"/>
      <c r="MDG9" s="86"/>
      <c r="MDH9" s="86"/>
      <c r="MDI9" s="86"/>
      <c r="MDJ9" s="86"/>
      <c r="MDK9" s="86"/>
      <c r="MDL9" s="86"/>
      <c r="MDM9" s="86"/>
      <c r="MDN9" s="86"/>
      <c r="MDO9" s="86"/>
      <c r="MDP9" s="86"/>
      <c r="MDQ9" s="86"/>
      <c r="MDR9" s="86"/>
      <c r="MDS9" s="86"/>
      <c r="MDT9" s="86"/>
      <c r="MDU9" s="86"/>
      <c r="MDV9" s="86"/>
      <c r="MDW9" s="86"/>
      <c r="MDX9" s="86"/>
      <c r="MDY9" s="86"/>
      <c r="MDZ9" s="86"/>
      <c r="MEA9" s="86"/>
      <c r="MEB9" s="86"/>
      <c r="MEC9" s="86"/>
      <c r="MED9" s="86"/>
      <c r="MEE9" s="86"/>
      <c r="MEF9" s="86"/>
      <c r="MEG9" s="86"/>
      <c r="MEH9" s="86"/>
      <c r="MEI9" s="86"/>
      <c r="MEJ9" s="86"/>
      <c r="MEK9" s="86"/>
      <c r="MEL9" s="86"/>
      <c r="MEM9" s="86"/>
      <c r="MEN9" s="86"/>
      <c r="MEO9" s="86"/>
      <c r="MEP9" s="86"/>
      <c r="MEQ9" s="86"/>
      <c r="MER9" s="86"/>
      <c r="MES9" s="86"/>
      <c r="MET9" s="86"/>
      <c r="MEU9" s="86"/>
      <c r="MEV9" s="86"/>
      <c r="MEW9" s="86"/>
      <c r="MEX9" s="86"/>
      <c r="MEY9" s="86"/>
      <c r="MEZ9" s="86"/>
      <c r="MFA9" s="86"/>
      <c r="MFB9" s="86"/>
      <c r="MFC9" s="86"/>
      <c r="MFD9" s="86"/>
      <c r="MFE9" s="86"/>
      <c r="MFF9" s="86"/>
      <c r="MFG9" s="86"/>
      <c r="MFH9" s="86"/>
      <c r="MFI9" s="86"/>
      <c r="MFJ9" s="86"/>
      <c r="MFK9" s="86"/>
      <c r="MFL9" s="86"/>
      <c r="MFM9" s="86"/>
      <c r="MFN9" s="86"/>
      <c r="MFO9" s="86"/>
      <c r="MFP9" s="86"/>
      <c r="MFQ9" s="86"/>
      <c r="MFR9" s="86"/>
      <c r="MFS9" s="86"/>
      <c r="MFT9" s="86"/>
      <c r="MFU9" s="86"/>
      <c r="MFV9" s="86"/>
      <c r="MFW9" s="86"/>
      <c r="MFX9" s="86"/>
      <c r="MFY9" s="86"/>
      <c r="MFZ9" s="86"/>
      <c r="MGA9" s="86"/>
      <c r="MGB9" s="86"/>
      <c r="MGC9" s="86"/>
      <c r="MGD9" s="86"/>
      <c r="MGE9" s="86"/>
      <c r="MGF9" s="86"/>
      <c r="MGG9" s="86"/>
      <c r="MGH9" s="86"/>
      <c r="MGI9" s="86"/>
      <c r="MGJ9" s="86"/>
      <c r="MGK9" s="86"/>
      <c r="MGL9" s="86"/>
      <c r="MGM9" s="86"/>
      <c r="MGN9" s="86"/>
      <c r="MGO9" s="86"/>
      <c r="MGP9" s="86"/>
      <c r="MGQ9" s="86"/>
      <c r="MGR9" s="86"/>
      <c r="MGS9" s="86"/>
      <c r="MGT9" s="86"/>
      <c r="MGU9" s="86"/>
      <c r="MGV9" s="86"/>
      <c r="MGW9" s="86"/>
      <c r="MGX9" s="86"/>
      <c r="MGY9" s="86"/>
      <c r="MGZ9" s="86"/>
      <c r="MHA9" s="86"/>
      <c r="MHB9" s="86"/>
      <c r="MHC9" s="86"/>
      <c r="MHD9" s="86"/>
      <c r="MHE9" s="86"/>
      <c r="MHF9" s="86"/>
      <c r="MHG9" s="86"/>
      <c r="MHH9" s="86"/>
      <c r="MHI9" s="86"/>
      <c r="MHJ9" s="86"/>
      <c r="MHK9" s="86"/>
      <c r="MHL9" s="86"/>
      <c r="MHM9" s="86"/>
      <c r="MHN9" s="86"/>
      <c r="MHO9" s="86"/>
      <c r="MHP9" s="86"/>
      <c r="MHQ9" s="86"/>
      <c r="MHR9" s="86"/>
      <c r="MHS9" s="86"/>
      <c r="MHT9" s="86"/>
      <c r="MHU9" s="86"/>
      <c r="MHV9" s="86"/>
      <c r="MHW9" s="86"/>
      <c r="MHX9" s="86"/>
      <c r="MHY9" s="86"/>
      <c r="MHZ9" s="86"/>
      <c r="MIA9" s="86"/>
      <c r="MIB9" s="86"/>
      <c r="MIC9" s="86"/>
      <c r="MID9" s="86"/>
      <c r="MIE9" s="86"/>
      <c r="MIF9" s="86"/>
      <c r="MIG9" s="86"/>
      <c r="MIH9" s="86"/>
      <c r="MII9" s="86"/>
      <c r="MIJ9" s="86"/>
      <c r="MIK9" s="86"/>
      <c r="MIL9" s="86"/>
      <c r="MIM9" s="86"/>
      <c r="MIN9" s="86"/>
      <c r="MIO9" s="86"/>
      <c r="MIP9" s="86"/>
      <c r="MIQ9" s="86"/>
      <c r="MIR9" s="86"/>
      <c r="MIS9" s="86"/>
      <c r="MIT9" s="86"/>
      <c r="MIU9" s="86"/>
      <c r="MIV9" s="86"/>
      <c r="MIW9" s="86"/>
      <c r="MIX9" s="86"/>
      <c r="MIY9" s="86"/>
      <c r="MIZ9" s="86"/>
      <c r="MJA9" s="86"/>
      <c r="MJB9" s="86"/>
      <c r="MJC9" s="86"/>
      <c r="MJD9" s="86"/>
      <c r="MJE9" s="86"/>
      <c r="MJF9" s="86"/>
      <c r="MJG9" s="86"/>
      <c r="MJH9" s="86"/>
      <c r="MJI9" s="86"/>
      <c r="MJJ9" s="86"/>
      <c r="MJK9" s="86"/>
      <c r="MJL9" s="86"/>
      <c r="MJM9" s="86"/>
      <c r="MJN9" s="86"/>
      <c r="MJO9" s="86"/>
      <c r="MJP9" s="86"/>
      <c r="MJQ9" s="86"/>
      <c r="MJR9" s="86"/>
      <c r="MJS9" s="86"/>
      <c r="MJT9" s="86"/>
      <c r="MJU9" s="86"/>
      <c r="MJV9" s="86"/>
      <c r="MJW9" s="86"/>
      <c r="MJX9" s="86"/>
      <c r="MJY9" s="86"/>
      <c r="MJZ9" s="86"/>
      <c r="MKA9" s="86"/>
      <c r="MKB9" s="86"/>
      <c r="MKC9" s="86"/>
      <c r="MKD9" s="86"/>
      <c r="MKE9" s="86"/>
      <c r="MKF9" s="86"/>
      <c r="MKG9" s="86"/>
      <c r="MKH9" s="86"/>
      <c r="MKI9" s="86"/>
      <c r="MKJ9" s="86"/>
      <c r="MKK9" s="86"/>
      <c r="MKL9" s="86"/>
      <c r="MKM9" s="86"/>
      <c r="MKN9" s="86"/>
      <c r="MKO9" s="86"/>
      <c r="MKP9" s="86"/>
      <c r="MKQ9" s="86"/>
      <c r="MKR9" s="86"/>
      <c r="MKS9" s="86"/>
      <c r="MKT9" s="86"/>
      <c r="MKU9" s="86"/>
      <c r="MKV9" s="86"/>
      <c r="MKW9" s="86"/>
      <c r="MKX9" s="86"/>
      <c r="MKY9" s="86"/>
      <c r="MKZ9" s="86"/>
      <c r="MLA9" s="86"/>
      <c r="MLB9" s="86"/>
      <c r="MLC9" s="86"/>
      <c r="MLD9" s="86"/>
      <c r="MLE9" s="86"/>
      <c r="MLF9" s="86"/>
      <c r="MLG9" s="86"/>
      <c r="MLH9" s="86"/>
      <c r="MLI9" s="86"/>
      <c r="MLJ9" s="86"/>
      <c r="MLK9" s="86"/>
      <c r="MLL9" s="86"/>
      <c r="MLM9" s="86"/>
      <c r="MLN9" s="86"/>
      <c r="MLO9" s="86"/>
      <c r="MLP9" s="86"/>
      <c r="MLQ9" s="86"/>
      <c r="MLR9" s="86"/>
      <c r="MLS9" s="86"/>
      <c r="MLT9" s="86"/>
      <c r="MLU9" s="86"/>
      <c r="MLV9" s="86"/>
      <c r="MLW9" s="86"/>
      <c r="MLX9" s="86"/>
      <c r="MLY9" s="86"/>
      <c r="MLZ9" s="86"/>
      <c r="MMA9" s="86"/>
      <c r="MMB9" s="86"/>
      <c r="MMC9" s="86"/>
      <c r="MMD9" s="86"/>
      <c r="MME9" s="86"/>
      <c r="MMF9" s="86"/>
      <c r="MMG9" s="86"/>
      <c r="MMH9" s="86"/>
      <c r="MMI9" s="86"/>
      <c r="MMJ9" s="86"/>
      <c r="MMK9" s="86"/>
      <c r="MML9" s="86"/>
      <c r="MMM9" s="86"/>
      <c r="MMN9" s="86"/>
      <c r="MMO9" s="86"/>
      <c r="MMP9" s="86"/>
      <c r="MMQ9" s="86"/>
      <c r="MMR9" s="86"/>
      <c r="MMS9" s="86"/>
      <c r="MMT9" s="86"/>
      <c r="MMU9" s="86"/>
      <c r="MMV9" s="86"/>
      <c r="MMW9" s="86"/>
      <c r="MMX9" s="86"/>
      <c r="MMY9" s="86"/>
      <c r="MMZ9" s="86"/>
      <c r="MNA9" s="86"/>
      <c r="MNB9" s="86"/>
      <c r="MNC9" s="86"/>
      <c r="MND9" s="86"/>
      <c r="MNE9" s="86"/>
      <c r="MNF9" s="86"/>
      <c r="MNG9" s="86"/>
      <c r="MNH9" s="86"/>
      <c r="MNI9" s="86"/>
      <c r="MNJ9" s="86"/>
      <c r="MNK9" s="86"/>
      <c r="MNL9" s="86"/>
      <c r="MNM9" s="86"/>
      <c r="MNN9" s="86"/>
      <c r="MNO9" s="86"/>
      <c r="MNP9" s="86"/>
      <c r="MNQ9" s="86"/>
      <c r="MNR9" s="86"/>
      <c r="MNS9" s="86"/>
      <c r="MNT9" s="86"/>
      <c r="MNU9" s="86"/>
      <c r="MNV9" s="86"/>
      <c r="MNW9" s="86"/>
      <c r="MNX9" s="86"/>
      <c r="MNY9" s="86"/>
      <c r="MNZ9" s="86"/>
      <c r="MOA9" s="86"/>
      <c r="MOB9" s="86"/>
      <c r="MOC9" s="86"/>
      <c r="MOD9" s="86"/>
      <c r="MOE9" s="86"/>
      <c r="MOF9" s="86"/>
      <c r="MOG9" s="86"/>
      <c r="MOH9" s="86"/>
      <c r="MOI9" s="86"/>
      <c r="MOJ9" s="86"/>
      <c r="MOK9" s="86"/>
      <c r="MOL9" s="86"/>
      <c r="MOM9" s="86"/>
      <c r="MON9" s="86"/>
      <c r="MOO9" s="86"/>
      <c r="MOP9" s="86"/>
      <c r="MOQ9" s="86"/>
      <c r="MOR9" s="86"/>
      <c r="MOS9" s="86"/>
      <c r="MOT9" s="86"/>
      <c r="MOU9" s="86"/>
      <c r="MOV9" s="86"/>
      <c r="MOW9" s="86"/>
      <c r="MOX9" s="86"/>
      <c r="MOY9" s="86"/>
      <c r="MOZ9" s="86"/>
      <c r="MPA9" s="86"/>
      <c r="MPB9" s="86"/>
      <c r="MPC9" s="86"/>
      <c r="MPD9" s="86"/>
      <c r="MPE9" s="86"/>
      <c r="MPF9" s="86"/>
      <c r="MPG9" s="86"/>
      <c r="MPH9" s="86"/>
      <c r="MPI9" s="86"/>
      <c r="MPJ9" s="86"/>
      <c r="MPK9" s="86"/>
      <c r="MPL9" s="86"/>
      <c r="MPM9" s="86"/>
      <c r="MPN9" s="86"/>
      <c r="MPO9" s="86"/>
      <c r="MPP9" s="86"/>
      <c r="MPQ9" s="86"/>
      <c r="MPR9" s="86"/>
      <c r="MPS9" s="86"/>
      <c r="MPT9" s="86"/>
      <c r="MPU9" s="86"/>
      <c r="MPV9" s="86"/>
      <c r="MPW9" s="86"/>
      <c r="MPX9" s="86"/>
      <c r="MPY9" s="86"/>
      <c r="MPZ9" s="86"/>
      <c r="MQA9" s="86"/>
      <c r="MQB9" s="86"/>
      <c r="MQC9" s="86"/>
      <c r="MQD9" s="86"/>
      <c r="MQE9" s="86"/>
      <c r="MQF9" s="86"/>
      <c r="MQG9" s="86"/>
      <c r="MQH9" s="86"/>
      <c r="MQI9" s="86"/>
      <c r="MQJ9" s="86"/>
      <c r="MQK9" s="86"/>
      <c r="MQL9" s="86"/>
      <c r="MQM9" s="86"/>
      <c r="MQN9" s="86"/>
      <c r="MQO9" s="86"/>
      <c r="MQP9" s="86"/>
      <c r="MQQ9" s="86"/>
      <c r="MQR9" s="86"/>
      <c r="MQS9" s="86"/>
      <c r="MQT9" s="86"/>
      <c r="MQU9" s="86"/>
      <c r="MQV9" s="86"/>
      <c r="MQW9" s="86"/>
      <c r="MQX9" s="86"/>
      <c r="MQY9" s="86"/>
      <c r="MQZ9" s="86"/>
      <c r="MRA9" s="86"/>
      <c r="MRB9" s="86"/>
      <c r="MRC9" s="86"/>
      <c r="MRD9" s="86"/>
      <c r="MRE9" s="86"/>
      <c r="MRF9" s="86"/>
      <c r="MRG9" s="86"/>
      <c r="MRH9" s="86"/>
      <c r="MRI9" s="86"/>
      <c r="MRJ9" s="86"/>
      <c r="MRK9" s="86"/>
      <c r="MRL9" s="86"/>
      <c r="MRM9" s="86"/>
      <c r="MRN9" s="86"/>
      <c r="MRO9" s="86"/>
      <c r="MRP9" s="86"/>
      <c r="MRQ9" s="86"/>
      <c r="MRR9" s="86"/>
      <c r="MRS9" s="86"/>
      <c r="MRT9" s="86"/>
      <c r="MRU9" s="86"/>
      <c r="MRV9" s="86"/>
      <c r="MRW9" s="86"/>
      <c r="MRX9" s="86"/>
      <c r="MRY9" s="86"/>
      <c r="MRZ9" s="86"/>
      <c r="MSA9" s="86"/>
      <c r="MSB9" s="86"/>
      <c r="MSC9" s="86"/>
      <c r="MSD9" s="86"/>
      <c r="MSE9" s="86"/>
      <c r="MSF9" s="86"/>
      <c r="MSG9" s="86"/>
      <c r="MSH9" s="86"/>
      <c r="MSI9" s="86"/>
      <c r="MSJ9" s="86"/>
      <c r="MSK9" s="86"/>
      <c r="MSL9" s="86"/>
      <c r="MSM9" s="86"/>
      <c r="MSN9" s="86"/>
      <c r="MSO9" s="86"/>
      <c r="MSP9" s="86"/>
      <c r="MSQ9" s="86"/>
      <c r="MSR9" s="86"/>
      <c r="MSS9" s="86"/>
      <c r="MST9" s="86"/>
      <c r="MSU9" s="86"/>
      <c r="MSV9" s="86"/>
      <c r="MSW9" s="86"/>
      <c r="MSX9" s="86"/>
      <c r="MSY9" s="86"/>
      <c r="MSZ9" s="86"/>
      <c r="MTA9" s="86"/>
      <c r="MTB9" s="86"/>
      <c r="MTC9" s="86"/>
      <c r="MTD9" s="86"/>
      <c r="MTE9" s="86"/>
      <c r="MTF9" s="86"/>
      <c r="MTG9" s="86"/>
      <c r="MTH9" s="86"/>
      <c r="MTI9" s="86"/>
      <c r="MTJ9" s="86"/>
      <c r="MTK9" s="86"/>
      <c r="MTL9" s="86"/>
      <c r="MTM9" s="86"/>
      <c r="MTN9" s="86"/>
      <c r="MTO9" s="86"/>
      <c r="MTP9" s="86"/>
      <c r="MTQ9" s="86"/>
      <c r="MTR9" s="86"/>
      <c r="MTS9" s="86"/>
      <c r="MTT9" s="86"/>
      <c r="MTU9" s="86"/>
      <c r="MTV9" s="86"/>
      <c r="MTW9" s="86"/>
      <c r="MTX9" s="86"/>
      <c r="MTY9" s="86"/>
      <c r="MTZ9" s="86"/>
      <c r="MUA9" s="86"/>
      <c r="MUB9" s="86"/>
      <c r="MUC9" s="86"/>
      <c r="MUD9" s="86"/>
      <c r="MUE9" s="86"/>
      <c r="MUF9" s="86"/>
      <c r="MUG9" s="86"/>
      <c r="MUH9" s="86"/>
      <c r="MUI9" s="86"/>
      <c r="MUJ9" s="86"/>
      <c r="MUK9" s="86"/>
      <c r="MUL9" s="86"/>
      <c r="MUM9" s="86"/>
      <c r="MUN9" s="86"/>
      <c r="MUO9" s="86"/>
      <c r="MUP9" s="86"/>
      <c r="MUQ9" s="86"/>
      <c r="MUR9" s="86"/>
      <c r="MUS9" s="86"/>
      <c r="MUT9" s="86"/>
      <c r="MUU9" s="86"/>
      <c r="MUV9" s="86"/>
      <c r="MUW9" s="86"/>
      <c r="MUX9" s="86"/>
      <c r="MUY9" s="86"/>
      <c r="MUZ9" s="86"/>
      <c r="MVA9" s="86"/>
      <c r="MVB9" s="86"/>
      <c r="MVC9" s="86"/>
      <c r="MVD9" s="86"/>
      <c r="MVE9" s="86"/>
      <c r="MVF9" s="86"/>
      <c r="MVG9" s="86"/>
      <c r="MVH9" s="86"/>
      <c r="MVI9" s="86"/>
      <c r="MVJ9" s="86"/>
      <c r="MVK9" s="86"/>
      <c r="MVL9" s="86"/>
      <c r="MVM9" s="86"/>
      <c r="MVN9" s="86"/>
      <c r="MVO9" s="86"/>
      <c r="MVP9" s="86"/>
      <c r="MVQ9" s="86"/>
      <c r="MVR9" s="86"/>
      <c r="MVS9" s="86"/>
      <c r="MVT9" s="86"/>
      <c r="MVU9" s="86"/>
      <c r="MVV9" s="86"/>
      <c r="MVW9" s="86"/>
      <c r="MVX9" s="86"/>
      <c r="MVY9" s="86"/>
      <c r="MVZ9" s="86"/>
      <c r="MWA9" s="86"/>
      <c r="MWB9" s="86"/>
      <c r="MWC9" s="86"/>
      <c r="MWD9" s="86"/>
      <c r="MWE9" s="86"/>
      <c r="MWF9" s="86"/>
      <c r="MWG9" s="86"/>
      <c r="MWH9" s="86"/>
      <c r="MWI9" s="86"/>
      <c r="MWJ9" s="86"/>
      <c r="MWK9" s="86"/>
      <c r="MWL9" s="86"/>
      <c r="MWM9" s="86"/>
      <c r="MWN9" s="86"/>
      <c r="MWO9" s="86"/>
      <c r="MWP9" s="86"/>
      <c r="MWQ9" s="86"/>
      <c r="MWR9" s="86"/>
      <c r="MWS9" s="86"/>
      <c r="MWT9" s="86"/>
      <c r="MWU9" s="86"/>
      <c r="MWV9" s="86"/>
      <c r="MWW9" s="86"/>
      <c r="MWX9" s="86"/>
      <c r="MWY9" s="86"/>
      <c r="MWZ9" s="86"/>
      <c r="MXA9" s="86"/>
      <c r="MXB9" s="86"/>
      <c r="MXC9" s="86"/>
      <c r="MXD9" s="86"/>
      <c r="MXE9" s="86"/>
      <c r="MXF9" s="86"/>
      <c r="MXG9" s="86"/>
      <c r="MXH9" s="86"/>
      <c r="MXI9" s="86"/>
      <c r="MXJ9" s="86"/>
      <c r="MXK9" s="86"/>
      <c r="MXL9" s="86"/>
      <c r="MXM9" s="86"/>
      <c r="MXN9" s="86"/>
      <c r="MXO9" s="86"/>
      <c r="MXP9" s="86"/>
      <c r="MXQ9" s="86"/>
      <c r="MXR9" s="86"/>
      <c r="MXS9" s="86"/>
      <c r="MXT9" s="86"/>
      <c r="MXU9" s="86"/>
      <c r="MXV9" s="86"/>
      <c r="MXW9" s="86"/>
      <c r="MXX9" s="86"/>
      <c r="MXY9" s="86"/>
      <c r="MXZ9" s="86"/>
      <c r="MYA9" s="86"/>
      <c r="MYB9" s="86"/>
      <c r="MYC9" s="86"/>
      <c r="MYD9" s="86"/>
      <c r="MYE9" s="86"/>
      <c r="MYF9" s="86"/>
      <c r="MYG9" s="86"/>
      <c r="MYH9" s="86"/>
      <c r="MYI9" s="86"/>
      <c r="MYJ9" s="86"/>
      <c r="MYK9" s="86"/>
      <c r="MYL9" s="86"/>
      <c r="MYM9" s="86"/>
      <c r="MYN9" s="86"/>
      <c r="MYO9" s="86"/>
      <c r="MYP9" s="86"/>
      <c r="MYQ9" s="86"/>
      <c r="MYR9" s="86"/>
      <c r="MYS9" s="86"/>
      <c r="MYT9" s="86"/>
      <c r="MYU9" s="86"/>
      <c r="MYV9" s="86"/>
      <c r="MYW9" s="86"/>
      <c r="MYX9" s="86"/>
      <c r="MYY9" s="86"/>
      <c r="MYZ9" s="86"/>
      <c r="MZA9" s="86"/>
      <c r="MZB9" s="86"/>
      <c r="MZC9" s="86"/>
      <c r="MZD9" s="86"/>
      <c r="MZE9" s="86"/>
      <c r="MZF9" s="86"/>
      <c r="MZG9" s="86"/>
      <c r="MZH9" s="86"/>
      <c r="MZI9" s="86"/>
      <c r="MZJ9" s="86"/>
      <c r="MZK9" s="86"/>
      <c r="MZL9" s="86"/>
      <c r="MZM9" s="86"/>
      <c r="MZN9" s="86"/>
      <c r="MZO9" s="86"/>
      <c r="MZP9" s="86"/>
      <c r="MZQ9" s="86"/>
      <c r="MZR9" s="86"/>
      <c r="MZS9" s="86"/>
      <c r="MZT9" s="86"/>
      <c r="MZU9" s="86"/>
      <c r="MZV9" s="86"/>
      <c r="MZW9" s="86"/>
      <c r="MZX9" s="86"/>
      <c r="MZY9" s="86"/>
      <c r="MZZ9" s="86"/>
      <c r="NAA9" s="86"/>
      <c r="NAB9" s="86"/>
      <c r="NAC9" s="86"/>
      <c r="NAD9" s="86"/>
      <c r="NAE9" s="86"/>
      <c r="NAF9" s="86"/>
      <c r="NAG9" s="86"/>
      <c r="NAH9" s="86"/>
      <c r="NAI9" s="86"/>
      <c r="NAJ9" s="86"/>
      <c r="NAK9" s="86"/>
      <c r="NAL9" s="86"/>
      <c r="NAM9" s="86"/>
      <c r="NAN9" s="86"/>
      <c r="NAO9" s="86"/>
      <c r="NAP9" s="86"/>
      <c r="NAQ9" s="86"/>
      <c r="NAR9" s="86"/>
      <c r="NAS9" s="86"/>
      <c r="NAT9" s="86"/>
      <c r="NAU9" s="86"/>
      <c r="NAV9" s="86"/>
      <c r="NAW9" s="86"/>
      <c r="NAX9" s="86"/>
      <c r="NAY9" s="86"/>
      <c r="NAZ9" s="86"/>
      <c r="NBA9" s="86"/>
      <c r="NBB9" s="86"/>
      <c r="NBC9" s="86"/>
      <c r="NBD9" s="86"/>
      <c r="NBE9" s="86"/>
      <c r="NBF9" s="86"/>
      <c r="NBG9" s="86"/>
      <c r="NBH9" s="86"/>
      <c r="NBI9" s="86"/>
      <c r="NBJ9" s="86"/>
      <c r="NBK9" s="86"/>
      <c r="NBL9" s="86"/>
      <c r="NBM9" s="86"/>
      <c r="NBN9" s="86"/>
      <c r="NBO9" s="86"/>
      <c r="NBP9" s="86"/>
      <c r="NBQ9" s="86"/>
      <c r="NBR9" s="86"/>
      <c r="NBS9" s="86"/>
      <c r="NBT9" s="86"/>
      <c r="NBU9" s="86"/>
      <c r="NBV9" s="86"/>
      <c r="NBW9" s="86"/>
      <c r="NBX9" s="86"/>
      <c r="NBY9" s="86"/>
      <c r="NBZ9" s="86"/>
      <c r="NCA9" s="86"/>
      <c r="NCB9" s="86"/>
      <c r="NCC9" s="86"/>
      <c r="NCD9" s="86"/>
      <c r="NCE9" s="86"/>
      <c r="NCF9" s="86"/>
      <c r="NCG9" s="86"/>
      <c r="NCH9" s="86"/>
      <c r="NCI9" s="86"/>
      <c r="NCJ9" s="86"/>
      <c r="NCK9" s="86"/>
      <c r="NCL9" s="86"/>
      <c r="NCM9" s="86"/>
      <c r="NCN9" s="86"/>
      <c r="NCO9" s="86"/>
      <c r="NCP9" s="86"/>
      <c r="NCQ9" s="86"/>
      <c r="NCR9" s="86"/>
      <c r="NCS9" s="86"/>
      <c r="NCT9" s="86"/>
      <c r="NCU9" s="86"/>
      <c r="NCV9" s="86"/>
      <c r="NCW9" s="86"/>
      <c r="NCX9" s="86"/>
      <c r="NCY9" s="86"/>
      <c r="NCZ9" s="86"/>
      <c r="NDA9" s="86"/>
      <c r="NDB9" s="86"/>
      <c r="NDC9" s="86"/>
      <c r="NDD9" s="86"/>
      <c r="NDE9" s="86"/>
      <c r="NDF9" s="86"/>
      <c r="NDG9" s="86"/>
      <c r="NDH9" s="86"/>
      <c r="NDI9" s="86"/>
      <c r="NDJ9" s="86"/>
      <c r="NDK9" s="86"/>
      <c r="NDL9" s="86"/>
      <c r="NDM9" s="86"/>
      <c r="NDN9" s="86"/>
      <c r="NDO9" s="86"/>
      <c r="NDP9" s="86"/>
      <c r="NDQ9" s="86"/>
      <c r="NDR9" s="86"/>
      <c r="NDS9" s="86"/>
      <c r="NDT9" s="86"/>
      <c r="NDU9" s="86"/>
      <c r="NDV9" s="86"/>
      <c r="NDW9" s="86"/>
      <c r="NDX9" s="86"/>
      <c r="NDY9" s="86"/>
      <c r="NDZ9" s="86"/>
      <c r="NEA9" s="86"/>
      <c r="NEB9" s="86"/>
      <c r="NEC9" s="86"/>
      <c r="NED9" s="86"/>
      <c r="NEE9" s="86"/>
      <c r="NEF9" s="86"/>
      <c r="NEG9" s="86"/>
      <c r="NEH9" s="86"/>
      <c r="NEI9" s="86"/>
      <c r="NEJ9" s="86"/>
      <c r="NEK9" s="86"/>
      <c r="NEL9" s="86"/>
      <c r="NEM9" s="86"/>
      <c r="NEN9" s="86"/>
      <c r="NEO9" s="86"/>
      <c r="NEP9" s="86"/>
      <c r="NEQ9" s="86"/>
      <c r="NER9" s="86"/>
      <c r="NES9" s="86"/>
      <c r="NET9" s="86"/>
      <c r="NEU9" s="86"/>
      <c r="NEV9" s="86"/>
      <c r="NEW9" s="86"/>
      <c r="NEX9" s="86"/>
      <c r="NEY9" s="86"/>
      <c r="NEZ9" s="86"/>
      <c r="NFA9" s="86"/>
      <c r="NFB9" s="86"/>
      <c r="NFC9" s="86"/>
      <c r="NFD9" s="86"/>
      <c r="NFE9" s="86"/>
      <c r="NFF9" s="86"/>
      <c r="NFG9" s="86"/>
      <c r="NFH9" s="86"/>
      <c r="NFI9" s="86"/>
      <c r="NFJ9" s="86"/>
      <c r="NFK9" s="86"/>
      <c r="NFL9" s="86"/>
      <c r="NFM9" s="86"/>
      <c r="NFN9" s="86"/>
      <c r="NFO9" s="86"/>
      <c r="NFP9" s="86"/>
      <c r="NFQ9" s="86"/>
      <c r="NFR9" s="86"/>
      <c r="NFS9" s="86"/>
      <c r="NFT9" s="86"/>
      <c r="NFU9" s="86"/>
      <c r="NFV9" s="86"/>
      <c r="NFW9" s="86"/>
      <c r="NFX9" s="86"/>
      <c r="NFY9" s="86"/>
      <c r="NFZ9" s="86"/>
      <c r="NGA9" s="86"/>
      <c r="NGB9" s="86"/>
      <c r="NGC9" s="86"/>
      <c r="NGD9" s="86"/>
      <c r="NGE9" s="86"/>
      <c r="NGF9" s="86"/>
      <c r="NGG9" s="86"/>
      <c r="NGH9" s="86"/>
      <c r="NGI9" s="86"/>
      <c r="NGJ9" s="86"/>
      <c r="NGK9" s="86"/>
      <c r="NGL9" s="86"/>
      <c r="NGM9" s="86"/>
      <c r="NGN9" s="86"/>
      <c r="NGO9" s="86"/>
      <c r="NGP9" s="86"/>
      <c r="NGQ9" s="86"/>
      <c r="NGR9" s="86"/>
      <c r="NGS9" s="86"/>
      <c r="NGT9" s="86"/>
      <c r="NGU9" s="86"/>
      <c r="NGV9" s="86"/>
      <c r="NGW9" s="86"/>
      <c r="NGX9" s="86"/>
      <c r="NGY9" s="86"/>
      <c r="NGZ9" s="86"/>
      <c r="NHA9" s="86"/>
      <c r="NHB9" s="86"/>
      <c r="NHC9" s="86"/>
      <c r="NHD9" s="86"/>
      <c r="NHE9" s="86"/>
      <c r="NHF9" s="86"/>
      <c r="NHG9" s="86"/>
      <c r="NHH9" s="86"/>
      <c r="NHI9" s="86"/>
      <c r="NHJ9" s="86"/>
      <c r="NHK9" s="86"/>
      <c r="NHL9" s="86"/>
      <c r="NHM9" s="86"/>
      <c r="NHN9" s="86"/>
      <c r="NHO9" s="86"/>
      <c r="NHP9" s="86"/>
      <c r="NHQ9" s="86"/>
      <c r="NHR9" s="86"/>
      <c r="NHS9" s="86"/>
      <c r="NHT9" s="86"/>
      <c r="NHU9" s="86"/>
      <c r="NHV9" s="86"/>
      <c r="NHW9" s="86"/>
      <c r="NHX9" s="86"/>
      <c r="NHY9" s="86"/>
      <c r="NHZ9" s="86"/>
      <c r="NIA9" s="86"/>
      <c r="NIB9" s="86"/>
      <c r="NIC9" s="86"/>
      <c r="NID9" s="86"/>
      <c r="NIE9" s="86"/>
      <c r="NIF9" s="86"/>
      <c r="NIG9" s="86"/>
      <c r="NIH9" s="86"/>
      <c r="NII9" s="86"/>
      <c r="NIJ9" s="86"/>
      <c r="NIK9" s="86"/>
      <c r="NIL9" s="86"/>
      <c r="NIM9" s="86"/>
      <c r="NIN9" s="86"/>
      <c r="NIO9" s="86"/>
      <c r="NIP9" s="86"/>
      <c r="NIQ9" s="86"/>
      <c r="NIR9" s="86"/>
      <c r="NIS9" s="86"/>
      <c r="NIT9" s="86"/>
      <c r="NIU9" s="86"/>
      <c r="NIV9" s="86"/>
      <c r="NIW9" s="86"/>
      <c r="NIX9" s="86"/>
      <c r="NIY9" s="86"/>
      <c r="NIZ9" s="86"/>
      <c r="NJA9" s="86"/>
      <c r="NJB9" s="86"/>
      <c r="NJC9" s="86"/>
      <c r="NJD9" s="86"/>
      <c r="NJE9" s="86"/>
      <c r="NJF9" s="86"/>
      <c r="NJG9" s="86"/>
      <c r="NJH9" s="86"/>
      <c r="NJI9" s="86"/>
      <c r="NJJ9" s="86"/>
      <c r="NJK9" s="86"/>
      <c r="NJL9" s="86"/>
      <c r="NJM9" s="86"/>
      <c r="NJN9" s="86"/>
      <c r="NJO9" s="86"/>
      <c r="NJP9" s="86"/>
      <c r="NJQ9" s="86"/>
      <c r="NJR9" s="86"/>
      <c r="NJS9" s="86"/>
      <c r="NJT9" s="86"/>
      <c r="NJU9" s="86"/>
      <c r="NJV9" s="86"/>
      <c r="NJW9" s="86"/>
      <c r="NJX9" s="86"/>
      <c r="NJY9" s="86"/>
      <c r="NJZ9" s="86"/>
      <c r="NKA9" s="86"/>
      <c r="NKB9" s="86"/>
      <c r="NKC9" s="86"/>
      <c r="NKD9" s="86"/>
      <c r="NKE9" s="86"/>
      <c r="NKF9" s="86"/>
      <c r="NKG9" s="86"/>
      <c r="NKH9" s="86"/>
      <c r="NKI9" s="86"/>
      <c r="NKJ9" s="86"/>
      <c r="NKK9" s="86"/>
      <c r="NKL9" s="86"/>
      <c r="NKM9" s="86"/>
      <c r="NKN9" s="86"/>
      <c r="NKO9" s="86"/>
      <c r="NKP9" s="86"/>
      <c r="NKQ9" s="86"/>
      <c r="NKR9" s="86"/>
      <c r="NKS9" s="86"/>
      <c r="NKT9" s="86"/>
      <c r="NKU9" s="86"/>
      <c r="NKV9" s="86"/>
      <c r="NKW9" s="86"/>
      <c r="NKX9" s="86"/>
      <c r="NKY9" s="86"/>
      <c r="NKZ9" s="86"/>
      <c r="NLA9" s="86"/>
      <c r="NLB9" s="86"/>
      <c r="NLC9" s="86"/>
      <c r="NLD9" s="86"/>
      <c r="NLE9" s="86"/>
      <c r="NLF9" s="86"/>
      <c r="NLG9" s="86"/>
      <c r="NLH9" s="86"/>
      <c r="NLI9" s="86"/>
      <c r="NLJ9" s="86"/>
      <c r="NLK9" s="86"/>
      <c r="NLL9" s="86"/>
      <c r="NLM9" s="86"/>
      <c r="NLN9" s="86"/>
      <c r="NLO9" s="86"/>
      <c r="NLP9" s="86"/>
      <c r="NLQ9" s="86"/>
      <c r="NLR9" s="86"/>
      <c r="NLS9" s="86"/>
      <c r="NLT9" s="86"/>
      <c r="NLU9" s="86"/>
      <c r="NLV9" s="86"/>
      <c r="NLW9" s="86"/>
      <c r="NLX9" s="86"/>
      <c r="NLY9" s="86"/>
      <c r="NLZ9" s="86"/>
      <c r="NMA9" s="86"/>
      <c r="NMB9" s="86"/>
      <c r="NMC9" s="86"/>
      <c r="NMD9" s="86"/>
      <c r="NME9" s="86"/>
      <c r="NMF9" s="86"/>
      <c r="NMG9" s="86"/>
      <c r="NMH9" s="86"/>
      <c r="NMI9" s="86"/>
      <c r="NMJ9" s="86"/>
      <c r="NMK9" s="86"/>
      <c r="NML9" s="86"/>
      <c r="NMM9" s="86"/>
      <c r="NMN9" s="86"/>
      <c r="NMO9" s="86"/>
      <c r="NMP9" s="86"/>
      <c r="NMQ9" s="86"/>
      <c r="NMR9" s="86"/>
      <c r="NMS9" s="86"/>
      <c r="NMT9" s="86"/>
      <c r="NMU9" s="86"/>
      <c r="NMV9" s="86"/>
      <c r="NMW9" s="86"/>
      <c r="NMX9" s="86"/>
      <c r="NMY9" s="86"/>
      <c r="NMZ9" s="86"/>
      <c r="NNA9" s="86"/>
      <c r="NNB9" s="86"/>
      <c r="NNC9" s="86"/>
      <c r="NND9" s="86"/>
      <c r="NNE9" s="86"/>
      <c r="NNF9" s="86"/>
      <c r="NNG9" s="86"/>
      <c r="NNH9" s="86"/>
      <c r="NNI9" s="86"/>
      <c r="NNJ9" s="86"/>
      <c r="NNK9" s="86"/>
      <c r="NNL9" s="86"/>
      <c r="NNM9" s="86"/>
      <c r="NNN9" s="86"/>
      <c r="NNO9" s="86"/>
      <c r="NNP9" s="86"/>
      <c r="NNQ9" s="86"/>
      <c r="NNR9" s="86"/>
      <c r="NNS9" s="86"/>
      <c r="NNT9" s="86"/>
      <c r="NNU9" s="86"/>
      <c r="NNV9" s="86"/>
      <c r="NNW9" s="86"/>
      <c r="NNX9" s="86"/>
      <c r="NNY9" s="86"/>
      <c r="NNZ9" s="86"/>
      <c r="NOA9" s="86"/>
      <c r="NOB9" s="86"/>
      <c r="NOC9" s="86"/>
      <c r="NOD9" s="86"/>
      <c r="NOE9" s="86"/>
      <c r="NOF9" s="86"/>
      <c r="NOG9" s="86"/>
      <c r="NOH9" s="86"/>
      <c r="NOI9" s="86"/>
      <c r="NOJ9" s="86"/>
      <c r="NOK9" s="86"/>
      <c r="NOL9" s="86"/>
      <c r="NOM9" s="86"/>
      <c r="NON9" s="86"/>
      <c r="NOO9" s="86"/>
      <c r="NOP9" s="86"/>
      <c r="NOQ9" s="86"/>
      <c r="NOR9" s="86"/>
      <c r="NOS9" s="86"/>
      <c r="NOT9" s="86"/>
      <c r="NOU9" s="86"/>
      <c r="NOV9" s="86"/>
      <c r="NOW9" s="86"/>
      <c r="NOX9" s="86"/>
      <c r="NOY9" s="86"/>
      <c r="NOZ9" s="86"/>
      <c r="NPA9" s="86"/>
      <c r="NPB9" s="86"/>
      <c r="NPC9" s="86"/>
      <c r="NPD9" s="86"/>
      <c r="NPE9" s="86"/>
      <c r="NPF9" s="86"/>
      <c r="NPG9" s="86"/>
      <c r="NPH9" s="86"/>
      <c r="NPI9" s="86"/>
      <c r="NPJ9" s="86"/>
      <c r="NPK9" s="86"/>
      <c r="NPL9" s="86"/>
      <c r="NPM9" s="86"/>
      <c r="NPN9" s="86"/>
      <c r="NPO9" s="86"/>
      <c r="NPP9" s="86"/>
      <c r="NPQ9" s="86"/>
      <c r="NPR9" s="86"/>
      <c r="NPS9" s="86"/>
      <c r="NPT9" s="86"/>
      <c r="NPU9" s="86"/>
      <c r="NPV9" s="86"/>
      <c r="NPW9" s="86"/>
      <c r="NPX9" s="86"/>
      <c r="NPY9" s="86"/>
      <c r="NPZ9" s="86"/>
      <c r="NQA9" s="86"/>
      <c r="NQB9" s="86"/>
      <c r="NQC9" s="86"/>
      <c r="NQD9" s="86"/>
      <c r="NQE9" s="86"/>
      <c r="NQF9" s="86"/>
      <c r="NQG9" s="86"/>
      <c r="NQH9" s="86"/>
      <c r="NQI9" s="86"/>
      <c r="NQJ9" s="86"/>
      <c r="NQK9" s="86"/>
      <c r="NQL9" s="86"/>
      <c r="NQM9" s="86"/>
      <c r="NQN9" s="86"/>
      <c r="NQO9" s="86"/>
      <c r="NQP9" s="86"/>
      <c r="NQQ9" s="86"/>
      <c r="NQR9" s="86"/>
      <c r="NQS9" s="86"/>
      <c r="NQT9" s="86"/>
      <c r="NQU9" s="86"/>
      <c r="NQV9" s="86"/>
      <c r="NQW9" s="86"/>
      <c r="NQX9" s="86"/>
      <c r="NQY9" s="86"/>
      <c r="NQZ9" s="86"/>
      <c r="NRA9" s="86"/>
      <c r="NRB9" s="86"/>
      <c r="NRC9" s="86"/>
      <c r="NRD9" s="86"/>
      <c r="NRE9" s="86"/>
      <c r="NRF9" s="86"/>
      <c r="NRG9" s="86"/>
      <c r="NRH9" s="86"/>
      <c r="NRI9" s="86"/>
      <c r="NRJ9" s="86"/>
      <c r="NRK9" s="86"/>
      <c r="NRL9" s="86"/>
      <c r="NRM9" s="86"/>
      <c r="NRN9" s="86"/>
      <c r="NRO9" s="86"/>
      <c r="NRP9" s="86"/>
      <c r="NRQ9" s="86"/>
      <c r="NRR9" s="86"/>
      <c r="NRS9" s="86"/>
      <c r="NRT9" s="86"/>
      <c r="NRU9" s="86"/>
      <c r="NRV9" s="86"/>
      <c r="NRW9" s="86"/>
      <c r="NRX9" s="86"/>
      <c r="NRY9" s="86"/>
      <c r="NRZ9" s="86"/>
      <c r="NSA9" s="86"/>
      <c r="NSB9" s="86"/>
      <c r="NSC9" s="86"/>
      <c r="NSD9" s="86"/>
      <c r="NSE9" s="86"/>
      <c r="NSF9" s="86"/>
      <c r="NSG9" s="86"/>
      <c r="NSH9" s="86"/>
      <c r="NSI9" s="86"/>
      <c r="NSJ9" s="86"/>
      <c r="NSK9" s="86"/>
      <c r="NSL9" s="86"/>
      <c r="NSM9" s="86"/>
      <c r="NSN9" s="86"/>
      <c r="NSO9" s="86"/>
      <c r="NSP9" s="86"/>
      <c r="NSQ9" s="86"/>
      <c r="NSR9" s="86"/>
      <c r="NSS9" s="86"/>
      <c r="NST9" s="86"/>
      <c r="NSU9" s="86"/>
      <c r="NSV9" s="86"/>
      <c r="NSW9" s="86"/>
      <c r="NSX9" s="86"/>
      <c r="NSY9" s="86"/>
      <c r="NSZ9" s="86"/>
      <c r="NTA9" s="86"/>
      <c r="NTB9" s="86"/>
      <c r="NTC9" s="86"/>
      <c r="NTD9" s="86"/>
      <c r="NTE9" s="86"/>
      <c r="NTF9" s="86"/>
      <c r="NTG9" s="86"/>
      <c r="NTH9" s="86"/>
      <c r="NTI9" s="86"/>
      <c r="NTJ9" s="86"/>
      <c r="NTK9" s="86"/>
      <c r="NTL9" s="86"/>
      <c r="NTM9" s="86"/>
      <c r="NTN9" s="86"/>
      <c r="NTO9" s="86"/>
      <c r="NTP9" s="86"/>
      <c r="NTQ9" s="86"/>
      <c r="NTR9" s="86"/>
      <c r="NTS9" s="86"/>
      <c r="NTT9" s="86"/>
      <c r="NTU9" s="86"/>
      <c r="NTV9" s="86"/>
      <c r="NTW9" s="86"/>
      <c r="NTX9" s="86"/>
      <c r="NTY9" s="86"/>
      <c r="NTZ9" s="86"/>
      <c r="NUA9" s="86"/>
      <c r="NUB9" s="86"/>
      <c r="NUC9" s="86"/>
      <c r="NUD9" s="86"/>
      <c r="NUE9" s="86"/>
      <c r="NUF9" s="86"/>
      <c r="NUG9" s="86"/>
      <c r="NUH9" s="86"/>
      <c r="NUI9" s="86"/>
      <c r="NUJ9" s="86"/>
      <c r="NUK9" s="86"/>
      <c r="NUL9" s="86"/>
      <c r="NUM9" s="86"/>
      <c r="NUN9" s="86"/>
      <c r="NUO9" s="86"/>
      <c r="NUP9" s="86"/>
      <c r="NUQ9" s="86"/>
      <c r="NUR9" s="86"/>
      <c r="NUS9" s="86"/>
      <c r="NUT9" s="86"/>
      <c r="NUU9" s="86"/>
      <c r="NUV9" s="86"/>
      <c r="NUW9" s="86"/>
      <c r="NUX9" s="86"/>
      <c r="NUY9" s="86"/>
      <c r="NUZ9" s="86"/>
      <c r="NVA9" s="86"/>
      <c r="NVB9" s="86"/>
      <c r="NVC9" s="86"/>
      <c r="NVD9" s="86"/>
      <c r="NVE9" s="86"/>
      <c r="NVF9" s="86"/>
      <c r="NVG9" s="86"/>
      <c r="NVH9" s="86"/>
      <c r="NVI9" s="86"/>
      <c r="NVJ9" s="86"/>
      <c r="NVK9" s="86"/>
      <c r="NVL9" s="86"/>
      <c r="NVM9" s="86"/>
      <c r="NVN9" s="86"/>
      <c r="NVO9" s="86"/>
      <c r="NVP9" s="86"/>
      <c r="NVQ9" s="86"/>
      <c r="NVR9" s="86"/>
      <c r="NVS9" s="86"/>
      <c r="NVT9" s="86"/>
      <c r="NVU9" s="86"/>
      <c r="NVV9" s="86"/>
      <c r="NVW9" s="86"/>
      <c r="NVX9" s="86"/>
      <c r="NVY9" s="86"/>
      <c r="NVZ9" s="86"/>
      <c r="NWA9" s="86"/>
      <c r="NWB9" s="86"/>
      <c r="NWC9" s="86"/>
      <c r="NWD9" s="86"/>
      <c r="NWE9" s="86"/>
      <c r="NWF9" s="86"/>
      <c r="NWG9" s="86"/>
      <c r="NWH9" s="86"/>
      <c r="NWI9" s="86"/>
      <c r="NWJ9" s="86"/>
      <c r="NWK9" s="86"/>
      <c r="NWL9" s="86"/>
      <c r="NWM9" s="86"/>
      <c r="NWN9" s="86"/>
      <c r="NWO9" s="86"/>
      <c r="NWP9" s="86"/>
      <c r="NWQ9" s="86"/>
      <c r="NWR9" s="86"/>
      <c r="NWS9" s="86"/>
      <c r="NWT9" s="86"/>
      <c r="NWU9" s="86"/>
      <c r="NWV9" s="86"/>
      <c r="NWW9" s="86"/>
      <c r="NWX9" s="86"/>
      <c r="NWY9" s="86"/>
      <c r="NWZ9" s="86"/>
      <c r="NXA9" s="86"/>
      <c r="NXB9" s="86"/>
      <c r="NXC9" s="86"/>
      <c r="NXD9" s="86"/>
      <c r="NXE9" s="86"/>
      <c r="NXF9" s="86"/>
      <c r="NXG9" s="86"/>
      <c r="NXH9" s="86"/>
      <c r="NXI9" s="86"/>
      <c r="NXJ9" s="86"/>
      <c r="NXK9" s="86"/>
      <c r="NXL9" s="86"/>
      <c r="NXM9" s="86"/>
      <c r="NXN9" s="86"/>
      <c r="NXO9" s="86"/>
      <c r="NXP9" s="86"/>
      <c r="NXQ9" s="86"/>
      <c r="NXR9" s="86"/>
      <c r="NXS9" s="86"/>
      <c r="NXT9" s="86"/>
      <c r="NXU9" s="86"/>
      <c r="NXV9" s="86"/>
      <c r="NXW9" s="86"/>
      <c r="NXX9" s="86"/>
      <c r="NXY9" s="86"/>
      <c r="NXZ9" s="86"/>
      <c r="NYA9" s="86"/>
      <c r="NYB9" s="86"/>
      <c r="NYC9" s="86"/>
      <c r="NYD9" s="86"/>
      <c r="NYE9" s="86"/>
      <c r="NYF9" s="86"/>
      <c r="NYG9" s="86"/>
      <c r="NYH9" s="86"/>
      <c r="NYI9" s="86"/>
      <c r="NYJ9" s="86"/>
      <c r="NYK9" s="86"/>
      <c r="NYL9" s="86"/>
      <c r="NYM9" s="86"/>
      <c r="NYN9" s="86"/>
      <c r="NYO9" s="86"/>
      <c r="NYP9" s="86"/>
      <c r="NYQ9" s="86"/>
      <c r="NYR9" s="86"/>
      <c r="NYS9" s="86"/>
      <c r="NYT9" s="86"/>
      <c r="NYU9" s="86"/>
      <c r="NYV9" s="86"/>
      <c r="NYW9" s="86"/>
      <c r="NYX9" s="86"/>
      <c r="NYY9" s="86"/>
      <c r="NYZ9" s="86"/>
      <c r="NZA9" s="86"/>
      <c r="NZB9" s="86"/>
      <c r="NZC9" s="86"/>
      <c r="NZD9" s="86"/>
      <c r="NZE9" s="86"/>
      <c r="NZF9" s="86"/>
      <c r="NZG9" s="86"/>
      <c r="NZH9" s="86"/>
      <c r="NZI9" s="86"/>
      <c r="NZJ9" s="86"/>
      <c r="NZK9" s="86"/>
      <c r="NZL9" s="86"/>
      <c r="NZM9" s="86"/>
      <c r="NZN9" s="86"/>
      <c r="NZO9" s="86"/>
      <c r="NZP9" s="86"/>
      <c r="NZQ9" s="86"/>
      <c r="NZR9" s="86"/>
      <c r="NZS9" s="86"/>
      <c r="NZT9" s="86"/>
      <c r="NZU9" s="86"/>
      <c r="NZV9" s="86"/>
      <c r="NZW9" s="86"/>
      <c r="NZX9" s="86"/>
      <c r="NZY9" s="86"/>
      <c r="NZZ9" s="86"/>
      <c r="OAA9" s="86"/>
      <c r="OAB9" s="86"/>
      <c r="OAC9" s="86"/>
      <c r="OAD9" s="86"/>
      <c r="OAE9" s="86"/>
      <c r="OAF9" s="86"/>
      <c r="OAG9" s="86"/>
      <c r="OAH9" s="86"/>
      <c r="OAI9" s="86"/>
      <c r="OAJ9" s="86"/>
      <c r="OAK9" s="86"/>
      <c r="OAL9" s="86"/>
      <c r="OAM9" s="86"/>
      <c r="OAN9" s="86"/>
      <c r="OAO9" s="86"/>
      <c r="OAP9" s="86"/>
      <c r="OAQ9" s="86"/>
      <c r="OAR9" s="86"/>
      <c r="OAS9" s="86"/>
      <c r="OAT9" s="86"/>
      <c r="OAU9" s="86"/>
      <c r="OAV9" s="86"/>
      <c r="OAW9" s="86"/>
      <c r="OAX9" s="86"/>
      <c r="OAY9" s="86"/>
      <c r="OAZ9" s="86"/>
      <c r="OBA9" s="86"/>
      <c r="OBB9" s="86"/>
      <c r="OBC9" s="86"/>
      <c r="OBD9" s="86"/>
      <c r="OBE9" s="86"/>
      <c r="OBF9" s="86"/>
      <c r="OBG9" s="86"/>
      <c r="OBH9" s="86"/>
      <c r="OBI9" s="86"/>
      <c r="OBJ9" s="86"/>
      <c r="OBK9" s="86"/>
      <c r="OBL9" s="86"/>
      <c r="OBM9" s="86"/>
      <c r="OBN9" s="86"/>
      <c r="OBO9" s="86"/>
      <c r="OBP9" s="86"/>
      <c r="OBQ9" s="86"/>
      <c r="OBR9" s="86"/>
      <c r="OBS9" s="86"/>
      <c r="OBT9" s="86"/>
      <c r="OBU9" s="86"/>
      <c r="OBV9" s="86"/>
      <c r="OBW9" s="86"/>
      <c r="OBX9" s="86"/>
      <c r="OBY9" s="86"/>
      <c r="OBZ9" s="86"/>
      <c r="OCA9" s="86"/>
      <c r="OCB9" s="86"/>
      <c r="OCC9" s="86"/>
      <c r="OCD9" s="86"/>
      <c r="OCE9" s="86"/>
      <c r="OCF9" s="86"/>
      <c r="OCG9" s="86"/>
      <c r="OCH9" s="86"/>
      <c r="OCI9" s="86"/>
      <c r="OCJ9" s="86"/>
      <c r="OCK9" s="86"/>
      <c r="OCL9" s="86"/>
      <c r="OCM9" s="86"/>
      <c r="OCN9" s="86"/>
      <c r="OCO9" s="86"/>
      <c r="OCP9" s="86"/>
      <c r="OCQ9" s="86"/>
      <c r="OCR9" s="86"/>
      <c r="OCS9" s="86"/>
      <c r="OCT9" s="86"/>
      <c r="OCU9" s="86"/>
      <c r="OCV9" s="86"/>
      <c r="OCW9" s="86"/>
      <c r="OCX9" s="86"/>
      <c r="OCY9" s="86"/>
      <c r="OCZ9" s="86"/>
      <c r="ODA9" s="86"/>
      <c r="ODB9" s="86"/>
      <c r="ODC9" s="86"/>
      <c r="ODD9" s="86"/>
      <c r="ODE9" s="86"/>
      <c r="ODF9" s="86"/>
      <c r="ODG9" s="86"/>
      <c r="ODH9" s="86"/>
      <c r="ODI9" s="86"/>
      <c r="ODJ9" s="86"/>
      <c r="ODK9" s="86"/>
      <c r="ODL9" s="86"/>
      <c r="ODM9" s="86"/>
      <c r="ODN9" s="86"/>
      <c r="ODO9" s="86"/>
      <c r="ODP9" s="86"/>
      <c r="ODQ9" s="86"/>
      <c r="ODR9" s="86"/>
      <c r="ODS9" s="86"/>
      <c r="ODT9" s="86"/>
      <c r="ODU9" s="86"/>
      <c r="ODV9" s="86"/>
      <c r="ODW9" s="86"/>
      <c r="ODX9" s="86"/>
      <c r="ODY9" s="86"/>
      <c r="ODZ9" s="86"/>
      <c r="OEA9" s="86"/>
      <c r="OEB9" s="86"/>
      <c r="OEC9" s="86"/>
      <c r="OED9" s="86"/>
      <c r="OEE9" s="86"/>
      <c r="OEF9" s="86"/>
      <c r="OEG9" s="86"/>
      <c r="OEH9" s="86"/>
      <c r="OEI9" s="86"/>
      <c r="OEJ9" s="86"/>
      <c r="OEK9" s="86"/>
      <c r="OEL9" s="86"/>
      <c r="OEM9" s="86"/>
      <c r="OEN9" s="86"/>
      <c r="OEO9" s="86"/>
      <c r="OEP9" s="86"/>
      <c r="OEQ9" s="86"/>
      <c r="OER9" s="86"/>
      <c r="OES9" s="86"/>
      <c r="OET9" s="86"/>
      <c r="OEU9" s="86"/>
      <c r="OEV9" s="86"/>
      <c r="OEW9" s="86"/>
      <c r="OEX9" s="86"/>
      <c r="OEY9" s="86"/>
      <c r="OEZ9" s="86"/>
      <c r="OFA9" s="86"/>
      <c r="OFB9" s="86"/>
      <c r="OFC9" s="86"/>
      <c r="OFD9" s="86"/>
      <c r="OFE9" s="86"/>
      <c r="OFF9" s="86"/>
      <c r="OFG9" s="86"/>
      <c r="OFH9" s="86"/>
      <c r="OFI9" s="86"/>
      <c r="OFJ9" s="86"/>
      <c r="OFK9" s="86"/>
      <c r="OFL9" s="86"/>
      <c r="OFM9" s="86"/>
      <c r="OFN9" s="86"/>
      <c r="OFO9" s="86"/>
      <c r="OFP9" s="86"/>
      <c r="OFQ9" s="86"/>
      <c r="OFR9" s="86"/>
      <c r="OFS9" s="86"/>
      <c r="OFT9" s="86"/>
      <c r="OFU9" s="86"/>
      <c r="OFV9" s="86"/>
      <c r="OFW9" s="86"/>
      <c r="OFX9" s="86"/>
      <c r="OFY9" s="86"/>
      <c r="OFZ9" s="86"/>
      <c r="OGA9" s="86"/>
      <c r="OGB9" s="86"/>
      <c r="OGC9" s="86"/>
      <c r="OGD9" s="86"/>
      <c r="OGE9" s="86"/>
      <c r="OGF9" s="86"/>
      <c r="OGG9" s="86"/>
      <c r="OGH9" s="86"/>
      <c r="OGI9" s="86"/>
      <c r="OGJ9" s="86"/>
      <c r="OGK9" s="86"/>
      <c r="OGL9" s="86"/>
      <c r="OGM9" s="86"/>
      <c r="OGN9" s="86"/>
      <c r="OGO9" s="86"/>
      <c r="OGP9" s="86"/>
      <c r="OGQ9" s="86"/>
      <c r="OGR9" s="86"/>
      <c r="OGS9" s="86"/>
      <c r="OGT9" s="86"/>
      <c r="OGU9" s="86"/>
      <c r="OGV9" s="86"/>
      <c r="OGW9" s="86"/>
      <c r="OGX9" s="86"/>
      <c r="OGY9" s="86"/>
      <c r="OGZ9" s="86"/>
      <c r="OHA9" s="86"/>
      <c r="OHB9" s="86"/>
      <c r="OHC9" s="86"/>
      <c r="OHD9" s="86"/>
      <c r="OHE9" s="86"/>
      <c r="OHF9" s="86"/>
      <c r="OHG9" s="86"/>
      <c r="OHH9" s="86"/>
      <c r="OHI9" s="86"/>
      <c r="OHJ9" s="86"/>
      <c r="OHK9" s="86"/>
      <c r="OHL9" s="86"/>
      <c r="OHM9" s="86"/>
      <c r="OHN9" s="86"/>
      <c r="OHO9" s="86"/>
      <c r="OHP9" s="86"/>
      <c r="OHQ9" s="86"/>
      <c r="OHR9" s="86"/>
      <c r="OHS9" s="86"/>
      <c r="OHT9" s="86"/>
      <c r="OHU9" s="86"/>
      <c r="OHV9" s="86"/>
      <c r="OHW9" s="86"/>
      <c r="OHX9" s="86"/>
      <c r="OHY9" s="86"/>
      <c r="OHZ9" s="86"/>
      <c r="OIA9" s="86"/>
      <c r="OIB9" s="86"/>
      <c r="OIC9" s="86"/>
      <c r="OID9" s="86"/>
      <c r="OIE9" s="86"/>
      <c r="OIF9" s="86"/>
      <c r="OIG9" s="86"/>
      <c r="OIH9" s="86"/>
      <c r="OII9" s="86"/>
      <c r="OIJ9" s="86"/>
      <c r="OIK9" s="86"/>
      <c r="OIL9" s="86"/>
      <c r="OIM9" s="86"/>
      <c r="OIN9" s="86"/>
      <c r="OIO9" s="86"/>
      <c r="OIP9" s="86"/>
      <c r="OIQ9" s="86"/>
      <c r="OIR9" s="86"/>
      <c r="OIS9" s="86"/>
      <c r="OIT9" s="86"/>
      <c r="OIU9" s="86"/>
      <c r="OIV9" s="86"/>
      <c r="OIW9" s="86"/>
      <c r="OIX9" s="86"/>
      <c r="OIY9" s="86"/>
      <c r="OIZ9" s="86"/>
      <c r="OJA9" s="86"/>
      <c r="OJB9" s="86"/>
      <c r="OJC9" s="86"/>
      <c r="OJD9" s="86"/>
      <c r="OJE9" s="86"/>
      <c r="OJF9" s="86"/>
      <c r="OJG9" s="86"/>
      <c r="OJH9" s="86"/>
      <c r="OJI9" s="86"/>
      <c r="OJJ9" s="86"/>
      <c r="OJK9" s="86"/>
      <c r="OJL9" s="86"/>
      <c r="OJM9" s="86"/>
      <c r="OJN9" s="86"/>
      <c r="OJO9" s="86"/>
      <c r="OJP9" s="86"/>
      <c r="OJQ9" s="86"/>
      <c r="OJR9" s="86"/>
      <c r="OJS9" s="86"/>
      <c r="OJT9" s="86"/>
      <c r="OJU9" s="86"/>
      <c r="OJV9" s="86"/>
      <c r="OJW9" s="86"/>
      <c r="OJX9" s="86"/>
      <c r="OJY9" s="86"/>
      <c r="OJZ9" s="86"/>
      <c r="OKA9" s="86"/>
      <c r="OKB9" s="86"/>
      <c r="OKC9" s="86"/>
      <c r="OKD9" s="86"/>
      <c r="OKE9" s="86"/>
      <c r="OKF9" s="86"/>
      <c r="OKG9" s="86"/>
      <c r="OKH9" s="86"/>
      <c r="OKI9" s="86"/>
      <c r="OKJ9" s="86"/>
      <c r="OKK9" s="86"/>
      <c r="OKL9" s="86"/>
      <c r="OKM9" s="86"/>
      <c r="OKN9" s="86"/>
      <c r="OKO9" s="86"/>
      <c r="OKP9" s="86"/>
      <c r="OKQ9" s="86"/>
      <c r="OKR9" s="86"/>
      <c r="OKS9" s="86"/>
      <c r="OKT9" s="86"/>
      <c r="OKU9" s="86"/>
      <c r="OKV9" s="86"/>
      <c r="OKW9" s="86"/>
      <c r="OKX9" s="86"/>
      <c r="OKY9" s="86"/>
      <c r="OKZ9" s="86"/>
      <c r="OLA9" s="86"/>
      <c r="OLB9" s="86"/>
      <c r="OLC9" s="86"/>
      <c r="OLD9" s="86"/>
      <c r="OLE9" s="86"/>
      <c r="OLF9" s="86"/>
      <c r="OLG9" s="86"/>
      <c r="OLH9" s="86"/>
      <c r="OLI9" s="86"/>
      <c r="OLJ9" s="86"/>
      <c r="OLK9" s="86"/>
      <c r="OLL9" s="86"/>
      <c r="OLM9" s="86"/>
      <c r="OLN9" s="86"/>
      <c r="OLO9" s="86"/>
      <c r="OLP9" s="86"/>
      <c r="OLQ9" s="86"/>
      <c r="OLR9" s="86"/>
      <c r="OLS9" s="86"/>
      <c r="OLT9" s="86"/>
      <c r="OLU9" s="86"/>
      <c r="OLV9" s="86"/>
      <c r="OLW9" s="86"/>
      <c r="OLX9" s="86"/>
      <c r="OLY9" s="86"/>
      <c r="OLZ9" s="86"/>
      <c r="OMA9" s="86"/>
      <c r="OMB9" s="86"/>
      <c r="OMC9" s="86"/>
      <c r="OMD9" s="86"/>
      <c r="OME9" s="86"/>
      <c r="OMF9" s="86"/>
      <c r="OMG9" s="86"/>
      <c r="OMH9" s="86"/>
      <c r="OMI9" s="86"/>
      <c r="OMJ9" s="86"/>
      <c r="OMK9" s="86"/>
      <c r="OML9" s="86"/>
      <c r="OMM9" s="86"/>
      <c r="OMN9" s="86"/>
      <c r="OMO9" s="86"/>
      <c r="OMP9" s="86"/>
      <c r="OMQ9" s="86"/>
      <c r="OMR9" s="86"/>
      <c r="OMS9" s="86"/>
      <c r="OMT9" s="86"/>
      <c r="OMU9" s="86"/>
      <c r="OMV9" s="86"/>
      <c r="OMW9" s="86"/>
      <c r="OMX9" s="86"/>
      <c r="OMY9" s="86"/>
      <c r="OMZ9" s="86"/>
      <c r="ONA9" s="86"/>
      <c r="ONB9" s="86"/>
      <c r="ONC9" s="86"/>
      <c r="OND9" s="86"/>
      <c r="ONE9" s="86"/>
      <c r="ONF9" s="86"/>
      <c r="ONG9" s="86"/>
      <c r="ONH9" s="86"/>
      <c r="ONI9" s="86"/>
      <c r="ONJ9" s="86"/>
      <c r="ONK9" s="86"/>
      <c r="ONL9" s="86"/>
      <c r="ONM9" s="86"/>
      <c r="ONN9" s="86"/>
      <c r="ONO9" s="86"/>
      <c r="ONP9" s="86"/>
      <c r="ONQ9" s="86"/>
      <c r="ONR9" s="86"/>
      <c r="ONS9" s="86"/>
      <c r="ONT9" s="86"/>
      <c r="ONU9" s="86"/>
      <c r="ONV9" s="86"/>
      <c r="ONW9" s="86"/>
      <c r="ONX9" s="86"/>
      <c r="ONY9" s="86"/>
      <c r="ONZ9" s="86"/>
      <c r="OOA9" s="86"/>
      <c r="OOB9" s="86"/>
      <c r="OOC9" s="86"/>
      <c r="OOD9" s="86"/>
      <c r="OOE9" s="86"/>
      <c r="OOF9" s="86"/>
      <c r="OOG9" s="86"/>
      <c r="OOH9" s="86"/>
      <c r="OOI9" s="86"/>
      <c r="OOJ9" s="86"/>
      <c r="OOK9" s="86"/>
      <c r="OOL9" s="86"/>
      <c r="OOM9" s="86"/>
      <c r="OON9" s="86"/>
      <c r="OOO9" s="86"/>
      <c r="OOP9" s="86"/>
      <c r="OOQ9" s="86"/>
      <c r="OOR9" s="86"/>
      <c r="OOS9" s="86"/>
      <c r="OOT9" s="86"/>
      <c r="OOU9" s="86"/>
      <c r="OOV9" s="86"/>
      <c r="OOW9" s="86"/>
      <c r="OOX9" s="86"/>
      <c r="OOY9" s="86"/>
      <c r="OOZ9" s="86"/>
      <c r="OPA9" s="86"/>
      <c r="OPB9" s="86"/>
      <c r="OPC9" s="86"/>
      <c r="OPD9" s="86"/>
      <c r="OPE9" s="86"/>
      <c r="OPF9" s="86"/>
      <c r="OPG9" s="86"/>
      <c r="OPH9" s="86"/>
      <c r="OPI9" s="86"/>
      <c r="OPJ9" s="86"/>
      <c r="OPK9" s="86"/>
      <c r="OPL9" s="86"/>
      <c r="OPM9" s="86"/>
      <c r="OPN9" s="86"/>
      <c r="OPO9" s="86"/>
      <c r="OPP9" s="86"/>
      <c r="OPQ9" s="86"/>
      <c r="OPR9" s="86"/>
      <c r="OPS9" s="86"/>
      <c r="OPT9" s="86"/>
      <c r="OPU9" s="86"/>
      <c r="OPV9" s="86"/>
      <c r="OPW9" s="86"/>
      <c r="OPX9" s="86"/>
      <c r="OPY9" s="86"/>
      <c r="OPZ9" s="86"/>
      <c r="OQA9" s="86"/>
      <c r="OQB9" s="86"/>
      <c r="OQC9" s="86"/>
      <c r="OQD9" s="86"/>
      <c r="OQE9" s="86"/>
      <c r="OQF9" s="86"/>
      <c r="OQG9" s="86"/>
      <c r="OQH9" s="86"/>
      <c r="OQI9" s="86"/>
      <c r="OQJ9" s="86"/>
      <c r="OQK9" s="86"/>
      <c r="OQL9" s="86"/>
      <c r="OQM9" s="86"/>
      <c r="OQN9" s="86"/>
      <c r="OQO9" s="86"/>
      <c r="OQP9" s="86"/>
      <c r="OQQ9" s="86"/>
      <c r="OQR9" s="86"/>
      <c r="OQS9" s="86"/>
      <c r="OQT9" s="86"/>
      <c r="OQU9" s="86"/>
      <c r="OQV9" s="86"/>
      <c r="OQW9" s="86"/>
      <c r="OQX9" s="86"/>
      <c r="OQY9" s="86"/>
      <c r="OQZ9" s="86"/>
      <c r="ORA9" s="86"/>
      <c r="ORB9" s="86"/>
      <c r="ORC9" s="86"/>
      <c r="ORD9" s="86"/>
      <c r="ORE9" s="86"/>
      <c r="ORF9" s="86"/>
      <c r="ORG9" s="86"/>
      <c r="ORH9" s="86"/>
      <c r="ORI9" s="86"/>
      <c r="ORJ9" s="86"/>
      <c r="ORK9" s="86"/>
      <c r="ORL9" s="86"/>
      <c r="ORM9" s="86"/>
      <c r="ORN9" s="86"/>
      <c r="ORO9" s="86"/>
      <c r="ORP9" s="86"/>
      <c r="ORQ9" s="86"/>
      <c r="ORR9" s="86"/>
      <c r="ORS9" s="86"/>
      <c r="ORT9" s="86"/>
      <c r="ORU9" s="86"/>
      <c r="ORV9" s="86"/>
      <c r="ORW9" s="86"/>
      <c r="ORX9" s="86"/>
      <c r="ORY9" s="86"/>
      <c r="ORZ9" s="86"/>
      <c r="OSA9" s="86"/>
      <c r="OSB9" s="86"/>
      <c r="OSC9" s="86"/>
      <c r="OSD9" s="86"/>
      <c r="OSE9" s="86"/>
      <c r="OSF9" s="86"/>
      <c r="OSG9" s="86"/>
      <c r="OSH9" s="86"/>
      <c r="OSI9" s="86"/>
      <c r="OSJ9" s="86"/>
      <c r="OSK9" s="86"/>
      <c r="OSL9" s="86"/>
      <c r="OSM9" s="86"/>
      <c r="OSN9" s="86"/>
      <c r="OSO9" s="86"/>
      <c r="OSP9" s="86"/>
      <c r="OSQ9" s="86"/>
      <c r="OSR9" s="86"/>
      <c r="OSS9" s="86"/>
      <c r="OST9" s="86"/>
      <c r="OSU9" s="86"/>
      <c r="OSV9" s="86"/>
      <c r="OSW9" s="86"/>
      <c r="OSX9" s="86"/>
      <c r="OSY9" s="86"/>
      <c r="OSZ9" s="86"/>
      <c r="OTA9" s="86"/>
      <c r="OTB9" s="86"/>
      <c r="OTC9" s="86"/>
      <c r="OTD9" s="86"/>
      <c r="OTE9" s="86"/>
      <c r="OTF9" s="86"/>
      <c r="OTG9" s="86"/>
      <c r="OTH9" s="86"/>
      <c r="OTI9" s="86"/>
      <c r="OTJ9" s="86"/>
      <c r="OTK9" s="86"/>
      <c r="OTL9" s="86"/>
      <c r="OTM9" s="86"/>
      <c r="OTN9" s="86"/>
      <c r="OTO9" s="86"/>
      <c r="OTP9" s="86"/>
      <c r="OTQ9" s="86"/>
      <c r="OTR9" s="86"/>
      <c r="OTS9" s="86"/>
      <c r="OTT9" s="86"/>
      <c r="OTU9" s="86"/>
      <c r="OTV9" s="86"/>
      <c r="OTW9" s="86"/>
      <c r="OTX9" s="86"/>
      <c r="OTY9" s="86"/>
      <c r="OTZ9" s="86"/>
      <c r="OUA9" s="86"/>
      <c r="OUB9" s="86"/>
      <c r="OUC9" s="86"/>
      <c r="OUD9" s="86"/>
      <c r="OUE9" s="86"/>
      <c r="OUF9" s="86"/>
      <c r="OUG9" s="86"/>
      <c r="OUH9" s="86"/>
      <c r="OUI9" s="86"/>
      <c r="OUJ9" s="86"/>
      <c r="OUK9" s="86"/>
      <c r="OUL9" s="86"/>
      <c r="OUM9" s="86"/>
      <c r="OUN9" s="86"/>
      <c r="OUO9" s="86"/>
      <c r="OUP9" s="86"/>
      <c r="OUQ9" s="86"/>
      <c r="OUR9" s="86"/>
      <c r="OUS9" s="86"/>
      <c r="OUT9" s="86"/>
      <c r="OUU9" s="86"/>
      <c r="OUV9" s="86"/>
      <c r="OUW9" s="86"/>
      <c r="OUX9" s="86"/>
      <c r="OUY9" s="86"/>
      <c r="OUZ9" s="86"/>
      <c r="OVA9" s="86"/>
      <c r="OVB9" s="86"/>
      <c r="OVC9" s="86"/>
      <c r="OVD9" s="86"/>
      <c r="OVE9" s="86"/>
      <c r="OVF9" s="86"/>
      <c r="OVG9" s="86"/>
      <c r="OVH9" s="86"/>
      <c r="OVI9" s="86"/>
      <c r="OVJ9" s="86"/>
      <c r="OVK9" s="86"/>
      <c r="OVL9" s="86"/>
      <c r="OVM9" s="86"/>
      <c r="OVN9" s="86"/>
      <c r="OVO9" s="86"/>
      <c r="OVP9" s="86"/>
      <c r="OVQ9" s="86"/>
      <c r="OVR9" s="86"/>
      <c r="OVS9" s="86"/>
      <c r="OVT9" s="86"/>
      <c r="OVU9" s="86"/>
      <c r="OVV9" s="86"/>
      <c r="OVW9" s="86"/>
      <c r="OVX9" s="86"/>
      <c r="OVY9" s="86"/>
      <c r="OVZ9" s="86"/>
      <c r="OWA9" s="86"/>
      <c r="OWB9" s="86"/>
      <c r="OWC9" s="86"/>
      <c r="OWD9" s="86"/>
      <c r="OWE9" s="86"/>
      <c r="OWF9" s="86"/>
      <c r="OWG9" s="86"/>
      <c r="OWH9" s="86"/>
      <c r="OWI9" s="86"/>
      <c r="OWJ9" s="86"/>
      <c r="OWK9" s="86"/>
      <c r="OWL9" s="86"/>
      <c r="OWM9" s="86"/>
      <c r="OWN9" s="86"/>
      <c r="OWO9" s="86"/>
      <c r="OWP9" s="86"/>
      <c r="OWQ9" s="86"/>
      <c r="OWR9" s="86"/>
      <c r="OWS9" s="86"/>
      <c r="OWT9" s="86"/>
      <c r="OWU9" s="86"/>
      <c r="OWV9" s="86"/>
      <c r="OWW9" s="86"/>
      <c r="OWX9" s="86"/>
      <c r="OWY9" s="86"/>
      <c r="OWZ9" s="86"/>
      <c r="OXA9" s="86"/>
      <c r="OXB9" s="86"/>
      <c r="OXC9" s="86"/>
      <c r="OXD9" s="86"/>
      <c r="OXE9" s="86"/>
      <c r="OXF9" s="86"/>
      <c r="OXG9" s="86"/>
      <c r="OXH9" s="86"/>
      <c r="OXI9" s="86"/>
      <c r="OXJ9" s="86"/>
      <c r="OXK9" s="86"/>
      <c r="OXL9" s="86"/>
      <c r="OXM9" s="86"/>
      <c r="OXN9" s="86"/>
      <c r="OXO9" s="86"/>
      <c r="OXP9" s="86"/>
      <c r="OXQ9" s="86"/>
      <c r="OXR9" s="86"/>
      <c r="OXS9" s="86"/>
      <c r="OXT9" s="86"/>
      <c r="OXU9" s="86"/>
      <c r="OXV9" s="86"/>
      <c r="OXW9" s="86"/>
      <c r="OXX9" s="86"/>
      <c r="OXY9" s="86"/>
      <c r="OXZ9" s="86"/>
      <c r="OYA9" s="86"/>
      <c r="OYB9" s="86"/>
      <c r="OYC9" s="86"/>
      <c r="OYD9" s="86"/>
      <c r="OYE9" s="86"/>
      <c r="OYF9" s="86"/>
      <c r="OYG9" s="86"/>
      <c r="OYH9" s="86"/>
      <c r="OYI9" s="86"/>
      <c r="OYJ9" s="86"/>
      <c r="OYK9" s="86"/>
      <c r="OYL9" s="86"/>
      <c r="OYM9" s="86"/>
      <c r="OYN9" s="86"/>
      <c r="OYO9" s="86"/>
      <c r="OYP9" s="86"/>
      <c r="OYQ9" s="86"/>
      <c r="OYR9" s="86"/>
      <c r="OYS9" s="86"/>
      <c r="OYT9" s="86"/>
      <c r="OYU9" s="86"/>
      <c r="OYV9" s="86"/>
      <c r="OYW9" s="86"/>
      <c r="OYX9" s="86"/>
      <c r="OYY9" s="86"/>
      <c r="OYZ9" s="86"/>
      <c r="OZA9" s="86"/>
      <c r="OZB9" s="86"/>
      <c r="OZC9" s="86"/>
      <c r="OZD9" s="86"/>
      <c r="OZE9" s="86"/>
      <c r="OZF9" s="86"/>
      <c r="OZG9" s="86"/>
      <c r="OZH9" s="86"/>
      <c r="OZI9" s="86"/>
      <c r="OZJ9" s="86"/>
      <c r="OZK9" s="86"/>
      <c r="OZL9" s="86"/>
      <c r="OZM9" s="86"/>
      <c r="OZN9" s="86"/>
      <c r="OZO9" s="86"/>
      <c r="OZP9" s="86"/>
      <c r="OZQ9" s="86"/>
      <c r="OZR9" s="86"/>
      <c r="OZS9" s="86"/>
      <c r="OZT9" s="86"/>
      <c r="OZU9" s="86"/>
      <c r="OZV9" s="86"/>
      <c r="OZW9" s="86"/>
      <c r="OZX9" s="86"/>
      <c r="OZY9" s="86"/>
      <c r="OZZ9" s="86"/>
      <c r="PAA9" s="86"/>
      <c r="PAB9" s="86"/>
      <c r="PAC9" s="86"/>
      <c r="PAD9" s="86"/>
      <c r="PAE9" s="86"/>
      <c r="PAF9" s="86"/>
      <c r="PAG9" s="86"/>
      <c r="PAH9" s="86"/>
      <c r="PAI9" s="86"/>
      <c r="PAJ9" s="86"/>
      <c r="PAK9" s="86"/>
      <c r="PAL9" s="86"/>
      <c r="PAM9" s="86"/>
      <c r="PAN9" s="86"/>
      <c r="PAO9" s="86"/>
      <c r="PAP9" s="86"/>
      <c r="PAQ9" s="86"/>
      <c r="PAR9" s="86"/>
      <c r="PAS9" s="86"/>
      <c r="PAT9" s="86"/>
      <c r="PAU9" s="86"/>
      <c r="PAV9" s="86"/>
      <c r="PAW9" s="86"/>
      <c r="PAX9" s="86"/>
      <c r="PAY9" s="86"/>
      <c r="PAZ9" s="86"/>
      <c r="PBA9" s="86"/>
      <c r="PBB9" s="86"/>
      <c r="PBC9" s="86"/>
      <c r="PBD9" s="86"/>
      <c r="PBE9" s="86"/>
      <c r="PBF9" s="86"/>
      <c r="PBG9" s="86"/>
      <c r="PBH9" s="86"/>
      <c r="PBI9" s="86"/>
      <c r="PBJ9" s="86"/>
      <c r="PBK9" s="86"/>
      <c r="PBL9" s="86"/>
      <c r="PBM9" s="86"/>
      <c r="PBN9" s="86"/>
      <c r="PBO9" s="86"/>
      <c r="PBP9" s="86"/>
      <c r="PBQ9" s="86"/>
      <c r="PBR9" s="86"/>
      <c r="PBS9" s="86"/>
      <c r="PBT9" s="86"/>
      <c r="PBU9" s="86"/>
      <c r="PBV9" s="86"/>
      <c r="PBW9" s="86"/>
      <c r="PBX9" s="86"/>
      <c r="PBY9" s="86"/>
      <c r="PBZ9" s="86"/>
      <c r="PCA9" s="86"/>
      <c r="PCB9" s="86"/>
      <c r="PCC9" s="86"/>
      <c r="PCD9" s="86"/>
      <c r="PCE9" s="86"/>
      <c r="PCF9" s="86"/>
      <c r="PCG9" s="86"/>
      <c r="PCH9" s="86"/>
      <c r="PCI9" s="86"/>
      <c r="PCJ9" s="86"/>
      <c r="PCK9" s="86"/>
      <c r="PCL9" s="86"/>
      <c r="PCM9" s="86"/>
      <c r="PCN9" s="86"/>
      <c r="PCO9" s="86"/>
      <c r="PCP9" s="86"/>
      <c r="PCQ9" s="86"/>
      <c r="PCR9" s="86"/>
      <c r="PCS9" s="86"/>
      <c r="PCT9" s="86"/>
      <c r="PCU9" s="86"/>
      <c r="PCV9" s="86"/>
      <c r="PCW9" s="86"/>
      <c r="PCX9" s="86"/>
      <c r="PCY9" s="86"/>
      <c r="PCZ9" s="86"/>
      <c r="PDA9" s="86"/>
      <c r="PDB9" s="86"/>
      <c r="PDC9" s="86"/>
      <c r="PDD9" s="86"/>
      <c r="PDE9" s="86"/>
      <c r="PDF9" s="86"/>
      <c r="PDG9" s="86"/>
      <c r="PDH9" s="86"/>
      <c r="PDI9" s="86"/>
      <c r="PDJ9" s="86"/>
      <c r="PDK9" s="86"/>
      <c r="PDL9" s="86"/>
      <c r="PDM9" s="86"/>
      <c r="PDN9" s="86"/>
      <c r="PDO9" s="86"/>
      <c r="PDP9" s="86"/>
      <c r="PDQ9" s="86"/>
      <c r="PDR9" s="86"/>
      <c r="PDS9" s="86"/>
      <c r="PDT9" s="86"/>
      <c r="PDU9" s="86"/>
      <c r="PDV9" s="86"/>
      <c r="PDW9" s="86"/>
      <c r="PDX9" s="86"/>
      <c r="PDY9" s="86"/>
      <c r="PDZ9" s="86"/>
      <c r="PEA9" s="86"/>
      <c r="PEB9" s="86"/>
      <c r="PEC9" s="86"/>
      <c r="PED9" s="86"/>
      <c r="PEE9" s="86"/>
      <c r="PEF9" s="86"/>
      <c r="PEG9" s="86"/>
      <c r="PEH9" s="86"/>
      <c r="PEI9" s="86"/>
      <c r="PEJ9" s="86"/>
      <c r="PEK9" s="86"/>
      <c r="PEL9" s="86"/>
      <c r="PEM9" s="86"/>
      <c r="PEN9" s="86"/>
      <c r="PEO9" s="86"/>
      <c r="PEP9" s="86"/>
      <c r="PEQ9" s="86"/>
      <c r="PER9" s="86"/>
      <c r="PES9" s="86"/>
      <c r="PET9" s="86"/>
      <c r="PEU9" s="86"/>
      <c r="PEV9" s="86"/>
      <c r="PEW9" s="86"/>
      <c r="PEX9" s="86"/>
      <c r="PEY9" s="86"/>
      <c r="PEZ9" s="86"/>
      <c r="PFA9" s="86"/>
      <c r="PFB9" s="86"/>
      <c r="PFC9" s="86"/>
      <c r="PFD9" s="86"/>
      <c r="PFE9" s="86"/>
      <c r="PFF9" s="86"/>
      <c r="PFG9" s="86"/>
      <c r="PFH9" s="86"/>
      <c r="PFI9" s="86"/>
      <c r="PFJ9" s="86"/>
      <c r="PFK9" s="86"/>
      <c r="PFL9" s="86"/>
      <c r="PFM9" s="86"/>
      <c r="PFN9" s="86"/>
      <c r="PFO9" s="86"/>
      <c r="PFP9" s="86"/>
      <c r="PFQ9" s="86"/>
      <c r="PFR9" s="86"/>
      <c r="PFS9" s="86"/>
      <c r="PFT9" s="86"/>
      <c r="PFU9" s="86"/>
      <c r="PFV9" s="86"/>
      <c r="PFW9" s="86"/>
      <c r="PFX9" s="86"/>
      <c r="PFY9" s="86"/>
      <c r="PFZ9" s="86"/>
      <c r="PGA9" s="86"/>
      <c r="PGB9" s="86"/>
      <c r="PGC9" s="86"/>
      <c r="PGD9" s="86"/>
      <c r="PGE9" s="86"/>
      <c r="PGF9" s="86"/>
      <c r="PGG9" s="86"/>
      <c r="PGH9" s="86"/>
      <c r="PGI9" s="86"/>
      <c r="PGJ9" s="86"/>
      <c r="PGK9" s="86"/>
      <c r="PGL9" s="86"/>
      <c r="PGM9" s="86"/>
      <c r="PGN9" s="86"/>
      <c r="PGO9" s="86"/>
      <c r="PGP9" s="86"/>
      <c r="PGQ9" s="86"/>
      <c r="PGR9" s="86"/>
      <c r="PGS9" s="86"/>
      <c r="PGT9" s="86"/>
      <c r="PGU9" s="86"/>
      <c r="PGV9" s="86"/>
      <c r="PGW9" s="86"/>
      <c r="PGX9" s="86"/>
      <c r="PGY9" s="86"/>
      <c r="PGZ9" s="86"/>
      <c r="PHA9" s="86"/>
      <c r="PHB9" s="86"/>
      <c r="PHC9" s="86"/>
      <c r="PHD9" s="86"/>
      <c r="PHE9" s="86"/>
      <c r="PHF9" s="86"/>
      <c r="PHG9" s="86"/>
      <c r="PHH9" s="86"/>
      <c r="PHI9" s="86"/>
      <c r="PHJ9" s="86"/>
      <c r="PHK9" s="86"/>
      <c r="PHL9" s="86"/>
      <c r="PHM9" s="86"/>
      <c r="PHN9" s="86"/>
      <c r="PHO9" s="86"/>
      <c r="PHP9" s="86"/>
      <c r="PHQ9" s="86"/>
      <c r="PHR9" s="86"/>
      <c r="PHS9" s="86"/>
      <c r="PHT9" s="86"/>
      <c r="PHU9" s="86"/>
      <c r="PHV9" s="86"/>
      <c r="PHW9" s="86"/>
      <c r="PHX9" s="86"/>
      <c r="PHY9" s="86"/>
      <c r="PHZ9" s="86"/>
      <c r="PIA9" s="86"/>
      <c r="PIB9" s="86"/>
      <c r="PIC9" s="86"/>
      <c r="PID9" s="86"/>
      <c r="PIE9" s="86"/>
      <c r="PIF9" s="86"/>
      <c r="PIG9" s="86"/>
      <c r="PIH9" s="86"/>
      <c r="PII9" s="86"/>
      <c r="PIJ9" s="86"/>
      <c r="PIK9" s="86"/>
      <c r="PIL9" s="86"/>
      <c r="PIM9" s="86"/>
      <c r="PIN9" s="86"/>
      <c r="PIO9" s="86"/>
      <c r="PIP9" s="86"/>
      <c r="PIQ9" s="86"/>
      <c r="PIR9" s="86"/>
      <c r="PIS9" s="86"/>
      <c r="PIT9" s="86"/>
      <c r="PIU9" s="86"/>
      <c r="PIV9" s="86"/>
      <c r="PIW9" s="86"/>
      <c r="PIX9" s="86"/>
      <c r="PIY9" s="86"/>
      <c r="PIZ9" s="86"/>
      <c r="PJA9" s="86"/>
      <c r="PJB9" s="86"/>
      <c r="PJC9" s="86"/>
      <c r="PJD9" s="86"/>
      <c r="PJE9" s="86"/>
      <c r="PJF9" s="86"/>
      <c r="PJG9" s="86"/>
      <c r="PJH9" s="86"/>
      <c r="PJI9" s="86"/>
      <c r="PJJ9" s="86"/>
      <c r="PJK9" s="86"/>
      <c r="PJL9" s="86"/>
      <c r="PJM9" s="86"/>
      <c r="PJN9" s="86"/>
      <c r="PJO9" s="86"/>
      <c r="PJP9" s="86"/>
      <c r="PJQ9" s="86"/>
      <c r="PJR9" s="86"/>
      <c r="PJS9" s="86"/>
      <c r="PJT9" s="86"/>
      <c r="PJU9" s="86"/>
      <c r="PJV9" s="86"/>
      <c r="PJW9" s="86"/>
      <c r="PJX9" s="86"/>
      <c r="PJY9" s="86"/>
      <c r="PJZ9" s="86"/>
      <c r="PKA9" s="86"/>
      <c r="PKB9" s="86"/>
      <c r="PKC9" s="86"/>
      <c r="PKD9" s="86"/>
      <c r="PKE9" s="86"/>
      <c r="PKF9" s="86"/>
      <c r="PKG9" s="86"/>
      <c r="PKH9" s="86"/>
      <c r="PKI9" s="86"/>
      <c r="PKJ9" s="86"/>
      <c r="PKK9" s="86"/>
      <c r="PKL9" s="86"/>
      <c r="PKM9" s="86"/>
      <c r="PKN9" s="86"/>
      <c r="PKO9" s="86"/>
      <c r="PKP9" s="86"/>
      <c r="PKQ9" s="86"/>
      <c r="PKR9" s="86"/>
      <c r="PKS9" s="86"/>
      <c r="PKT9" s="86"/>
      <c r="PKU9" s="86"/>
      <c r="PKV9" s="86"/>
      <c r="PKW9" s="86"/>
      <c r="PKX9" s="86"/>
      <c r="PKY9" s="86"/>
      <c r="PKZ9" s="86"/>
      <c r="PLA9" s="86"/>
      <c r="PLB9" s="86"/>
      <c r="PLC9" s="86"/>
      <c r="PLD9" s="86"/>
      <c r="PLE9" s="86"/>
      <c r="PLF9" s="86"/>
      <c r="PLG9" s="86"/>
      <c r="PLH9" s="86"/>
      <c r="PLI9" s="86"/>
      <c r="PLJ9" s="86"/>
      <c r="PLK9" s="86"/>
      <c r="PLL9" s="86"/>
      <c r="PLM9" s="86"/>
      <c r="PLN9" s="86"/>
      <c r="PLO9" s="86"/>
      <c r="PLP9" s="86"/>
      <c r="PLQ9" s="86"/>
      <c r="PLR9" s="86"/>
      <c r="PLS9" s="86"/>
      <c r="PLT9" s="86"/>
      <c r="PLU9" s="86"/>
      <c r="PLV9" s="86"/>
      <c r="PLW9" s="86"/>
      <c r="PLX9" s="86"/>
      <c r="PLY9" s="86"/>
      <c r="PLZ9" s="86"/>
      <c r="PMA9" s="86"/>
      <c r="PMB9" s="86"/>
      <c r="PMC9" s="86"/>
      <c r="PMD9" s="86"/>
      <c r="PME9" s="86"/>
      <c r="PMF9" s="86"/>
      <c r="PMG9" s="86"/>
      <c r="PMH9" s="86"/>
      <c r="PMI9" s="86"/>
      <c r="PMJ9" s="86"/>
      <c r="PMK9" s="86"/>
      <c r="PML9" s="86"/>
      <c r="PMM9" s="86"/>
      <c r="PMN9" s="86"/>
      <c r="PMO9" s="86"/>
      <c r="PMP9" s="86"/>
      <c r="PMQ9" s="86"/>
      <c r="PMR9" s="86"/>
      <c r="PMS9" s="86"/>
      <c r="PMT9" s="86"/>
      <c r="PMU9" s="86"/>
      <c r="PMV9" s="86"/>
      <c r="PMW9" s="86"/>
      <c r="PMX9" s="86"/>
      <c r="PMY9" s="86"/>
      <c r="PMZ9" s="86"/>
      <c r="PNA9" s="86"/>
      <c r="PNB9" s="86"/>
      <c r="PNC9" s="86"/>
      <c r="PND9" s="86"/>
      <c r="PNE9" s="86"/>
      <c r="PNF9" s="86"/>
      <c r="PNG9" s="86"/>
      <c r="PNH9" s="86"/>
      <c r="PNI9" s="86"/>
      <c r="PNJ9" s="86"/>
      <c r="PNK9" s="86"/>
      <c r="PNL9" s="86"/>
      <c r="PNM9" s="86"/>
      <c r="PNN9" s="86"/>
      <c r="PNO9" s="86"/>
      <c r="PNP9" s="86"/>
      <c r="PNQ9" s="86"/>
      <c r="PNR9" s="86"/>
      <c r="PNS9" s="86"/>
      <c r="PNT9" s="86"/>
      <c r="PNU9" s="86"/>
      <c r="PNV9" s="86"/>
      <c r="PNW9" s="86"/>
      <c r="PNX9" s="86"/>
      <c r="PNY9" s="86"/>
      <c r="PNZ9" s="86"/>
      <c r="POA9" s="86"/>
      <c r="POB9" s="86"/>
      <c r="POC9" s="86"/>
      <c r="POD9" s="86"/>
      <c r="POE9" s="86"/>
      <c r="POF9" s="86"/>
      <c r="POG9" s="86"/>
      <c r="POH9" s="86"/>
      <c r="POI9" s="86"/>
      <c r="POJ9" s="86"/>
      <c r="POK9" s="86"/>
      <c r="POL9" s="86"/>
      <c r="POM9" s="86"/>
      <c r="PON9" s="86"/>
      <c r="POO9" s="86"/>
      <c r="POP9" s="86"/>
      <c r="POQ9" s="86"/>
      <c r="POR9" s="86"/>
      <c r="POS9" s="86"/>
      <c r="POT9" s="86"/>
      <c r="POU9" s="86"/>
      <c r="POV9" s="86"/>
      <c r="POW9" s="86"/>
      <c r="POX9" s="86"/>
      <c r="POY9" s="86"/>
      <c r="POZ9" s="86"/>
      <c r="PPA9" s="86"/>
      <c r="PPB9" s="86"/>
      <c r="PPC9" s="86"/>
      <c r="PPD9" s="86"/>
      <c r="PPE9" s="86"/>
      <c r="PPF9" s="86"/>
      <c r="PPG9" s="86"/>
      <c r="PPH9" s="86"/>
      <c r="PPI9" s="86"/>
      <c r="PPJ9" s="86"/>
      <c r="PPK9" s="86"/>
      <c r="PPL9" s="86"/>
      <c r="PPM9" s="86"/>
      <c r="PPN9" s="86"/>
      <c r="PPO9" s="86"/>
      <c r="PPP9" s="86"/>
      <c r="PPQ9" s="86"/>
      <c r="PPR9" s="86"/>
      <c r="PPS9" s="86"/>
      <c r="PPT9" s="86"/>
      <c r="PPU9" s="86"/>
      <c r="PPV9" s="86"/>
      <c r="PPW9" s="86"/>
      <c r="PPX9" s="86"/>
      <c r="PPY9" s="86"/>
      <c r="PPZ9" s="86"/>
      <c r="PQA9" s="86"/>
      <c r="PQB9" s="86"/>
      <c r="PQC9" s="86"/>
      <c r="PQD9" s="86"/>
      <c r="PQE9" s="86"/>
      <c r="PQF9" s="86"/>
      <c r="PQG9" s="86"/>
      <c r="PQH9" s="86"/>
      <c r="PQI9" s="86"/>
      <c r="PQJ9" s="86"/>
      <c r="PQK9" s="86"/>
      <c r="PQL9" s="86"/>
      <c r="PQM9" s="86"/>
      <c r="PQN9" s="86"/>
      <c r="PQO9" s="86"/>
      <c r="PQP9" s="86"/>
      <c r="PQQ9" s="86"/>
      <c r="PQR9" s="86"/>
      <c r="PQS9" s="86"/>
      <c r="PQT9" s="86"/>
      <c r="PQU9" s="86"/>
      <c r="PQV9" s="86"/>
      <c r="PQW9" s="86"/>
      <c r="PQX9" s="86"/>
      <c r="PQY9" s="86"/>
      <c r="PQZ9" s="86"/>
      <c r="PRA9" s="86"/>
      <c r="PRB9" s="86"/>
      <c r="PRC9" s="86"/>
      <c r="PRD9" s="86"/>
      <c r="PRE9" s="86"/>
      <c r="PRF9" s="86"/>
      <c r="PRG9" s="86"/>
      <c r="PRH9" s="86"/>
      <c r="PRI9" s="86"/>
      <c r="PRJ9" s="86"/>
      <c r="PRK9" s="86"/>
      <c r="PRL9" s="86"/>
      <c r="PRM9" s="86"/>
      <c r="PRN9" s="86"/>
      <c r="PRO9" s="86"/>
      <c r="PRP9" s="86"/>
      <c r="PRQ9" s="86"/>
      <c r="PRR9" s="86"/>
      <c r="PRS9" s="86"/>
      <c r="PRT9" s="86"/>
      <c r="PRU9" s="86"/>
      <c r="PRV9" s="86"/>
      <c r="PRW9" s="86"/>
      <c r="PRX9" s="86"/>
      <c r="PRY9" s="86"/>
      <c r="PRZ9" s="86"/>
      <c r="PSA9" s="86"/>
      <c r="PSB9" s="86"/>
      <c r="PSC9" s="86"/>
      <c r="PSD9" s="86"/>
      <c r="PSE9" s="86"/>
      <c r="PSF9" s="86"/>
      <c r="PSG9" s="86"/>
      <c r="PSH9" s="86"/>
      <c r="PSI9" s="86"/>
      <c r="PSJ9" s="86"/>
      <c r="PSK9" s="86"/>
      <c r="PSL9" s="86"/>
      <c r="PSM9" s="86"/>
      <c r="PSN9" s="86"/>
      <c r="PSO9" s="86"/>
      <c r="PSP9" s="86"/>
      <c r="PSQ9" s="86"/>
      <c r="PSR9" s="86"/>
      <c r="PSS9" s="86"/>
      <c r="PST9" s="86"/>
      <c r="PSU9" s="86"/>
      <c r="PSV9" s="86"/>
      <c r="PSW9" s="86"/>
      <c r="PSX9" s="86"/>
      <c r="PSY9" s="86"/>
      <c r="PSZ9" s="86"/>
      <c r="PTA9" s="86"/>
      <c r="PTB9" s="86"/>
      <c r="PTC9" s="86"/>
      <c r="PTD9" s="86"/>
      <c r="PTE9" s="86"/>
      <c r="PTF9" s="86"/>
      <c r="PTG9" s="86"/>
      <c r="PTH9" s="86"/>
      <c r="PTI9" s="86"/>
      <c r="PTJ9" s="86"/>
      <c r="PTK9" s="86"/>
      <c r="PTL9" s="86"/>
      <c r="PTM9" s="86"/>
      <c r="PTN9" s="86"/>
      <c r="PTO9" s="86"/>
      <c r="PTP9" s="86"/>
      <c r="PTQ9" s="86"/>
      <c r="PTR9" s="86"/>
      <c r="PTS9" s="86"/>
      <c r="PTT9" s="86"/>
      <c r="PTU9" s="86"/>
      <c r="PTV9" s="86"/>
      <c r="PTW9" s="86"/>
      <c r="PTX9" s="86"/>
      <c r="PTY9" s="86"/>
      <c r="PTZ9" s="86"/>
      <c r="PUA9" s="86"/>
      <c r="PUB9" s="86"/>
      <c r="PUC9" s="86"/>
      <c r="PUD9" s="86"/>
      <c r="PUE9" s="86"/>
      <c r="PUF9" s="86"/>
      <c r="PUG9" s="86"/>
      <c r="PUH9" s="86"/>
      <c r="PUI9" s="86"/>
      <c r="PUJ9" s="86"/>
      <c r="PUK9" s="86"/>
      <c r="PUL9" s="86"/>
      <c r="PUM9" s="86"/>
      <c r="PUN9" s="86"/>
      <c r="PUO9" s="86"/>
      <c r="PUP9" s="86"/>
      <c r="PUQ9" s="86"/>
      <c r="PUR9" s="86"/>
      <c r="PUS9" s="86"/>
      <c r="PUT9" s="86"/>
      <c r="PUU9" s="86"/>
      <c r="PUV9" s="86"/>
      <c r="PUW9" s="86"/>
      <c r="PUX9" s="86"/>
      <c r="PUY9" s="86"/>
      <c r="PUZ9" s="86"/>
      <c r="PVA9" s="86"/>
      <c r="PVB9" s="86"/>
      <c r="PVC9" s="86"/>
      <c r="PVD9" s="86"/>
      <c r="PVE9" s="86"/>
      <c r="PVF9" s="86"/>
      <c r="PVG9" s="86"/>
      <c r="PVH9" s="86"/>
      <c r="PVI9" s="86"/>
      <c r="PVJ9" s="86"/>
      <c r="PVK9" s="86"/>
      <c r="PVL9" s="86"/>
      <c r="PVM9" s="86"/>
      <c r="PVN9" s="86"/>
      <c r="PVO9" s="86"/>
      <c r="PVP9" s="86"/>
      <c r="PVQ9" s="86"/>
      <c r="PVR9" s="86"/>
      <c r="PVS9" s="86"/>
      <c r="PVT9" s="86"/>
      <c r="PVU9" s="86"/>
      <c r="PVV9" s="86"/>
      <c r="PVW9" s="86"/>
      <c r="PVX9" s="86"/>
      <c r="PVY9" s="86"/>
      <c r="PVZ9" s="86"/>
      <c r="PWA9" s="86"/>
      <c r="PWB9" s="86"/>
      <c r="PWC9" s="86"/>
      <c r="PWD9" s="86"/>
      <c r="PWE9" s="86"/>
      <c r="PWF9" s="86"/>
      <c r="PWG9" s="86"/>
      <c r="PWH9" s="86"/>
      <c r="PWI9" s="86"/>
      <c r="PWJ9" s="86"/>
      <c r="PWK9" s="86"/>
      <c r="PWL9" s="86"/>
      <c r="PWM9" s="86"/>
      <c r="PWN9" s="86"/>
      <c r="PWO9" s="86"/>
      <c r="PWP9" s="86"/>
      <c r="PWQ9" s="86"/>
      <c r="PWR9" s="86"/>
      <c r="PWS9" s="86"/>
      <c r="PWT9" s="86"/>
      <c r="PWU9" s="86"/>
      <c r="PWV9" s="86"/>
      <c r="PWW9" s="86"/>
      <c r="PWX9" s="86"/>
      <c r="PWY9" s="86"/>
      <c r="PWZ9" s="86"/>
      <c r="PXA9" s="86"/>
      <c r="PXB9" s="86"/>
      <c r="PXC9" s="86"/>
      <c r="PXD9" s="86"/>
      <c r="PXE9" s="86"/>
      <c r="PXF9" s="86"/>
      <c r="PXG9" s="86"/>
      <c r="PXH9" s="86"/>
      <c r="PXI9" s="86"/>
      <c r="PXJ9" s="86"/>
      <c r="PXK9" s="86"/>
      <c r="PXL9" s="86"/>
      <c r="PXM9" s="86"/>
      <c r="PXN9" s="86"/>
      <c r="PXO9" s="86"/>
      <c r="PXP9" s="86"/>
      <c r="PXQ9" s="86"/>
      <c r="PXR9" s="86"/>
      <c r="PXS9" s="86"/>
      <c r="PXT9" s="86"/>
      <c r="PXU9" s="86"/>
      <c r="PXV9" s="86"/>
      <c r="PXW9" s="86"/>
      <c r="PXX9" s="86"/>
      <c r="PXY9" s="86"/>
      <c r="PXZ9" s="86"/>
      <c r="PYA9" s="86"/>
      <c r="PYB9" s="86"/>
      <c r="PYC9" s="86"/>
      <c r="PYD9" s="86"/>
      <c r="PYE9" s="86"/>
      <c r="PYF9" s="86"/>
      <c r="PYG9" s="86"/>
      <c r="PYH9" s="86"/>
      <c r="PYI9" s="86"/>
      <c r="PYJ9" s="86"/>
      <c r="PYK9" s="86"/>
      <c r="PYL9" s="86"/>
      <c r="PYM9" s="86"/>
      <c r="PYN9" s="86"/>
      <c r="PYO9" s="86"/>
      <c r="PYP9" s="86"/>
      <c r="PYQ9" s="86"/>
      <c r="PYR9" s="86"/>
      <c r="PYS9" s="86"/>
      <c r="PYT9" s="86"/>
      <c r="PYU9" s="86"/>
      <c r="PYV9" s="86"/>
      <c r="PYW9" s="86"/>
      <c r="PYX9" s="86"/>
      <c r="PYY9" s="86"/>
      <c r="PYZ9" s="86"/>
      <c r="PZA9" s="86"/>
      <c r="PZB9" s="86"/>
      <c r="PZC9" s="86"/>
      <c r="PZD9" s="86"/>
      <c r="PZE9" s="86"/>
      <c r="PZF9" s="86"/>
      <c r="PZG9" s="86"/>
      <c r="PZH9" s="86"/>
      <c r="PZI9" s="86"/>
      <c r="PZJ9" s="86"/>
      <c r="PZK9" s="86"/>
      <c r="PZL9" s="86"/>
      <c r="PZM9" s="86"/>
      <c r="PZN9" s="86"/>
      <c r="PZO9" s="86"/>
      <c r="PZP9" s="86"/>
      <c r="PZQ9" s="86"/>
      <c r="PZR9" s="86"/>
      <c r="PZS9" s="86"/>
      <c r="PZT9" s="86"/>
      <c r="PZU9" s="86"/>
      <c r="PZV9" s="86"/>
      <c r="PZW9" s="86"/>
      <c r="PZX9" s="86"/>
      <c r="PZY9" s="86"/>
      <c r="PZZ9" s="86"/>
      <c r="QAA9" s="86"/>
      <c r="QAB9" s="86"/>
      <c r="QAC9" s="86"/>
      <c r="QAD9" s="86"/>
      <c r="QAE9" s="86"/>
      <c r="QAF9" s="86"/>
      <c r="QAG9" s="86"/>
      <c r="QAH9" s="86"/>
      <c r="QAI9" s="86"/>
      <c r="QAJ9" s="86"/>
      <c r="QAK9" s="86"/>
      <c r="QAL9" s="86"/>
      <c r="QAM9" s="86"/>
      <c r="QAN9" s="86"/>
      <c r="QAO9" s="86"/>
      <c r="QAP9" s="86"/>
      <c r="QAQ9" s="86"/>
      <c r="QAR9" s="86"/>
      <c r="QAS9" s="86"/>
      <c r="QAT9" s="86"/>
      <c r="QAU9" s="86"/>
      <c r="QAV9" s="86"/>
      <c r="QAW9" s="86"/>
      <c r="QAX9" s="86"/>
      <c r="QAY9" s="86"/>
      <c r="QAZ9" s="86"/>
      <c r="QBA9" s="86"/>
      <c r="QBB9" s="86"/>
      <c r="QBC9" s="86"/>
      <c r="QBD9" s="86"/>
      <c r="QBE9" s="86"/>
      <c r="QBF9" s="86"/>
      <c r="QBG9" s="86"/>
      <c r="QBH9" s="86"/>
      <c r="QBI9" s="86"/>
      <c r="QBJ9" s="86"/>
      <c r="QBK9" s="86"/>
      <c r="QBL9" s="86"/>
      <c r="QBM9" s="86"/>
      <c r="QBN9" s="86"/>
      <c r="QBO9" s="86"/>
      <c r="QBP9" s="86"/>
      <c r="QBQ9" s="86"/>
      <c r="QBR9" s="86"/>
      <c r="QBS9" s="86"/>
      <c r="QBT9" s="86"/>
      <c r="QBU9" s="86"/>
      <c r="QBV9" s="86"/>
      <c r="QBW9" s="86"/>
      <c r="QBX9" s="86"/>
      <c r="QBY9" s="86"/>
      <c r="QBZ9" s="86"/>
      <c r="QCA9" s="86"/>
      <c r="QCB9" s="86"/>
      <c r="QCC9" s="86"/>
      <c r="QCD9" s="86"/>
      <c r="QCE9" s="86"/>
      <c r="QCF9" s="86"/>
      <c r="QCG9" s="86"/>
      <c r="QCH9" s="86"/>
      <c r="QCI9" s="86"/>
      <c r="QCJ9" s="86"/>
      <c r="QCK9" s="86"/>
      <c r="QCL9" s="86"/>
      <c r="QCM9" s="86"/>
      <c r="QCN9" s="86"/>
      <c r="QCO9" s="86"/>
      <c r="QCP9" s="86"/>
      <c r="QCQ9" s="86"/>
      <c r="QCR9" s="86"/>
      <c r="QCS9" s="86"/>
      <c r="QCT9" s="86"/>
      <c r="QCU9" s="86"/>
      <c r="QCV9" s="86"/>
      <c r="QCW9" s="86"/>
      <c r="QCX9" s="86"/>
      <c r="QCY9" s="86"/>
      <c r="QCZ9" s="86"/>
      <c r="QDA9" s="86"/>
      <c r="QDB9" s="86"/>
      <c r="QDC9" s="86"/>
      <c r="QDD9" s="86"/>
      <c r="QDE9" s="86"/>
      <c r="QDF9" s="86"/>
      <c r="QDG9" s="86"/>
      <c r="QDH9" s="86"/>
      <c r="QDI9" s="86"/>
      <c r="QDJ9" s="86"/>
      <c r="QDK9" s="86"/>
      <c r="QDL9" s="86"/>
      <c r="QDM9" s="86"/>
      <c r="QDN9" s="86"/>
      <c r="QDO9" s="86"/>
      <c r="QDP9" s="86"/>
      <c r="QDQ9" s="86"/>
      <c r="QDR9" s="86"/>
      <c r="QDS9" s="86"/>
      <c r="QDT9" s="86"/>
      <c r="QDU9" s="86"/>
      <c r="QDV9" s="86"/>
      <c r="QDW9" s="86"/>
      <c r="QDX9" s="86"/>
      <c r="QDY9" s="86"/>
      <c r="QDZ9" s="86"/>
      <c r="QEA9" s="86"/>
      <c r="QEB9" s="86"/>
      <c r="QEC9" s="86"/>
      <c r="QED9" s="86"/>
      <c r="QEE9" s="86"/>
      <c r="QEF9" s="86"/>
      <c r="QEG9" s="86"/>
      <c r="QEH9" s="86"/>
      <c r="QEI9" s="86"/>
      <c r="QEJ9" s="86"/>
      <c r="QEK9" s="86"/>
      <c r="QEL9" s="86"/>
      <c r="QEM9" s="86"/>
      <c r="QEN9" s="86"/>
      <c r="QEO9" s="86"/>
      <c r="QEP9" s="86"/>
      <c r="QEQ9" s="86"/>
      <c r="QER9" s="86"/>
      <c r="QES9" s="86"/>
      <c r="QET9" s="86"/>
      <c r="QEU9" s="86"/>
      <c r="QEV9" s="86"/>
      <c r="QEW9" s="86"/>
      <c r="QEX9" s="86"/>
      <c r="QEY9" s="86"/>
      <c r="QEZ9" s="86"/>
      <c r="QFA9" s="86"/>
      <c r="QFB9" s="86"/>
      <c r="QFC9" s="86"/>
      <c r="QFD9" s="86"/>
      <c r="QFE9" s="86"/>
      <c r="QFF9" s="86"/>
      <c r="QFG9" s="86"/>
      <c r="QFH9" s="86"/>
      <c r="QFI9" s="86"/>
      <c r="QFJ9" s="86"/>
      <c r="QFK9" s="86"/>
      <c r="QFL9" s="86"/>
      <c r="QFM9" s="86"/>
      <c r="QFN9" s="86"/>
      <c r="QFO9" s="86"/>
      <c r="QFP9" s="86"/>
      <c r="QFQ9" s="86"/>
      <c r="QFR9" s="86"/>
      <c r="QFS9" s="86"/>
      <c r="QFT9" s="86"/>
      <c r="QFU9" s="86"/>
      <c r="QFV9" s="86"/>
      <c r="QFW9" s="86"/>
      <c r="QFX9" s="86"/>
      <c r="QFY9" s="86"/>
      <c r="QFZ9" s="86"/>
      <c r="QGA9" s="86"/>
      <c r="QGB9" s="86"/>
      <c r="QGC9" s="86"/>
      <c r="QGD9" s="86"/>
      <c r="QGE9" s="86"/>
      <c r="QGF9" s="86"/>
      <c r="QGG9" s="86"/>
      <c r="QGH9" s="86"/>
      <c r="QGI9" s="86"/>
      <c r="QGJ9" s="86"/>
      <c r="QGK9" s="86"/>
      <c r="QGL9" s="86"/>
      <c r="QGM9" s="86"/>
      <c r="QGN9" s="86"/>
      <c r="QGO9" s="86"/>
      <c r="QGP9" s="86"/>
      <c r="QGQ9" s="86"/>
      <c r="QGR9" s="86"/>
      <c r="QGS9" s="86"/>
      <c r="QGT9" s="86"/>
      <c r="QGU9" s="86"/>
      <c r="QGV9" s="86"/>
      <c r="QGW9" s="86"/>
      <c r="QGX9" s="86"/>
      <c r="QGY9" s="86"/>
      <c r="QGZ9" s="86"/>
      <c r="QHA9" s="86"/>
      <c r="QHB9" s="86"/>
      <c r="QHC9" s="86"/>
      <c r="QHD9" s="86"/>
      <c r="QHE9" s="86"/>
      <c r="QHF9" s="86"/>
      <c r="QHG9" s="86"/>
      <c r="QHH9" s="86"/>
      <c r="QHI9" s="86"/>
      <c r="QHJ9" s="86"/>
      <c r="QHK9" s="86"/>
      <c r="QHL9" s="86"/>
      <c r="QHM9" s="86"/>
      <c r="QHN9" s="86"/>
      <c r="QHO9" s="86"/>
      <c r="QHP9" s="86"/>
      <c r="QHQ9" s="86"/>
      <c r="QHR9" s="86"/>
      <c r="QHS9" s="86"/>
      <c r="QHT9" s="86"/>
      <c r="QHU9" s="86"/>
      <c r="QHV9" s="86"/>
      <c r="QHW9" s="86"/>
      <c r="QHX9" s="86"/>
      <c r="QHY9" s="86"/>
      <c r="QHZ9" s="86"/>
      <c r="QIA9" s="86"/>
      <c r="QIB9" s="86"/>
      <c r="QIC9" s="86"/>
      <c r="QID9" s="86"/>
      <c r="QIE9" s="86"/>
      <c r="QIF9" s="86"/>
      <c r="QIG9" s="86"/>
      <c r="QIH9" s="86"/>
      <c r="QII9" s="86"/>
      <c r="QIJ9" s="86"/>
      <c r="QIK9" s="86"/>
      <c r="QIL9" s="86"/>
      <c r="QIM9" s="86"/>
      <c r="QIN9" s="86"/>
      <c r="QIO9" s="86"/>
      <c r="QIP9" s="86"/>
      <c r="QIQ9" s="86"/>
      <c r="QIR9" s="86"/>
      <c r="QIS9" s="86"/>
      <c r="QIT9" s="86"/>
      <c r="QIU9" s="86"/>
      <c r="QIV9" s="86"/>
      <c r="QIW9" s="86"/>
      <c r="QIX9" s="86"/>
      <c r="QIY9" s="86"/>
      <c r="QIZ9" s="86"/>
      <c r="QJA9" s="86"/>
      <c r="QJB9" s="86"/>
      <c r="QJC9" s="86"/>
      <c r="QJD9" s="86"/>
      <c r="QJE9" s="86"/>
      <c r="QJF9" s="86"/>
      <c r="QJG9" s="86"/>
      <c r="QJH9" s="86"/>
      <c r="QJI9" s="86"/>
      <c r="QJJ9" s="86"/>
      <c r="QJK9" s="86"/>
      <c r="QJL9" s="86"/>
      <c r="QJM9" s="86"/>
      <c r="QJN9" s="86"/>
      <c r="QJO9" s="86"/>
      <c r="QJP9" s="86"/>
      <c r="QJQ9" s="86"/>
      <c r="QJR9" s="86"/>
      <c r="QJS9" s="86"/>
      <c r="QJT9" s="86"/>
      <c r="QJU9" s="86"/>
      <c r="QJV9" s="86"/>
      <c r="QJW9" s="86"/>
      <c r="QJX9" s="86"/>
      <c r="QJY9" s="86"/>
      <c r="QJZ9" s="86"/>
      <c r="QKA9" s="86"/>
      <c r="QKB9" s="86"/>
      <c r="QKC9" s="86"/>
      <c r="QKD9" s="86"/>
      <c r="QKE9" s="86"/>
      <c r="QKF9" s="86"/>
      <c r="QKG9" s="86"/>
      <c r="QKH9" s="86"/>
      <c r="QKI9" s="86"/>
      <c r="QKJ9" s="86"/>
      <c r="QKK9" s="86"/>
      <c r="QKL9" s="86"/>
      <c r="QKM9" s="86"/>
      <c r="QKN9" s="86"/>
      <c r="QKO9" s="86"/>
      <c r="QKP9" s="86"/>
      <c r="QKQ9" s="86"/>
      <c r="QKR9" s="86"/>
      <c r="QKS9" s="86"/>
      <c r="QKT9" s="86"/>
      <c r="QKU9" s="86"/>
      <c r="QKV9" s="86"/>
      <c r="QKW9" s="86"/>
      <c r="QKX9" s="86"/>
      <c r="QKY9" s="86"/>
      <c r="QKZ9" s="86"/>
      <c r="QLA9" s="86"/>
      <c r="QLB9" s="86"/>
      <c r="QLC9" s="86"/>
      <c r="QLD9" s="86"/>
      <c r="QLE9" s="86"/>
      <c r="QLF9" s="86"/>
      <c r="QLG9" s="86"/>
      <c r="QLH9" s="86"/>
      <c r="QLI9" s="86"/>
      <c r="QLJ9" s="86"/>
      <c r="QLK9" s="86"/>
      <c r="QLL9" s="86"/>
      <c r="QLM9" s="86"/>
      <c r="QLN9" s="86"/>
      <c r="QLO9" s="86"/>
      <c r="QLP9" s="86"/>
      <c r="QLQ9" s="86"/>
      <c r="QLR9" s="86"/>
      <c r="QLS9" s="86"/>
      <c r="QLT9" s="86"/>
      <c r="QLU9" s="86"/>
      <c r="QLV9" s="86"/>
      <c r="QLW9" s="86"/>
      <c r="QLX9" s="86"/>
      <c r="QLY9" s="86"/>
      <c r="QLZ9" s="86"/>
      <c r="QMA9" s="86"/>
      <c r="QMB9" s="86"/>
      <c r="QMC9" s="86"/>
      <c r="QMD9" s="86"/>
      <c r="QME9" s="86"/>
      <c r="QMF9" s="86"/>
      <c r="QMG9" s="86"/>
      <c r="QMH9" s="86"/>
      <c r="QMI9" s="86"/>
      <c r="QMJ9" s="86"/>
      <c r="QMK9" s="86"/>
      <c r="QML9" s="86"/>
      <c r="QMM9" s="86"/>
      <c r="QMN9" s="86"/>
      <c r="QMO9" s="86"/>
      <c r="QMP9" s="86"/>
      <c r="QMQ9" s="86"/>
      <c r="QMR9" s="86"/>
      <c r="QMS9" s="86"/>
      <c r="QMT9" s="86"/>
      <c r="QMU9" s="86"/>
      <c r="QMV9" s="86"/>
      <c r="QMW9" s="86"/>
      <c r="QMX9" s="86"/>
      <c r="QMY9" s="86"/>
      <c r="QMZ9" s="86"/>
      <c r="QNA9" s="86"/>
      <c r="QNB9" s="86"/>
      <c r="QNC9" s="86"/>
      <c r="QND9" s="86"/>
      <c r="QNE9" s="86"/>
      <c r="QNF9" s="86"/>
      <c r="QNG9" s="86"/>
      <c r="QNH9" s="86"/>
      <c r="QNI9" s="86"/>
      <c r="QNJ9" s="86"/>
      <c r="QNK9" s="86"/>
      <c r="QNL9" s="86"/>
      <c r="QNM9" s="86"/>
      <c r="QNN9" s="86"/>
      <c r="QNO9" s="86"/>
      <c r="QNP9" s="86"/>
      <c r="QNQ9" s="86"/>
      <c r="QNR9" s="86"/>
      <c r="QNS9" s="86"/>
      <c r="QNT9" s="86"/>
      <c r="QNU9" s="86"/>
      <c r="QNV9" s="86"/>
      <c r="QNW9" s="86"/>
      <c r="QNX9" s="86"/>
      <c r="QNY9" s="86"/>
      <c r="QNZ9" s="86"/>
      <c r="QOA9" s="86"/>
      <c r="QOB9" s="86"/>
      <c r="QOC9" s="86"/>
      <c r="QOD9" s="86"/>
      <c r="QOE9" s="86"/>
      <c r="QOF9" s="86"/>
      <c r="QOG9" s="86"/>
      <c r="QOH9" s="86"/>
      <c r="QOI9" s="86"/>
      <c r="QOJ9" s="86"/>
      <c r="QOK9" s="86"/>
      <c r="QOL9" s="86"/>
      <c r="QOM9" s="86"/>
      <c r="QON9" s="86"/>
      <c r="QOO9" s="86"/>
      <c r="QOP9" s="86"/>
      <c r="QOQ9" s="86"/>
      <c r="QOR9" s="86"/>
      <c r="QOS9" s="86"/>
      <c r="QOT9" s="86"/>
      <c r="QOU9" s="86"/>
      <c r="QOV9" s="86"/>
      <c r="QOW9" s="86"/>
      <c r="QOX9" s="86"/>
      <c r="QOY9" s="86"/>
      <c r="QOZ9" s="86"/>
      <c r="QPA9" s="86"/>
      <c r="QPB9" s="86"/>
      <c r="QPC9" s="86"/>
      <c r="QPD9" s="86"/>
      <c r="QPE9" s="86"/>
      <c r="QPF9" s="86"/>
      <c r="QPG9" s="86"/>
      <c r="QPH9" s="86"/>
      <c r="QPI9" s="86"/>
      <c r="QPJ9" s="86"/>
      <c r="QPK9" s="86"/>
      <c r="QPL9" s="86"/>
      <c r="QPM9" s="86"/>
      <c r="QPN9" s="86"/>
      <c r="QPO9" s="86"/>
      <c r="QPP9" s="86"/>
      <c r="QPQ9" s="86"/>
      <c r="QPR9" s="86"/>
      <c r="QPS9" s="86"/>
      <c r="QPT9" s="86"/>
      <c r="QPU9" s="86"/>
      <c r="QPV9" s="86"/>
      <c r="QPW9" s="86"/>
      <c r="QPX9" s="86"/>
      <c r="QPY9" s="86"/>
      <c r="QPZ9" s="86"/>
      <c r="QQA9" s="86"/>
      <c r="QQB9" s="86"/>
      <c r="QQC9" s="86"/>
      <c r="QQD9" s="86"/>
      <c r="QQE9" s="86"/>
      <c r="QQF9" s="86"/>
      <c r="QQG9" s="86"/>
      <c r="QQH9" s="86"/>
      <c r="QQI9" s="86"/>
      <c r="QQJ9" s="86"/>
      <c r="QQK9" s="86"/>
      <c r="QQL9" s="86"/>
      <c r="QQM9" s="86"/>
      <c r="QQN9" s="86"/>
      <c r="QQO9" s="86"/>
      <c r="QQP9" s="86"/>
      <c r="QQQ9" s="86"/>
      <c r="QQR9" s="86"/>
      <c r="QQS9" s="86"/>
      <c r="QQT9" s="86"/>
      <c r="QQU9" s="86"/>
      <c r="QQV9" s="86"/>
      <c r="QQW9" s="86"/>
      <c r="QQX9" s="86"/>
      <c r="QQY9" s="86"/>
      <c r="QQZ9" s="86"/>
      <c r="QRA9" s="86"/>
      <c r="QRB9" s="86"/>
      <c r="QRC9" s="86"/>
      <c r="QRD9" s="86"/>
      <c r="QRE9" s="86"/>
      <c r="QRF9" s="86"/>
      <c r="QRG9" s="86"/>
      <c r="QRH9" s="86"/>
      <c r="QRI9" s="86"/>
      <c r="QRJ9" s="86"/>
      <c r="QRK9" s="86"/>
      <c r="QRL9" s="86"/>
      <c r="QRM9" s="86"/>
      <c r="QRN9" s="86"/>
      <c r="QRO9" s="86"/>
      <c r="QRP9" s="86"/>
      <c r="QRQ9" s="86"/>
      <c r="QRR9" s="86"/>
      <c r="QRS9" s="86"/>
      <c r="QRT9" s="86"/>
      <c r="QRU9" s="86"/>
      <c r="QRV9" s="86"/>
      <c r="QRW9" s="86"/>
      <c r="QRX9" s="86"/>
      <c r="QRY9" s="86"/>
      <c r="QRZ9" s="86"/>
      <c r="QSA9" s="86"/>
      <c r="QSB9" s="86"/>
      <c r="QSC9" s="86"/>
      <c r="QSD9" s="86"/>
      <c r="QSE9" s="86"/>
      <c r="QSF9" s="86"/>
      <c r="QSG9" s="86"/>
      <c r="QSH9" s="86"/>
      <c r="QSI9" s="86"/>
      <c r="QSJ9" s="86"/>
      <c r="QSK9" s="86"/>
      <c r="QSL9" s="86"/>
      <c r="QSM9" s="86"/>
      <c r="QSN9" s="86"/>
      <c r="QSO9" s="86"/>
      <c r="QSP9" s="86"/>
      <c r="QSQ9" s="86"/>
      <c r="QSR9" s="86"/>
      <c r="QSS9" s="86"/>
      <c r="QST9" s="86"/>
      <c r="QSU9" s="86"/>
      <c r="QSV9" s="86"/>
      <c r="QSW9" s="86"/>
      <c r="QSX9" s="86"/>
      <c r="QSY9" s="86"/>
      <c r="QSZ9" s="86"/>
      <c r="QTA9" s="86"/>
      <c r="QTB9" s="86"/>
      <c r="QTC9" s="86"/>
      <c r="QTD9" s="86"/>
      <c r="QTE9" s="86"/>
      <c r="QTF9" s="86"/>
      <c r="QTG9" s="86"/>
      <c r="QTH9" s="86"/>
      <c r="QTI9" s="86"/>
      <c r="QTJ9" s="86"/>
      <c r="QTK9" s="86"/>
      <c r="QTL9" s="86"/>
      <c r="QTM9" s="86"/>
      <c r="QTN9" s="86"/>
      <c r="QTO9" s="86"/>
      <c r="QTP9" s="86"/>
      <c r="QTQ9" s="86"/>
      <c r="QTR9" s="86"/>
      <c r="QTS9" s="86"/>
      <c r="QTT9" s="86"/>
      <c r="QTU9" s="86"/>
      <c r="QTV9" s="86"/>
      <c r="QTW9" s="86"/>
      <c r="QTX9" s="86"/>
      <c r="QTY9" s="86"/>
      <c r="QTZ9" s="86"/>
      <c r="QUA9" s="86"/>
      <c r="QUB9" s="86"/>
      <c r="QUC9" s="86"/>
      <c r="QUD9" s="86"/>
      <c r="QUE9" s="86"/>
      <c r="QUF9" s="86"/>
      <c r="QUG9" s="86"/>
      <c r="QUH9" s="86"/>
      <c r="QUI9" s="86"/>
      <c r="QUJ9" s="86"/>
      <c r="QUK9" s="86"/>
      <c r="QUL9" s="86"/>
      <c r="QUM9" s="86"/>
      <c r="QUN9" s="86"/>
      <c r="QUO9" s="86"/>
      <c r="QUP9" s="86"/>
      <c r="QUQ9" s="86"/>
      <c r="QUR9" s="86"/>
      <c r="QUS9" s="86"/>
      <c r="QUT9" s="86"/>
      <c r="QUU9" s="86"/>
      <c r="QUV9" s="86"/>
      <c r="QUW9" s="86"/>
      <c r="QUX9" s="86"/>
      <c r="QUY9" s="86"/>
      <c r="QUZ9" s="86"/>
      <c r="QVA9" s="86"/>
      <c r="QVB9" s="86"/>
      <c r="QVC9" s="86"/>
      <c r="QVD9" s="86"/>
      <c r="QVE9" s="86"/>
      <c r="QVF9" s="86"/>
      <c r="QVG9" s="86"/>
      <c r="QVH9" s="86"/>
      <c r="QVI9" s="86"/>
      <c r="QVJ9" s="86"/>
      <c r="QVK9" s="86"/>
      <c r="QVL9" s="86"/>
      <c r="QVM9" s="86"/>
      <c r="QVN9" s="86"/>
      <c r="QVO9" s="86"/>
      <c r="QVP9" s="86"/>
      <c r="QVQ9" s="86"/>
      <c r="QVR9" s="86"/>
      <c r="QVS9" s="86"/>
      <c r="QVT9" s="86"/>
      <c r="QVU9" s="86"/>
      <c r="QVV9" s="86"/>
      <c r="QVW9" s="86"/>
      <c r="QVX9" s="86"/>
      <c r="QVY9" s="86"/>
      <c r="QVZ9" s="86"/>
      <c r="QWA9" s="86"/>
      <c r="QWB9" s="86"/>
      <c r="QWC9" s="86"/>
      <c r="QWD9" s="86"/>
      <c r="QWE9" s="86"/>
      <c r="QWF9" s="86"/>
      <c r="QWG9" s="86"/>
      <c r="QWH9" s="86"/>
      <c r="QWI9" s="86"/>
      <c r="QWJ9" s="86"/>
      <c r="QWK9" s="86"/>
      <c r="QWL9" s="86"/>
      <c r="QWM9" s="86"/>
      <c r="QWN9" s="86"/>
      <c r="QWO9" s="86"/>
      <c r="QWP9" s="86"/>
      <c r="QWQ9" s="86"/>
      <c r="QWR9" s="86"/>
      <c r="QWS9" s="86"/>
      <c r="QWT9" s="86"/>
      <c r="QWU9" s="86"/>
      <c r="QWV9" s="86"/>
      <c r="QWW9" s="86"/>
      <c r="QWX9" s="86"/>
      <c r="QWY9" s="86"/>
      <c r="QWZ9" s="86"/>
      <c r="QXA9" s="86"/>
      <c r="QXB9" s="86"/>
      <c r="QXC9" s="86"/>
      <c r="QXD9" s="86"/>
      <c r="QXE9" s="86"/>
      <c r="QXF9" s="86"/>
      <c r="QXG9" s="86"/>
      <c r="QXH9" s="86"/>
      <c r="QXI9" s="86"/>
      <c r="QXJ9" s="86"/>
      <c r="QXK9" s="86"/>
      <c r="QXL9" s="86"/>
      <c r="QXM9" s="86"/>
      <c r="QXN9" s="86"/>
      <c r="QXO9" s="86"/>
      <c r="QXP9" s="86"/>
      <c r="QXQ9" s="86"/>
      <c r="QXR9" s="86"/>
      <c r="QXS9" s="86"/>
      <c r="QXT9" s="86"/>
      <c r="QXU9" s="86"/>
      <c r="QXV9" s="86"/>
      <c r="QXW9" s="86"/>
      <c r="QXX9" s="86"/>
      <c r="QXY9" s="86"/>
      <c r="QXZ9" s="86"/>
      <c r="QYA9" s="86"/>
      <c r="QYB9" s="86"/>
      <c r="QYC9" s="86"/>
      <c r="QYD9" s="86"/>
      <c r="QYE9" s="86"/>
      <c r="QYF9" s="86"/>
      <c r="QYG9" s="86"/>
      <c r="QYH9" s="86"/>
      <c r="QYI9" s="86"/>
      <c r="QYJ9" s="86"/>
      <c r="QYK9" s="86"/>
      <c r="QYL9" s="86"/>
      <c r="QYM9" s="86"/>
      <c r="QYN9" s="86"/>
      <c r="QYO9" s="86"/>
      <c r="QYP9" s="86"/>
      <c r="QYQ9" s="86"/>
      <c r="QYR9" s="86"/>
      <c r="QYS9" s="86"/>
      <c r="QYT9" s="86"/>
      <c r="QYU9" s="86"/>
      <c r="QYV9" s="86"/>
      <c r="QYW9" s="86"/>
      <c r="QYX9" s="86"/>
      <c r="QYY9" s="86"/>
      <c r="QYZ9" s="86"/>
      <c r="QZA9" s="86"/>
      <c r="QZB9" s="86"/>
      <c r="QZC9" s="86"/>
      <c r="QZD9" s="86"/>
      <c r="QZE9" s="86"/>
      <c r="QZF9" s="86"/>
      <c r="QZG9" s="86"/>
      <c r="QZH9" s="86"/>
      <c r="QZI9" s="86"/>
      <c r="QZJ9" s="86"/>
      <c r="QZK9" s="86"/>
      <c r="QZL9" s="86"/>
      <c r="QZM9" s="86"/>
      <c r="QZN9" s="86"/>
      <c r="QZO9" s="86"/>
      <c r="QZP9" s="86"/>
      <c r="QZQ9" s="86"/>
      <c r="QZR9" s="86"/>
      <c r="QZS9" s="86"/>
      <c r="QZT9" s="86"/>
      <c r="QZU9" s="86"/>
      <c r="QZV9" s="86"/>
      <c r="QZW9" s="86"/>
      <c r="QZX9" s="86"/>
      <c r="QZY9" s="86"/>
      <c r="QZZ9" s="86"/>
      <c r="RAA9" s="86"/>
      <c r="RAB9" s="86"/>
      <c r="RAC9" s="86"/>
      <c r="RAD9" s="86"/>
      <c r="RAE9" s="86"/>
      <c r="RAF9" s="86"/>
      <c r="RAG9" s="86"/>
      <c r="RAH9" s="86"/>
      <c r="RAI9" s="86"/>
      <c r="RAJ9" s="86"/>
      <c r="RAK9" s="86"/>
      <c r="RAL9" s="86"/>
      <c r="RAM9" s="86"/>
      <c r="RAN9" s="86"/>
      <c r="RAO9" s="86"/>
      <c r="RAP9" s="86"/>
      <c r="RAQ9" s="86"/>
      <c r="RAR9" s="86"/>
      <c r="RAS9" s="86"/>
      <c r="RAT9" s="86"/>
      <c r="RAU9" s="86"/>
      <c r="RAV9" s="86"/>
      <c r="RAW9" s="86"/>
      <c r="RAX9" s="86"/>
      <c r="RAY9" s="86"/>
      <c r="RAZ9" s="86"/>
      <c r="RBA9" s="86"/>
      <c r="RBB9" s="86"/>
      <c r="RBC9" s="86"/>
      <c r="RBD9" s="86"/>
      <c r="RBE9" s="86"/>
      <c r="RBF9" s="86"/>
      <c r="RBG9" s="86"/>
      <c r="RBH9" s="86"/>
      <c r="RBI9" s="86"/>
      <c r="RBJ9" s="86"/>
      <c r="RBK9" s="86"/>
      <c r="RBL9" s="86"/>
      <c r="RBM9" s="86"/>
      <c r="RBN9" s="86"/>
      <c r="RBO9" s="86"/>
      <c r="RBP9" s="86"/>
      <c r="RBQ9" s="86"/>
      <c r="RBR9" s="86"/>
      <c r="RBS9" s="86"/>
      <c r="RBT9" s="86"/>
      <c r="RBU9" s="86"/>
      <c r="RBV9" s="86"/>
      <c r="RBW9" s="86"/>
      <c r="RBX9" s="86"/>
      <c r="RBY9" s="86"/>
      <c r="RBZ9" s="86"/>
      <c r="RCA9" s="86"/>
      <c r="RCB9" s="86"/>
      <c r="RCC9" s="86"/>
      <c r="RCD9" s="86"/>
      <c r="RCE9" s="86"/>
      <c r="RCF9" s="86"/>
      <c r="RCG9" s="86"/>
      <c r="RCH9" s="86"/>
      <c r="RCI9" s="86"/>
      <c r="RCJ9" s="86"/>
      <c r="RCK9" s="86"/>
      <c r="RCL9" s="86"/>
      <c r="RCM9" s="86"/>
      <c r="RCN9" s="86"/>
      <c r="RCO9" s="86"/>
      <c r="RCP9" s="86"/>
      <c r="RCQ9" s="86"/>
      <c r="RCR9" s="86"/>
      <c r="RCS9" s="86"/>
      <c r="RCT9" s="86"/>
      <c r="RCU9" s="86"/>
      <c r="RCV9" s="86"/>
      <c r="RCW9" s="86"/>
      <c r="RCX9" s="86"/>
      <c r="RCY9" s="86"/>
      <c r="RCZ9" s="86"/>
      <c r="RDA9" s="86"/>
      <c r="RDB9" s="86"/>
      <c r="RDC9" s="86"/>
      <c r="RDD9" s="86"/>
      <c r="RDE9" s="86"/>
      <c r="RDF9" s="86"/>
      <c r="RDG9" s="86"/>
      <c r="RDH9" s="86"/>
      <c r="RDI9" s="86"/>
      <c r="RDJ9" s="86"/>
      <c r="RDK9" s="86"/>
      <c r="RDL9" s="86"/>
      <c r="RDM9" s="86"/>
      <c r="RDN9" s="86"/>
      <c r="RDO9" s="86"/>
      <c r="RDP9" s="86"/>
      <c r="RDQ9" s="86"/>
      <c r="RDR9" s="86"/>
      <c r="RDS9" s="86"/>
      <c r="RDT9" s="86"/>
      <c r="RDU9" s="86"/>
      <c r="RDV9" s="86"/>
      <c r="RDW9" s="86"/>
      <c r="RDX9" s="86"/>
      <c r="RDY9" s="86"/>
      <c r="RDZ9" s="86"/>
      <c r="REA9" s="86"/>
      <c r="REB9" s="86"/>
      <c r="REC9" s="86"/>
      <c r="RED9" s="86"/>
      <c r="REE9" s="86"/>
      <c r="REF9" s="86"/>
      <c r="REG9" s="86"/>
      <c r="REH9" s="86"/>
      <c r="REI9" s="86"/>
      <c r="REJ9" s="86"/>
      <c r="REK9" s="86"/>
      <c r="REL9" s="86"/>
      <c r="REM9" s="86"/>
      <c r="REN9" s="86"/>
      <c r="REO9" s="86"/>
      <c r="REP9" s="86"/>
      <c r="REQ9" s="86"/>
      <c r="RER9" s="86"/>
      <c r="RES9" s="86"/>
      <c r="RET9" s="86"/>
      <c r="REU9" s="86"/>
      <c r="REV9" s="86"/>
      <c r="REW9" s="86"/>
      <c r="REX9" s="86"/>
      <c r="REY9" s="86"/>
      <c r="REZ9" s="86"/>
      <c r="RFA9" s="86"/>
      <c r="RFB9" s="86"/>
      <c r="RFC9" s="86"/>
      <c r="RFD9" s="86"/>
      <c r="RFE9" s="86"/>
      <c r="RFF9" s="86"/>
      <c r="RFG9" s="86"/>
      <c r="RFH9" s="86"/>
      <c r="RFI9" s="86"/>
      <c r="RFJ9" s="86"/>
      <c r="RFK9" s="86"/>
      <c r="RFL9" s="86"/>
      <c r="RFM9" s="86"/>
      <c r="RFN9" s="86"/>
      <c r="RFO9" s="86"/>
      <c r="RFP9" s="86"/>
      <c r="RFQ9" s="86"/>
      <c r="RFR9" s="86"/>
      <c r="RFS9" s="86"/>
      <c r="RFT9" s="86"/>
      <c r="RFU9" s="86"/>
      <c r="RFV9" s="86"/>
      <c r="RFW9" s="86"/>
      <c r="RFX9" s="86"/>
      <c r="RFY9" s="86"/>
      <c r="RFZ9" s="86"/>
      <c r="RGA9" s="86"/>
      <c r="RGB9" s="86"/>
      <c r="RGC9" s="86"/>
      <c r="RGD9" s="86"/>
      <c r="RGE9" s="86"/>
      <c r="RGF9" s="86"/>
      <c r="RGG9" s="86"/>
      <c r="RGH9" s="86"/>
      <c r="RGI9" s="86"/>
      <c r="RGJ9" s="86"/>
      <c r="RGK9" s="86"/>
      <c r="RGL9" s="86"/>
      <c r="RGM9" s="86"/>
      <c r="RGN9" s="86"/>
      <c r="RGO9" s="86"/>
      <c r="RGP9" s="86"/>
      <c r="RGQ9" s="86"/>
      <c r="RGR9" s="86"/>
      <c r="RGS9" s="86"/>
      <c r="RGT9" s="86"/>
      <c r="RGU9" s="86"/>
      <c r="RGV9" s="86"/>
      <c r="RGW9" s="86"/>
      <c r="RGX9" s="86"/>
      <c r="RGY9" s="86"/>
      <c r="RGZ9" s="86"/>
      <c r="RHA9" s="86"/>
      <c r="RHB9" s="86"/>
      <c r="RHC9" s="86"/>
      <c r="RHD9" s="86"/>
      <c r="RHE9" s="86"/>
      <c r="RHF9" s="86"/>
      <c r="RHG9" s="86"/>
      <c r="RHH9" s="86"/>
      <c r="RHI9" s="86"/>
      <c r="RHJ9" s="86"/>
      <c r="RHK9" s="86"/>
      <c r="RHL9" s="86"/>
      <c r="RHM9" s="86"/>
      <c r="RHN9" s="86"/>
      <c r="RHO9" s="86"/>
      <c r="RHP9" s="86"/>
      <c r="RHQ9" s="86"/>
      <c r="RHR9" s="86"/>
      <c r="RHS9" s="86"/>
      <c r="RHT9" s="86"/>
      <c r="RHU9" s="86"/>
      <c r="RHV9" s="86"/>
      <c r="RHW9" s="86"/>
      <c r="RHX9" s="86"/>
      <c r="RHY9" s="86"/>
      <c r="RHZ9" s="86"/>
      <c r="RIA9" s="86"/>
      <c r="RIB9" s="86"/>
      <c r="RIC9" s="86"/>
      <c r="RID9" s="86"/>
      <c r="RIE9" s="86"/>
      <c r="RIF9" s="86"/>
      <c r="RIG9" s="86"/>
      <c r="RIH9" s="86"/>
      <c r="RII9" s="86"/>
      <c r="RIJ9" s="86"/>
      <c r="RIK9" s="86"/>
      <c r="RIL9" s="86"/>
      <c r="RIM9" s="86"/>
      <c r="RIN9" s="86"/>
      <c r="RIO9" s="86"/>
      <c r="RIP9" s="86"/>
      <c r="RIQ9" s="86"/>
      <c r="RIR9" s="86"/>
      <c r="RIS9" s="86"/>
      <c r="RIT9" s="86"/>
      <c r="RIU9" s="86"/>
      <c r="RIV9" s="86"/>
      <c r="RIW9" s="86"/>
      <c r="RIX9" s="86"/>
      <c r="RIY9" s="86"/>
      <c r="RIZ9" s="86"/>
      <c r="RJA9" s="86"/>
      <c r="RJB9" s="86"/>
      <c r="RJC9" s="86"/>
      <c r="RJD9" s="86"/>
      <c r="RJE9" s="86"/>
      <c r="RJF9" s="86"/>
      <c r="RJG9" s="86"/>
      <c r="RJH9" s="86"/>
      <c r="RJI9" s="86"/>
      <c r="RJJ9" s="86"/>
      <c r="RJK9" s="86"/>
      <c r="RJL9" s="86"/>
      <c r="RJM9" s="86"/>
      <c r="RJN9" s="86"/>
      <c r="RJO9" s="86"/>
      <c r="RJP9" s="86"/>
      <c r="RJQ9" s="86"/>
      <c r="RJR9" s="86"/>
      <c r="RJS9" s="86"/>
      <c r="RJT9" s="86"/>
      <c r="RJU9" s="86"/>
      <c r="RJV9" s="86"/>
      <c r="RJW9" s="86"/>
      <c r="RJX9" s="86"/>
      <c r="RJY9" s="86"/>
      <c r="RJZ9" s="86"/>
      <c r="RKA9" s="86"/>
      <c r="RKB9" s="86"/>
      <c r="RKC9" s="86"/>
      <c r="RKD9" s="86"/>
      <c r="RKE9" s="86"/>
      <c r="RKF9" s="86"/>
      <c r="RKG9" s="86"/>
      <c r="RKH9" s="86"/>
      <c r="RKI9" s="86"/>
      <c r="RKJ9" s="86"/>
      <c r="RKK9" s="86"/>
      <c r="RKL9" s="86"/>
      <c r="RKM9" s="86"/>
      <c r="RKN9" s="86"/>
      <c r="RKO9" s="86"/>
      <c r="RKP9" s="86"/>
      <c r="RKQ9" s="86"/>
      <c r="RKR9" s="86"/>
      <c r="RKS9" s="86"/>
      <c r="RKT9" s="86"/>
      <c r="RKU9" s="86"/>
      <c r="RKV9" s="86"/>
      <c r="RKW9" s="86"/>
      <c r="RKX9" s="86"/>
      <c r="RKY9" s="86"/>
      <c r="RKZ9" s="86"/>
      <c r="RLA9" s="86"/>
      <c r="RLB9" s="86"/>
      <c r="RLC9" s="86"/>
      <c r="RLD9" s="86"/>
      <c r="RLE9" s="86"/>
      <c r="RLF9" s="86"/>
      <c r="RLG9" s="86"/>
      <c r="RLH9" s="86"/>
      <c r="RLI9" s="86"/>
      <c r="RLJ9" s="86"/>
      <c r="RLK9" s="86"/>
      <c r="RLL9" s="86"/>
      <c r="RLM9" s="86"/>
      <c r="RLN9" s="86"/>
      <c r="RLO9" s="86"/>
      <c r="RLP9" s="86"/>
      <c r="RLQ9" s="86"/>
      <c r="RLR9" s="86"/>
      <c r="RLS9" s="86"/>
      <c r="RLT9" s="86"/>
      <c r="RLU9" s="86"/>
      <c r="RLV9" s="86"/>
      <c r="RLW9" s="86"/>
      <c r="RLX9" s="86"/>
      <c r="RLY9" s="86"/>
      <c r="RLZ9" s="86"/>
      <c r="RMA9" s="86"/>
      <c r="RMB9" s="86"/>
      <c r="RMC9" s="86"/>
      <c r="RMD9" s="86"/>
      <c r="RME9" s="86"/>
      <c r="RMF9" s="86"/>
      <c r="RMG9" s="86"/>
      <c r="RMH9" s="86"/>
      <c r="RMI9" s="86"/>
      <c r="RMJ9" s="86"/>
      <c r="RMK9" s="86"/>
      <c r="RML9" s="86"/>
      <c r="RMM9" s="86"/>
      <c r="RMN9" s="86"/>
      <c r="RMO9" s="86"/>
      <c r="RMP9" s="86"/>
      <c r="RMQ9" s="86"/>
      <c r="RMR9" s="86"/>
      <c r="RMS9" s="86"/>
      <c r="RMT9" s="86"/>
      <c r="RMU9" s="86"/>
      <c r="RMV9" s="86"/>
      <c r="RMW9" s="86"/>
      <c r="RMX9" s="86"/>
      <c r="RMY9" s="86"/>
      <c r="RMZ9" s="86"/>
      <c r="RNA9" s="86"/>
      <c r="RNB9" s="86"/>
      <c r="RNC9" s="86"/>
      <c r="RND9" s="86"/>
      <c r="RNE9" s="86"/>
      <c r="RNF9" s="86"/>
      <c r="RNG9" s="86"/>
      <c r="RNH9" s="86"/>
      <c r="RNI9" s="86"/>
      <c r="RNJ9" s="86"/>
      <c r="RNK9" s="86"/>
      <c r="RNL9" s="86"/>
      <c r="RNM9" s="86"/>
      <c r="RNN9" s="86"/>
      <c r="RNO9" s="86"/>
      <c r="RNP9" s="86"/>
      <c r="RNQ9" s="86"/>
      <c r="RNR9" s="86"/>
      <c r="RNS9" s="86"/>
      <c r="RNT9" s="86"/>
      <c r="RNU9" s="86"/>
      <c r="RNV9" s="86"/>
      <c r="RNW9" s="86"/>
      <c r="RNX9" s="86"/>
      <c r="RNY9" s="86"/>
      <c r="RNZ9" s="86"/>
      <c r="ROA9" s="86"/>
      <c r="ROB9" s="86"/>
      <c r="ROC9" s="86"/>
      <c r="ROD9" s="86"/>
      <c r="ROE9" s="86"/>
      <c r="ROF9" s="86"/>
      <c r="ROG9" s="86"/>
      <c r="ROH9" s="86"/>
      <c r="ROI9" s="86"/>
      <c r="ROJ9" s="86"/>
      <c r="ROK9" s="86"/>
      <c r="ROL9" s="86"/>
      <c r="ROM9" s="86"/>
      <c r="RON9" s="86"/>
      <c r="ROO9" s="86"/>
      <c r="ROP9" s="86"/>
      <c r="ROQ9" s="86"/>
      <c r="ROR9" s="86"/>
      <c r="ROS9" s="86"/>
      <c r="ROT9" s="86"/>
      <c r="ROU9" s="86"/>
      <c r="ROV9" s="86"/>
      <c r="ROW9" s="86"/>
      <c r="ROX9" s="86"/>
      <c r="ROY9" s="86"/>
      <c r="ROZ9" s="86"/>
      <c r="RPA9" s="86"/>
      <c r="RPB9" s="86"/>
      <c r="RPC9" s="86"/>
      <c r="RPD9" s="86"/>
      <c r="RPE9" s="86"/>
      <c r="RPF9" s="86"/>
      <c r="RPG9" s="86"/>
      <c r="RPH9" s="86"/>
      <c r="RPI9" s="86"/>
      <c r="RPJ9" s="86"/>
      <c r="RPK9" s="86"/>
      <c r="RPL9" s="86"/>
      <c r="RPM9" s="86"/>
      <c r="RPN9" s="86"/>
      <c r="RPO9" s="86"/>
      <c r="RPP9" s="86"/>
      <c r="RPQ9" s="86"/>
      <c r="RPR9" s="86"/>
      <c r="RPS9" s="86"/>
      <c r="RPT9" s="86"/>
      <c r="RPU9" s="86"/>
      <c r="RPV9" s="86"/>
      <c r="RPW9" s="86"/>
      <c r="RPX9" s="86"/>
      <c r="RPY9" s="86"/>
      <c r="RPZ9" s="86"/>
      <c r="RQA9" s="86"/>
      <c r="RQB9" s="86"/>
      <c r="RQC9" s="86"/>
      <c r="RQD9" s="86"/>
      <c r="RQE9" s="86"/>
      <c r="RQF9" s="86"/>
      <c r="RQG9" s="86"/>
      <c r="RQH9" s="86"/>
      <c r="RQI9" s="86"/>
      <c r="RQJ9" s="86"/>
      <c r="RQK9" s="86"/>
      <c r="RQL9" s="86"/>
      <c r="RQM9" s="86"/>
      <c r="RQN9" s="86"/>
      <c r="RQO9" s="86"/>
      <c r="RQP9" s="86"/>
      <c r="RQQ9" s="86"/>
      <c r="RQR9" s="86"/>
      <c r="RQS9" s="86"/>
      <c r="RQT9" s="86"/>
      <c r="RQU9" s="86"/>
      <c r="RQV9" s="86"/>
      <c r="RQW9" s="86"/>
      <c r="RQX9" s="86"/>
      <c r="RQY9" s="86"/>
      <c r="RQZ9" s="86"/>
      <c r="RRA9" s="86"/>
      <c r="RRB9" s="86"/>
      <c r="RRC9" s="86"/>
      <c r="RRD9" s="86"/>
      <c r="RRE9" s="86"/>
      <c r="RRF9" s="86"/>
      <c r="RRG9" s="86"/>
      <c r="RRH9" s="86"/>
      <c r="RRI9" s="86"/>
      <c r="RRJ9" s="86"/>
      <c r="RRK9" s="86"/>
      <c r="RRL9" s="86"/>
      <c r="RRM9" s="86"/>
      <c r="RRN9" s="86"/>
      <c r="RRO9" s="86"/>
      <c r="RRP9" s="86"/>
      <c r="RRQ9" s="86"/>
      <c r="RRR9" s="86"/>
      <c r="RRS9" s="86"/>
      <c r="RRT9" s="86"/>
      <c r="RRU9" s="86"/>
      <c r="RRV9" s="86"/>
      <c r="RRW9" s="86"/>
      <c r="RRX9" s="86"/>
      <c r="RRY9" s="86"/>
      <c r="RRZ9" s="86"/>
      <c r="RSA9" s="86"/>
      <c r="RSB9" s="86"/>
      <c r="RSC9" s="86"/>
      <c r="RSD9" s="86"/>
      <c r="RSE9" s="86"/>
      <c r="RSF9" s="86"/>
      <c r="RSG9" s="86"/>
      <c r="RSH9" s="86"/>
      <c r="RSI9" s="86"/>
      <c r="RSJ9" s="86"/>
      <c r="RSK9" s="86"/>
      <c r="RSL9" s="86"/>
      <c r="RSM9" s="86"/>
      <c r="RSN9" s="86"/>
      <c r="RSO9" s="86"/>
      <c r="RSP9" s="86"/>
      <c r="RSQ9" s="86"/>
      <c r="RSR9" s="86"/>
      <c r="RSS9" s="86"/>
      <c r="RST9" s="86"/>
      <c r="RSU9" s="86"/>
      <c r="RSV9" s="86"/>
      <c r="RSW9" s="86"/>
      <c r="RSX9" s="86"/>
      <c r="RSY9" s="86"/>
      <c r="RSZ9" s="86"/>
      <c r="RTA9" s="86"/>
      <c r="RTB9" s="86"/>
      <c r="RTC9" s="86"/>
      <c r="RTD9" s="86"/>
      <c r="RTE9" s="86"/>
      <c r="RTF9" s="86"/>
      <c r="RTG9" s="86"/>
      <c r="RTH9" s="86"/>
      <c r="RTI9" s="86"/>
      <c r="RTJ9" s="86"/>
      <c r="RTK9" s="86"/>
      <c r="RTL9" s="86"/>
      <c r="RTM9" s="86"/>
      <c r="RTN9" s="86"/>
      <c r="RTO9" s="86"/>
      <c r="RTP9" s="86"/>
      <c r="RTQ9" s="86"/>
      <c r="RTR9" s="86"/>
      <c r="RTS9" s="86"/>
      <c r="RTT9" s="86"/>
      <c r="RTU9" s="86"/>
      <c r="RTV9" s="86"/>
      <c r="RTW9" s="86"/>
      <c r="RTX9" s="86"/>
      <c r="RTY9" s="86"/>
      <c r="RTZ9" s="86"/>
      <c r="RUA9" s="86"/>
      <c r="RUB9" s="86"/>
      <c r="RUC9" s="86"/>
      <c r="RUD9" s="86"/>
      <c r="RUE9" s="86"/>
      <c r="RUF9" s="86"/>
      <c r="RUG9" s="86"/>
      <c r="RUH9" s="86"/>
      <c r="RUI9" s="86"/>
      <c r="RUJ9" s="86"/>
      <c r="RUK9" s="86"/>
      <c r="RUL9" s="86"/>
      <c r="RUM9" s="86"/>
      <c r="RUN9" s="86"/>
      <c r="RUO9" s="86"/>
      <c r="RUP9" s="86"/>
      <c r="RUQ9" s="86"/>
      <c r="RUR9" s="86"/>
      <c r="RUS9" s="86"/>
      <c r="RUT9" s="86"/>
      <c r="RUU9" s="86"/>
      <c r="RUV9" s="86"/>
      <c r="RUW9" s="86"/>
      <c r="RUX9" s="86"/>
      <c r="RUY9" s="86"/>
      <c r="RUZ9" s="86"/>
      <c r="RVA9" s="86"/>
      <c r="RVB9" s="86"/>
      <c r="RVC9" s="86"/>
      <c r="RVD9" s="86"/>
      <c r="RVE9" s="86"/>
      <c r="RVF9" s="86"/>
      <c r="RVG9" s="86"/>
      <c r="RVH9" s="86"/>
      <c r="RVI9" s="86"/>
      <c r="RVJ9" s="86"/>
      <c r="RVK9" s="86"/>
      <c r="RVL9" s="86"/>
      <c r="RVM9" s="86"/>
      <c r="RVN9" s="86"/>
      <c r="RVO9" s="86"/>
      <c r="RVP9" s="86"/>
      <c r="RVQ9" s="86"/>
      <c r="RVR9" s="86"/>
      <c r="RVS9" s="86"/>
      <c r="RVT9" s="86"/>
      <c r="RVU9" s="86"/>
      <c r="RVV9" s="86"/>
      <c r="RVW9" s="86"/>
      <c r="RVX9" s="86"/>
      <c r="RVY9" s="86"/>
      <c r="RVZ9" s="86"/>
      <c r="RWA9" s="86"/>
      <c r="RWB9" s="86"/>
      <c r="RWC9" s="86"/>
      <c r="RWD9" s="86"/>
      <c r="RWE9" s="86"/>
      <c r="RWF9" s="86"/>
      <c r="RWG9" s="86"/>
      <c r="RWH9" s="86"/>
      <c r="RWI9" s="86"/>
      <c r="RWJ9" s="86"/>
      <c r="RWK9" s="86"/>
      <c r="RWL9" s="86"/>
      <c r="RWM9" s="86"/>
      <c r="RWN9" s="86"/>
      <c r="RWO9" s="86"/>
      <c r="RWP9" s="86"/>
      <c r="RWQ9" s="86"/>
      <c r="RWR9" s="86"/>
      <c r="RWS9" s="86"/>
      <c r="RWT9" s="86"/>
      <c r="RWU9" s="86"/>
      <c r="RWV9" s="86"/>
      <c r="RWW9" s="86"/>
      <c r="RWX9" s="86"/>
      <c r="RWY9" s="86"/>
      <c r="RWZ9" s="86"/>
      <c r="RXA9" s="86"/>
      <c r="RXB9" s="86"/>
      <c r="RXC9" s="86"/>
      <c r="RXD9" s="86"/>
      <c r="RXE9" s="86"/>
      <c r="RXF9" s="86"/>
      <c r="RXG9" s="86"/>
      <c r="RXH9" s="86"/>
      <c r="RXI9" s="86"/>
      <c r="RXJ9" s="86"/>
      <c r="RXK9" s="86"/>
      <c r="RXL9" s="86"/>
      <c r="RXM9" s="86"/>
      <c r="RXN9" s="86"/>
      <c r="RXO9" s="86"/>
      <c r="RXP9" s="86"/>
      <c r="RXQ9" s="86"/>
      <c r="RXR9" s="86"/>
      <c r="RXS9" s="86"/>
      <c r="RXT9" s="86"/>
      <c r="RXU9" s="86"/>
      <c r="RXV9" s="86"/>
      <c r="RXW9" s="86"/>
      <c r="RXX9" s="86"/>
      <c r="RXY9" s="86"/>
      <c r="RXZ9" s="86"/>
      <c r="RYA9" s="86"/>
      <c r="RYB9" s="86"/>
      <c r="RYC9" s="86"/>
      <c r="RYD9" s="86"/>
      <c r="RYE9" s="86"/>
      <c r="RYF9" s="86"/>
      <c r="RYG9" s="86"/>
      <c r="RYH9" s="86"/>
      <c r="RYI9" s="86"/>
      <c r="RYJ9" s="86"/>
      <c r="RYK9" s="86"/>
      <c r="RYL9" s="86"/>
      <c r="RYM9" s="86"/>
      <c r="RYN9" s="86"/>
      <c r="RYO9" s="86"/>
      <c r="RYP9" s="86"/>
      <c r="RYQ9" s="86"/>
      <c r="RYR9" s="86"/>
      <c r="RYS9" s="86"/>
      <c r="RYT9" s="86"/>
      <c r="RYU9" s="86"/>
      <c r="RYV9" s="86"/>
      <c r="RYW9" s="86"/>
      <c r="RYX9" s="86"/>
      <c r="RYY9" s="86"/>
      <c r="RYZ9" s="86"/>
      <c r="RZA9" s="86"/>
      <c r="RZB9" s="86"/>
      <c r="RZC9" s="86"/>
      <c r="RZD9" s="86"/>
      <c r="RZE9" s="86"/>
      <c r="RZF9" s="86"/>
      <c r="RZG9" s="86"/>
      <c r="RZH9" s="86"/>
      <c r="RZI9" s="86"/>
      <c r="RZJ9" s="86"/>
      <c r="RZK9" s="86"/>
      <c r="RZL9" s="86"/>
      <c r="RZM9" s="86"/>
      <c r="RZN9" s="86"/>
      <c r="RZO9" s="86"/>
      <c r="RZP9" s="86"/>
      <c r="RZQ9" s="86"/>
      <c r="RZR9" s="86"/>
      <c r="RZS9" s="86"/>
      <c r="RZT9" s="86"/>
      <c r="RZU9" s="86"/>
      <c r="RZV9" s="86"/>
      <c r="RZW9" s="86"/>
      <c r="RZX9" s="86"/>
      <c r="RZY9" s="86"/>
      <c r="RZZ9" s="86"/>
      <c r="SAA9" s="86"/>
      <c r="SAB9" s="86"/>
      <c r="SAC9" s="86"/>
      <c r="SAD9" s="86"/>
      <c r="SAE9" s="86"/>
      <c r="SAF9" s="86"/>
      <c r="SAG9" s="86"/>
      <c r="SAH9" s="86"/>
      <c r="SAI9" s="86"/>
      <c r="SAJ9" s="86"/>
      <c r="SAK9" s="86"/>
      <c r="SAL9" s="86"/>
      <c r="SAM9" s="86"/>
      <c r="SAN9" s="86"/>
      <c r="SAO9" s="86"/>
      <c r="SAP9" s="86"/>
      <c r="SAQ9" s="86"/>
      <c r="SAR9" s="86"/>
      <c r="SAS9" s="86"/>
      <c r="SAT9" s="86"/>
      <c r="SAU9" s="86"/>
      <c r="SAV9" s="86"/>
      <c r="SAW9" s="86"/>
      <c r="SAX9" s="86"/>
      <c r="SAY9" s="86"/>
      <c r="SAZ9" s="86"/>
      <c r="SBA9" s="86"/>
      <c r="SBB9" s="86"/>
      <c r="SBC9" s="86"/>
      <c r="SBD9" s="86"/>
      <c r="SBE9" s="86"/>
      <c r="SBF9" s="86"/>
      <c r="SBG9" s="86"/>
      <c r="SBH9" s="86"/>
      <c r="SBI9" s="86"/>
      <c r="SBJ9" s="86"/>
      <c r="SBK9" s="86"/>
      <c r="SBL9" s="86"/>
      <c r="SBM9" s="86"/>
      <c r="SBN9" s="86"/>
      <c r="SBO9" s="86"/>
      <c r="SBP9" s="86"/>
      <c r="SBQ9" s="86"/>
      <c r="SBR9" s="86"/>
      <c r="SBS9" s="86"/>
      <c r="SBT9" s="86"/>
      <c r="SBU9" s="86"/>
      <c r="SBV9" s="86"/>
      <c r="SBW9" s="86"/>
      <c r="SBX9" s="86"/>
      <c r="SBY9" s="86"/>
      <c r="SBZ9" s="86"/>
      <c r="SCA9" s="86"/>
      <c r="SCB9" s="86"/>
      <c r="SCC9" s="86"/>
      <c r="SCD9" s="86"/>
      <c r="SCE9" s="86"/>
      <c r="SCF9" s="86"/>
      <c r="SCG9" s="86"/>
      <c r="SCH9" s="86"/>
      <c r="SCI9" s="86"/>
      <c r="SCJ9" s="86"/>
      <c r="SCK9" s="86"/>
      <c r="SCL9" s="86"/>
      <c r="SCM9" s="86"/>
      <c r="SCN9" s="86"/>
      <c r="SCO9" s="86"/>
      <c r="SCP9" s="86"/>
      <c r="SCQ9" s="86"/>
      <c r="SCR9" s="86"/>
      <c r="SCS9" s="86"/>
      <c r="SCT9" s="86"/>
      <c r="SCU9" s="86"/>
      <c r="SCV9" s="86"/>
      <c r="SCW9" s="86"/>
      <c r="SCX9" s="86"/>
      <c r="SCY9" s="86"/>
      <c r="SCZ9" s="86"/>
      <c r="SDA9" s="86"/>
      <c r="SDB9" s="86"/>
      <c r="SDC9" s="86"/>
      <c r="SDD9" s="86"/>
      <c r="SDE9" s="86"/>
      <c r="SDF9" s="86"/>
      <c r="SDG9" s="86"/>
      <c r="SDH9" s="86"/>
      <c r="SDI9" s="86"/>
      <c r="SDJ9" s="86"/>
      <c r="SDK9" s="86"/>
      <c r="SDL9" s="86"/>
      <c r="SDM9" s="86"/>
      <c r="SDN9" s="86"/>
      <c r="SDO9" s="86"/>
      <c r="SDP9" s="86"/>
      <c r="SDQ9" s="86"/>
      <c r="SDR9" s="86"/>
      <c r="SDS9" s="86"/>
      <c r="SDT9" s="86"/>
      <c r="SDU9" s="86"/>
      <c r="SDV9" s="86"/>
      <c r="SDW9" s="86"/>
      <c r="SDX9" s="86"/>
      <c r="SDY9" s="86"/>
      <c r="SDZ9" s="86"/>
      <c r="SEA9" s="86"/>
      <c r="SEB9" s="86"/>
      <c r="SEC9" s="86"/>
      <c r="SED9" s="86"/>
      <c r="SEE9" s="86"/>
      <c r="SEF9" s="86"/>
      <c r="SEG9" s="86"/>
      <c r="SEH9" s="86"/>
      <c r="SEI9" s="86"/>
      <c r="SEJ9" s="86"/>
      <c r="SEK9" s="86"/>
      <c r="SEL9" s="86"/>
      <c r="SEM9" s="86"/>
      <c r="SEN9" s="86"/>
      <c r="SEO9" s="86"/>
      <c r="SEP9" s="86"/>
      <c r="SEQ9" s="86"/>
      <c r="SER9" s="86"/>
      <c r="SES9" s="86"/>
      <c r="SET9" s="86"/>
      <c r="SEU9" s="86"/>
      <c r="SEV9" s="86"/>
      <c r="SEW9" s="86"/>
      <c r="SEX9" s="86"/>
      <c r="SEY9" s="86"/>
      <c r="SEZ9" s="86"/>
      <c r="SFA9" s="86"/>
      <c r="SFB9" s="86"/>
      <c r="SFC9" s="86"/>
      <c r="SFD9" s="86"/>
      <c r="SFE9" s="86"/>
      <c r="SFF9" s="86"/>
      <c r="SFG9" s="86"/>
      <c r="SFH9" s="86"/>
      <c r="SFI9" s="86"/>
      <c r="SFJ9" s="86"/>
      <c r="SFK9" s="86"/>
      <c r="SFL9" s="86"/>
      <c r="SFM9" s="86"/>
      <c r="SFN9" s="86"/>
      <c r="SFO9" s="86"/>
      <c r="SFP9" s="86"/>
      <c r="SFQ9" s="86"/>
      <c r="SFR9" s="86"/>
      <c r="SFS9" s="86"/>
      <c r="SFT9" s="86"/>
      <c r="SFU9" s="86"/>
      <c r="SFV9" s="86"/>
      <c r="SFW9" s="86"/>
      <c r="SFX9" s="86"/>
      <c r="SFY9" s="86"/>
      <c r="SFZ9" s="86"/>
      <c r="SGA9" s="86"/>
      <c r="SGB9" s="86"/>
      <c r="SGC9" s="86"/>
      <c r="SGD9" s="86"/>
      <c r="SGE9" s="86"/>
      <c r="SGF9" s="86"/>
      <c r="SGG9" s="86"/>
      <c r="SGH9" s="86"/>
      <c r="SGI9" s="86"/>
      <c r="SGJ9" s="86"/>
      <c r="SGK9" s="86"/>
      <c r="SGL9" s="86"/>
      <c r="SGM9" s="86"/>
      <c r="SGN9" s="86"/>
      <c r="SGO9" s="86"/>
      <c r="SGP9" s="86"/>
      <c r="SGQ9" s="86"/>
      <c r="SGR9" s="86"/>
      <c r="SGS9" s="86"/>
      <c r="SGT9" s="86"/>
      <c r="SGU9" s="86"/>
      <c r="SGV9" s="86"/>
      <c r="SGW9" s="86"/>
      <c r="SGX9" s="86"/>
      <c r="SGY9" s="86"/>
      <c r="SGZ9" s="86"/>
      <c r="SHA9" s="86"/>
      <c r="SHB9" s="86"/>
      <c r="SHC9" s="86"/>
      <c r="SHD9" s="86"/>
      <c r="SHE9" s="86"/>
      <c r="SHF9" s="86"/>
      <c r="SHG9" s="86"/>
      <c r="SHH9" s="86"/>
      <c r="SHI9" s="86"/>
      <c r="SHJ9" s="86"/>
      <c r="SHK9" s="86"/>
      <c r="SHL9" s="86"/>
      <c r="SHM9" s="86"/>
      <c r="SHN9" s="86"/>
      <c r="SHO9" s="86"/>
      <c r="SHP9" s="86"/>
      <c r="SHQ9" s="86"/>
      <c r="SHR9" s="86"/>
      <c r="SHS9" s="86"/>
      <c r="SHT9" s="86"/>
      <c r="SHU9" s="86"/>
      <c r="SHV9" s="86"/>
      <c r="SHW9" s="86"/>
      <c r="SHX9" s="86"/>
      <c r="SHY9" s="86"/>
      <c r="SHZ9" s="86"/>
      <c r="SIA9" s="86"/>
      <c r="SIB9" s="86"/>
      <c r="SIC9" s="86"/>
      <c r="SID9" s="86"/>
      <c r="SIE9" s="86"/>
      <c r="SIF9" s="86"/>
      <c r="SIG9" s="86"/>
      <c r="SIH9" s="86"/>
      <c r="SII9" s="86"/>
      <c r="SIJ9" s="86"/>
      <c r="SIK9" s="86"/>
      <c r="SIL9" s="86"/>
      <c r="SIM9" s="86"/>
      <c r="SIN9" s="86"/>
      <c r="SIO9" s="86"/>
      <c r="SIP9" s="86"/>
      <c r="SIQ9" s="86"/>
      <c r="SIR9" s="86"/>
      <c r="SIS9" s="86"/>
      <c r="SIT9" s="86"/>
      <c r="SIU9" s="86"/>
      <c r="SIV9" s="86"/>
      <c r="SIW9" s="86"/>
      <c r="SIX9" s="86"/>
      <c r="SIY9" s="86"/>
      <c r="SIZ9" s="86"/>
      <c r="SJA9" s="86"/>
      <c r="SJB9" s="86"/>
      <c r="SJC9" s="86"/>
      <c r="SJD9" s="86"/>
      <c r="SJE9" s="86"/>
      <c r="SJF9" s="86"/>
      <c r="SJG9" s="86"/>
      <c r="SJH9" s="86"/>
      <c r="SJI9" s="86"/>
      <c r="SJJ9" s="86"/>
      <c r="SJK9" s="86"/>
      <c r="SJL9" s="86"/>
      <c r="SJM9" s="86"/>
      <c r="SJN9" s="86"/>
      <c r="SJO9" s="86"/>
      <c r="SJP9" s="86"/>
      <c r="SJQ9" s="86"/>
      <c r="SJR9" s="86"/>
      <c r="SJS9" s="86"/>
      <c r="SJT9" s="86"/>
      <c r="SJU9" s="86"/>
      <c r="SJV9" s="86"/>
      <c r="SJW9" s="86"/>
      <c r="SJX9" s="86"/>
      <c r="SJY9" s="86"/>
      <c r="SJZ9" s="86"/>
      <c r="SKA9" s="86"/>
      <c r="SKB9" s="86"/>
      <c r="SKC9" s="86"/>
      <c r="SKD9" s="86"/>
      <c r="SKE9" s="86"/>
      <c r="SKF9" s="86"/>
      <c r="SKG9" s="86"/>
      <c r="SKH9" s="86"/>
      <c r="SKI9" s="86"/>
      <c r="SKJ9" s="86"/>
      <c r="SKK9" s="86"/>
      <c r="SKL9" s="86"/>
      <c r="SKM9" s="86"/>
      <c r="SKN9" s="86"/>
      <c r="SKO9" s="86"/>
      <c r="SKP9" s="86"/>
      <c r="SKQ9" s="86"/>
      <c r="SKR9" s="86"/>
      <c r="SKS9" s="86"/>
      <c r="SKT9" s="86"/>
      <c r="SKU9" s="86"/>
      <c r="SKV9" s="86"/>
      <c r="SKW9" s="86"/>
      <c r="SKX9" s="86"/>
      <c r="SKY9" s="86"/>
      <c r="SKZ9" s="86"/>
      <c r="SLA9" s="86"/>
      <c r="SLB9" s="86"/>
      <c r="SLC9" s="86"/>
      <c r="SLD9" s="86"/>
      <c r="SLE9" s="86"/>
      <c r="SLF9" s="86"/>
      <c r="SLG9" s="86"/>
      <c r="SLH9" s="86"/>
      <c r="SLI9" s="86"/>
      <c r="SLJ9" s="86"/>
      <c r="SLK9" s="86"/>
      <c r="SLL9" s="86"/>
      <c r="SLM9" s="86"/>
      <c r="SLN9" s="86"/>
      <c r="SLO9" s="86"/>
      <c r="SLP9" s="86"/>
      <c r="SLQ9" s="86"/>
      <c r="SLR9" s="86"/>
      <c r="SLS9" s="86"/>
      <c r="SLT9" s="86"/>
      <c r="SLU9" s="86"/>
      <c r="SLV9" s="86"/>
      <c r="SLW9" s="86"/>
      <c r="SLX9" s="86"/>
      <c r="SLY9" s="86"/>
      <c r="SLZ9" s="86"/>
      <c r="SMA9" s="86"/>
      <c r="SMB9" s="86"/>
      <c r="SMC9" s="86"/>
      <c r="SMD9" s="86"/>
      <c r="SME9" s="86"/>
      <c r="SMF9" s="86"/>
      <c r="SMG9" s="86"/>
      <c r="SMH9" s="86"/>
      <c r="SMI9" s="86"/>
      <c r="SMJ9" s="86"/>
      <c r="SMK9" s="86"/>
      <c r="SML9" s="86"/>
      <c r="SMM9" s="86"/>
      <c r="SMN9" s="86"/>
      <c r="SMO9" s="86"/>
      <c r="SMP9" s="86"/>
      <c r="SMQ9" s="86"/>
      <c r="SMR9" s="86"/>
      <c r="SMS9" s="86"/>
      <c r="SMT9" s="86"/>
      <c r="SMU9" s="86"/>
      <c r="SMV9" s="86"/>
      <c r="SMW9" s="86"/>
      <c r="SMX9" s="86"/>
      <c r="SMY9" s="86"/>
      <c r="SMZ9" s="86"/>
      <c r="SNA9" s="86"/>
      <c r="SNB9" s="86"/>
      <c r="SNC9" s="86"/>
      <c r="SND9" s="86"/>
      <c r="SNE9" s="86"/>
      <c r="SNF9" s="86"/>
      <c r="SNG9" s="86"/>
      <c r="SNH9" s="86"/>
      <c r="SNI9" s="86"/>
      <c r="SNJ9" s="86"/>
      <c r="SNK9" s="86"/>
      <c r="SNL9" s="86"/>
      <c r="SNM9" s="86"/>
      <c r="SNN9" s="86"/>
      <c r="SNO9" s="86"/>
      <c r="SNP9" s="86"/>
      <c r="SNQ9" s="86"/>
      <c r="SNR9" s="86"/>
      <c r="SNS9" s="86"/>
      <c r="SNT9" s="86"/>
      <c r="SNU9" s="86"/>
      <c r="SNV9" s="86"/>
      <c r="SNW9" s="86"/>
      <c r="SNX9" s="86"/>
      <c r="SNY9" s="86"/>
      <c r="SNZ9" s="86"/>
      <c r="SOA9" s="86"/>
      <c r="SOB9" s="86"/>
      <c r="SOC9" s="86"/>
      <c r="SOD9" s="86"/>
      <c r="SOE9" s="86"/>
      <c r="SOF9" s="86"/>
      <c r="SOG9" s="86"/>
      <c r="SOH9" s="86"/>
      <c r="SOI9" s="86"/>
      <c r="SOJ9" s="86"/>
      <c r="SOK9" s="86"/>
      <c r="SOL9" s="86"/>
      <c r="SOM9" s="86"/>
      <c r="SON9" s="86"/>
      <c r="SOO9" s="86"/>
      <c r="SOP9" s="86"/>
      <c r="SOQ9" s="86"/>
      <c r="SOR9" s="86"/>
      <c r="SOS9" s="86"/>
      <c r="SOT9" s="86"/>
      <c r="SOU9" s="86"/>
      <c r="SOV9" s="86"/>
      <c r="SOW9" s="86"/>
      <c r="SOX9" s="86"/>
      <c r="SOY9" s="86"/>
      <c r="SOZ9" s="86"/>
      <c r="SPA9" s="86"/>
      <c r="SPB9" s="86"/>
      <c r="SPC9" s="86"/>
      <c r="SPD9" s="86"/>
      <c r="SPE9" s="86"/>
      <c r="SPF9" s="86"/>
      <c r="SPG9" s="86"/>
      <c r="SPH9" s="86"/>
      <c r="SPI9" s="86"/>
      <c r="SPJ9" s="86"/>
      <c r="SPK9" s="86"/>
      <c r="SPL9" s="86"/>
      <c r="SPM9" s="86"/>
      <c r="SPN9" s="86"/>
      <c r="SPO9" s="86"/>
      <c r="SPP9" s="86"/>
      <c r="SPQ9" s="86"/>
      <c r="SPR9" s="86"/>
      <c r="SPS9" s="86"/>
      <c r="SPT9" s="86"/>
      <c r="SPU9" s="86"/>
      <c r="SPV9" s="86"/>
      <c r="SPW9" s="86"/>
      <c r="SPX9" s="86"/>
      <c r="SPY9" s="86"/>
      <c r="SPZ9" s="86"/>
      <c r="SQA9" s="86"/>
      <c r="SQB9" s="86"/>
      <c r="SQC9" s="86"/>
      <c r="SQD9" s="86"/>
      <c r="SQE9" s="86"/>
      <c r="SQF9" s="86"/>
      <c r="SQG9" s="86"/>
      <c r="SQH9" s="86"/>
      <c r="SQI9" s="86"/>
      <c r="SQJ9" s="86"/>
      <c r="SQK9" s="86"/>
      <c r="SQL9" s="86"/>
      <c r="SQM9" s="86"/>
      <c r="SQN9" s="86"/>
      <c r="SQO9" s="86"/>
      <c r="SQP9" s="86"/>
      <c r="SQQ9" s="86"/>
      <c r="SQR9" s="86"/>
      <c r="SQS9" s="86"/>
      <c r="SQT9" s="86"/>
      <c r="SQU9" s="86"/>
      <c r="SQV9" s="86"/>
      <c r="SQW9" s="86"/>
      <c r="SQX9" s="86"/>
      <c r="SQY9" s="86"/>
      <c r="SQZ9" s="86"/>
      <c r="SRA9" s="86"/>
      <c r="SRB9" s="86"/>
      <c r="SRC9" s="86"/>
      <c r="SRD9" s="86"/>
      <c r="SRE9" s="86"/>
      <c r="SRF9" s="86"/>
      <c r="SRG9" s="86"/>
      <c r="SRH9" s="86"/>
      <c r="SRI9" s="86"/>
      <c r="SRJ9" s="86"/>
      <c r="SRK9" s="86"/>
      <c r="SRL9" s="86"/>
      <c r="SRM9" s="86"/>
      <c r="SRN9" s="86"/>
      <c r="SRO9" s="86"/>
      <c r="SRP9" s="86"/>
      <c r="SRQ9" s="86"/>
      <c r="SRR9" s="86"/>
      <c r="SRS9" s="86"/>
      <c r="SRT9" s="86"/>
      <c r="SRU9" s="86"/>
      <c r="SRV9" s="86"/>
      <c r="SRW9" s="86"/>
      <c r="SRX9" s="86"/>
      <c r="SRY9" s="86"/>
      <c r="SRZ9" s="86"/>
      <c r="SSA9" s="86"/>
      <c r="SSB9" s="86"/>
      <c r="SSC9" s="86"/>
      <c r="SSD9" s="86"/>
      <c r="SSE9" s="86"/>
      <c r="SSF9" s="86"/>
      <c r="SSG9" s="86"/>
      <c r="SSH9" s="86"/>
      <c r="SSI9" s="86"/>
      <c r="SSJ9" s="86"/>
      <c r="SSK9" s="86"/>
      <c r="SSL9" s="86"/>
      <c r="SSM9" s="86"/>
      <c r="SSN9" s="86"/>
      <c r="SSO9" s="86"/>
      <c r="SSP9" s="86"/>
      <c r="SSQ9" s="86"/>
      <c r="SSR9" s="86"/>
      <c r="SSS9" s="86"/>
      <c r="SST9" s="86"/>
      <c r="SSU9" s="86"/>
      <c r="SSV9" s="86"/>
      <c r="SSW9" s="86"/>
      <c r="SSX9" s="86"/>
      <c r="SSY9" s="86"/>
      <c r="SSZ9" s="86"/>
      <c r="STA9" s="86"/>
      <c r="STB9" s="86"/>
      <c r="STC9" s="86"/>
      <c r="STD9" s="86"/>
      <c r="STE9" s="86"/>
      <c r="STF9" s="86"/>
      <c r="STG9" s="86"/>
      <c r="STH9" s="86"/>
      <c r="STI9" s="86"/>
      <c r="STJ9" s="86"/>
      <c r="STK9" s="86"/>
      <c r="STL9" s="86"/>
      <c r="STM9" s="86"/>
      <c r="STN9" s="86"/>
      <c r="STO9" s="86"/>
      <c r="STP9" s="86"/>
      <c r="STQ9" s="86"/>
      <c r="STR9" s="86"/>
      <c r="STS9" s="86"/>
      <c r="STT9" s="86"/>
      <c r="STU9" s="86"/>
      <c r="STV9" s="86"/>
      <c r="STW9" s="86"/>
      <c r="STX9" s="86"/>
      <c r="STY9" s="86"/>
      <c r="STZ9" s="86"/>
      <c r="SUA9" s="86"/>
      <c r="SUB9" s="86"/>
      <c r="SUC9" s="86"/>
      <c r="SUD9" s="86"/>
      <c r="SUE9" s="86"/>
      <c r="SUF9" s="86"/>
      <c r="SUG9" s="86"/>
      <c r="SUH9" s="86"/>
      <c r="SUI9" s="86"/>
      <c r="SUJ9" s="86"/>
      <c r="SUK9" s="86"/>
      <c r="SUL9" s="86"/>
      <c r="SUM9" s="86"/>
      <c r="SUN9" s="86"/>
      <c r="SUO9" s="86"/>
      <c r="SUP9" s="86"/>
      <c r="SUQ9" s="86"/>
      <c r="SUR9" s="86"/>
      <c r="SUS9" s="86"/>
      <c r="SUT9" s="86"/>
      <c r="SUU9" s="86"/>
      <c r="SUV9" s="86"/>
      <c r="SUW9" s="86"/>
      <c r="SUX9" s="86"/>
      <c r="SUY9" s="86"/>
      <c r="SUZ9" s="86"/>
      <c r="SVA9" s="86"/>
      <c r="SVB9" s="86"/>
      <c r="SVC9" s="86"/>
      <c r="SVD9" s="86"/>
      <c r="SVE9" s="86"/>
      <c r="SVF9" s="86"/>
      <c r="SVG9" s="86"/>
      <c r="SVH9" s="86"/>
      <c r="SVI9" s="86"/>
      <c r="SVJ9" s="86"/>
      <c r="SVK9" s="86"/>
      <c r="SVL9" s="86"/>
      <c r="SVM9" s="86"/>
      <c r="SVN9" s="86"/>
      <c r="SVO9" s="86"/>
      <c r="SVP9" s="86"/>
      <c r="SVQ9" s="86"/>
      <c r="SVR9" s="86"/>
      <c r="SVS9" s="86"/>
      <c r="SVT9" s="86"/>
      <c r="SVU9" s="86"/>
      <c r="SVV9" s="86"/>
      <c r="SVW9" s="86"/>
      <c r="SVX9" s="86"/>
      <c r="SVY9" s="86"/>
      <c r="SVZ9" s="86"/>
      <c r="SWA9" s="86"/>
      <c r="SWB9" s="86"/>
      <c r="SWC9" s="86"/>
      <c r="SWD9" s="86"/>
      <c r="SWE9" s="86"/>
      <c r="SWF9" s="86"/>
      <c r="SWG9" s="86"/>
      <c r="SWH9" s="86"/>
      <c r="SWI9" s="86"/>
      <c r="SWJ9" s="86"/>
      <c r="SWK9" s="86"/>
      <c r="SWL9" s="86"/>
      <c r="SWM9" s="86"/>
      <c r="SWN9" s="86"/>
      <c r="SWO9" s="86"/>
      <c r="SWP9" s="86"/>
      <c r="SWQ9" s="86"/>
      <c r="SWR9" s="86"/>
      <c r="SWS9" s="86"/>
      <c r="SWT9" s="86"/>
      <c r="SWU9" s="86"/>
      <c r="SWV9" s="86"/>
      <c r="SWW9" s="86"/>
      <c r="SWX9" s="86"/>
      <c r="SWY9" s="86"/>
      <c r="SWZ9" s="86"/>
      <c r="SXA9" s="86"/>
      <c r="SXB9" s="86"/>
      <c r="SXC9" s="86"/>
      <c r="SXD9" s="86"/>
      <c r="SXE9" s="86"/>
      <c r="SXF9" s="86"/>
      <c r="SXG9" s="86"/>
      <c r="SXH9" s="86"/>
      <c r="SXI9" s="86"/>
      <c r="SXJ9" s="86"/>
      <c r="SXK9" s="86"/>
      <c r="SXL9" s="86"/>
      <c r="SXM9" s="86"/>
      <c r="SXN9" s="86"/>
      <c r="SXO9" s="86"/>
      <c r="SXP9" s="86"/>
      <c r="SXQ9" s="86"/>
      <c r="SXR9" s="86"/>
      <c r="SXS9" s="86"/>
      <c r="SXT9" s="86"/>
      <c r="SXU9" s="86"/>
      <c r="SXV9" s="86"/>
      <c r="SXW9" s="86"/>
      <c r="SXX9" s="86"/>
      <c r="SXY9" s="86"/>
      <c r="SXZ9" s="86"/>
      <c r="SYA9" s="86"/>
      <c r="SYB9" s="86"/>
      <c r="SYC9" s="86"/>
      <c r="SYD9" s="86"/>
      <c r="SYE9" s="86"/>
      <c r="SYF9" s="86"/>
      <c r="SYG9" s="86"/>
      <c r="SYH9" s="86"/>
      <c r="SYI9" s="86"/>
      <c r="SYJ9" s="86"/>
      <c r="SYK9" s="86"/>
      <c r="SYL9" s="86"/>
      <c r="SYM9" s="86"/>
      <c r="SYN9" s="86"/>
      <c r="SYO9" s="86"/>
      <c r="SYP9" s="86"/>
      <c r="SYQ9" s="86"/>
      <c r="SYR9" s="86"/>
      <c r="SYS9" s="86"/>
      <c r="SYT9" s="86"/>
      <c r="SYU9" s="86"/>
      <c r="SYV9" s="86"/>
      <c r="SYW9" s="86"/>
      <c r="SYX9" s="86"/>
      <c r="SYY9" s="86"/>
      <c r="SYZ9" s="86"/>
      <c r="SZA9" s="86"/>
      <c r="SZB9" s="86"/>
      <c r="SZC9" s="86"/>
      <c r="SZD9" s="86"/>
      <c r="SZE9" s="86"/>
      <c r="SZF9" s="86"/>
      <c r="SZG9" s="86"/>
      <c r="SZH9" s="86"/>
      <c r="SZI9" s="86"/>
      <c r="SZJ9" s="86"/>
      <c r="SZK9" s="86"/>
      <c r="SZL9" s="86"/>
      <c r="SZM9" s="86"/>
      <c r="SZN9" s="86"/>
      <c r="SZO9" s="86"/>
      <c r="SZP9" s="86"/>
      <c r="SZQ9" s="86"/>
      <c r="SZR9" s="86"/>
      <c r="SZS9" s="86"/>
      <c r="SZT9" s="86"/>
      <c r="SZU9" s="86"/>
      <c r="SZV9" s="86"/>
      <c r="SZW9" s="86"/>
      <c r="SZX9" s="86"/>
      <c r="SZY9" s="86"/>
      <c r="SZZ9" s="86"/>
      <c r="TAA9" s="86"/>
      <c r="TAB9" s="86"/>
      <c r="TAC9" s="86"/>
      <c r="TAD9" s="86"/>
      <c r="TAE9" s="86"/>
      <c r="TAF9" s="86"/>
      <c r="TAG9" s="86"/>
      <c r="TAH9" s="86"/>
      <c r="TAI9" s="86"/>
      <c r="TAJ9" s="86"/>
      <c r="TAK9" s="86"/>
      <c r="TAL9" s="86"/>
      <c r="TAM9" s="86"/>
      <c r="TAN9" s="86"/>
      <c r="TAO9" s="86"/>
      <c r="TAP9" s="86"/>
      <c r="TAQ9" s="86"/>
      <c r="TAR9" s="86"/>
      <c r="TAS9" s="86"/>
      <c r="TAT9" s="86"/>
      <c r="TAU9" s="86"/>
      <c r="TAV9" s="86"/>
      <c r="TAW9" s="86"/>
      <c r="TAX9" s="86"/>
      <c r="TAY9" s="86"/>
      <c r="TAZ9" s="86"/>
      <c r="TBA9" s="86"/>
      <c r="TBB9" s="86"/>
      <c r="TBC9" s="86"/>
      <c r="TBD9" s="86"/>
      <c r="TBE9" s="86"/>
      <c r="TBF9" s="86"/>
      <c r="TBG9" s="86"/>
      <c r="TBH9" s="86"/>
      <c r="TBI9" s="86"/>
      <c r="TBJ9" s="86"/>
      <c r="TBK9" s="86"/>
      <c r="TBL9" s="86"/>
      <c r="TBM9" s="86"/>
      <c r="TBN9" s="86"/>
      <c r="TBO9" s="86"/>
      <c r="TBP9" s="86"/>
      <c r="TBQ9" s="86"/>
      <c r="TBR9" s="86"/>
      <c r="TBS9" s="86"/>
      <c r="TBT9" s="86"/>
      <c r="TBU9" s="86"/>
      <c r="TBV9" s="86"/>
      <c r="TBW9" s="86"/>
      <c r="TBX9" s="86"/>
      <c r="TBY9" s="86"/>
      <c r="TBZ9" s="86"/>
      <c r="TCA9" s="86"/>
      <c r="TCB9" s="86"/>
      <c r="TCC9" s="86"/>
      <c r="TCD9" s="86"/>
      <c r="TCE9" s="86"/>
      <c r="TCF9" s="86"/>
      <c r="TCG9" s="86"/>
      <c r="TCH9" s="86"/>
      <c r="TCI9" s="86"/>
      <c r="TCJ9" s="86"/>
      <c r="TCK9" s="86"/>
      <c r="TCL9" s="86"/>
      <c r="TCM9" s="86"/>
      <c r="TCN9" s="86"/>
      <c r="TCO9" s="86"/>
      <c r="TCP9" s="86"/>
      <c r="TCQ9" s="86"/>
      <c r="TCR9" s="86"/>
      <c r="TCS9" s="86"/>
      <c r="TCT9" s="86"/>
      <c r="TCU9" s="86"/>
      <c r="TCV9" s="86"/>
      <c r="TCW9" s="86"/>
      <c r="TCX9" s="86"/>
      <c r="TCY9" s="86"/>
      <c r="TCZ9" s="86"/>
      <c r="TDA9" s="86"/>
      <c r="TDB9" s="86"/>
      <c r="TDC9" s="86"/>
      <c r="TDD9" s="86"/>
      <c r="TDE9" s="86"/>
      <c r="TDF9" s="86"/>
      <c r="TDG9" s="86"/>
      <c r="TDH9" s="86"/>
      <c r="TDI9" s="86"/>
      <c r="TDJ9" s="86"/>
      <c r="TDK9" s="86"/>
      <c r="TDL9" s="86"/>
      <c r="TDM9" s="86"/>
      <c r="TDN9" s="86"/>
      <c r="TDO9" s="86"/>
      <c r="TDP9" s="86"/>
      <c r="TDQ9" s="86"/>
      <c r="TDR9" s="86"/>
      <c r="TDS9" s="86"/>
      <c r="TDT9" s="86"/>
      <c r="TDU9" s="86"/>
      <c r="TDV9" s="86"/>
      <c r="TDW9" s="86"/>
      <c r="TDX9" s="86"/>
      <c r="TDY9" s="86"/>
      <c r="TDZ9" s="86"/>
      <c r="TEA9" s="86"/>
      <c r="TEB9" s="86"/>
      <c r="TEC9" s="86"/>
      <c r="TED9" s="86"/>
      <c r="TEE9" s="86"/>
      <c r="TEF9" s="86"/>
      <c r="TEG9" s="86"/>
      <c r="TEH9" s="86"/>
      <c r="TEI9" s="86"/>
      <c r="TEJ9" s="86"/>
      <c r="TEK9" s="86"/>
      <c r="TEL9" s="86"/>
      <c r="TEM9" s="86"/>
      <c r="TEN9" s="86"/>
      <c r="TEO9" s="86"/>
      <c r="TEP9" s="86"/>
      <c r="TEQ9" s="86"/>
      <c r="TER9" s="86"/>
      <c r="TES9" s="86"/>
      <c r="TET9" s="86"/>
      <c r="TEU9" s="86"/>
      <c r="TEV9" s="86"/>
      <c r="TEW9" s="86"/>
      <c r="TEX9" s="86"/>
      <c r="TEY9" s="86"/>
      <c r="TEZ9" s="86"/>
      <c r="TFA9" s="86"/>
      <c r="TFB9" s="86"/>
      <c r="TFC9" s="86"/>
      <c r="TFD9" s="86"/>
      <c r="TFE9" s="86"/>
      <c r="TFF9" s="86"/>
      <c r="TFG9" s="86"/>
      <c r="TFH9" s="86"/>
      <c r="TFI9" s="86"/>
      <c r="TFJ9" s="86"/>
      <c r="TFK9" s="86"/>
      <c r="TFL9" s="86"/>
      <c r="TFM9" s="86"/>
      <c r="TFN9" s="86"/>
      <c r="TFO9" s="86"/>
      <c r="TFP9" s="86"/>
      <c r="TFQ9" s="86"/>
      <c r="TFR9" s="86"/>
      <c r="TFS9" s="86"/>
      <c r="TFT9" s="86"/>
      <c r="TFU9" s="86"/>
      <c r="TFV9" s="86"/>
      <c r="TFW9" s="86"/>
      <c r="TFX9" s="86"/>
      <c r="TFY9" s="86"/>
      <c r="TFZ9" s="86"/>
      <c r="TGA9" s="86"/>
      <c r="TGB9" s="86"/>
      <c r="TGC9" s="86"/>
      <c r="TGD9" s="86"/>
      <c r="TGE9" s="86"/>
      <c r="TGF9" s="86"/>
      <c r="TGG9" s="86"/>
      <c r="TGH9" s="86"/>
      <c r="TGI9" s="86"/>
      <c r="TGJ9" s="86"/>
      <c r="TGK9" s="86"/>
      <c r="TGL9" s="86"/>
      <c r="TGM9" s="86"/>
      <c r="TGN9" s="86"/>
      <c r="TGO9" s="86"/>
      <c r="TGP9" s="86"/>
      <c r="TGQ9" s="86"/>
      <c r="TGR9" s="86"/>
      <c r="TGS9" s="86"/>
      <c r="TGT9" s="86"/>
      <c r="TGU9" s="86"/>
      <c r="TGV9" s="86"/>
      <c r="TGW9" s="86"/>
      <c r="TGX9" s="86"/>
      <c r="TGY9" s="86"/>
      <c r="TGZ9" s="86"/>
      <c r="THA9" s="86"/>
      <c r="THB9" s="86"/>
      <c r="THC9" s="86"/>
      <c r="THD9" s="86"/>
      <c r="THE9" s="86"/>
      <c r="THF9" s="86"/>
      <c r="THG9" s="86"/>
      <c r="THH9" s="86"/>
      <c r="THI9" s="86"/>
      <c r="THJ9" s="86"/>
      <c r="THK9" s="86"/>
      <c r="THL9" s="86"/>
      <c r="THM9" s="86"/>
      <c r="THN9" s="86"/>
      <c r="THO9" s="86"/>
      <c r="THP9" s="86"/>
      <c r="THQ9" s="86"/>
      <c r="THR9" s="86"/>
      <c r="THS9" s="86"/>
      <c r="THT9" s="86"/>
      <c r="THU9" s="86"/>
      <c r="THV9" s="86"/>
      <c r="THW9" s="86"/>
      <c r="THX9" s="86"/>
      <c r="THY9" s="86"/>
      <c r="THZ9" s="86"/>
      <c r="TIA9" s="86"/>
      <c r="TIB9" s="86"/>
      <c r="TIC9" s="86"/>
      <c r="TID9" s="86"/>
      <c r="TIE9" s="86"/>
      <c r="TIF9" s="86"/>
      <c r="TIG9" s="86"/>
      <c r="TIH9" s="86"/>
      <c r="TII9" s="86"/>
      <c r="TIJ9" s="86"/>
      <c r="TIK9" s="86"/>
      <c r="TIL9" s="86"/>
      <c r="TIM9" s="86"/>
      <c r="TIN9" s="86"/>
      <c r="TIO9" s="86"/>
      <c r="TIP9" s="86"/>
      <c r="TIQ9" s="86"/>
      <c r="TIR9" s="86"/>
      <c r="TIS9" s="86"/>
      <c r="TIT9" s="86"/>
      <c r="TIU9" s="86"/>
      <c r="TIV9" s="86"/>
      <c r="TIW9" s="86"/>
      <c r="TIX9" s="86"/>
      <c r="TIY9" s="86"/>
      <c r="TIZ9" s="86"/>
      <c r="TJA9" s="86"/>
      <c r="TJB9" s="86"/>
      <c r="TJC9" s="86"/>
      <c r="TJD9" s="86"/>
      <c r="TJE9" s="86"/>
      <c r="TJF9" s="86"/>
      <c r="TJG9" s="86"/>
      <c r="TJH9" s="86"/>
      <c r="TJI9" s="86"/>
      <c r="TJJ9" s="86"/>
      <c r="TJK9" s="86"/>
      <c r="TJL9" s="86"/>
      <c r="TJM9" s="86"/>
      <c r="TJN9" s="86"/>
      <c r="TJO9" s="86"/>
      <c r="TJP9" s="86"/>
      <c r="TJQ9" s="86"/>
      <c r="TJR9" s="86"/>
      <c r="TJS9" s="86"/>
      <c r="TJT9" s="86"/>
      <c r="TJU9" s="86"/>
      <c r="TJV9" s="86"/>
      <c r="TJW9" s="86"/>
      <c r="TJX9" s="86"/>
      <c r="TJY9" s="86"/>
      <c r="TJZ9" s="86"/>
      <c r="TKA9" s="86"/>
      <c r="TKB9" s="86"/>
      <c r="TKC9" s="86"/>
      <c r="TKD9" s="86"/>
      <c r="TKE9" s="86"/>
      <c r="TKF9" s="86"/>
      <c r="TKG9" s="86"/>
      <c r="TKH9" s="86"/>
      <c r="TKI9" s="86"/>
      <c r="TKJ9" s="86"/>
      <c r="TKK9" s="86"/>
      <c r="TKL9" s="86"/>
      <c r="TKM9" s="86"/>
      <c r="TKN9" s="86"/>
      <c r="TKO9" s="86"/>
      <c r="TKP9" s="86"/>
      <c r="TKQ9" s="86"/>
      <c r="TKR9" s="86"/>
      <c r="TKS9" s="86"/>
      <c r="TKT9" s="86"/>
      <c r="TKU9" s="86"/>
      <c r="TKV9" s="86"/>
      <c r="TKW9" s="86"/>
      <c r="TKX9" s="86"/>
      <c r="TKY9" s="86"/>
      <c r="TKZ9" s="86"/>
      <c r="TLA9" s="86"/>
      <c r="TLB9" s="86"/>
      <c r="TLC9" s="86"/>
      <c r="TLD9" s="86"/>
      <c r="TLE9" s="86"/>
      <c r="TLF9" s="86"/>
      <c r="TLG9" s="86"/>
      <c r="TLH9" s="86"/>
      <c r="TLI9" s="86"/>
      <c r="TLJ9" s="86"/>
      <c r="TLK9" s="86"/>
      <c r="TLL9" s="86"/>
      <c r="TLM9" s="86"/>
      <c r="TLN9" s="86"/>
      <c r="TLO9" s="86"/>
      <c r="TLP9" s="86"/>
      <c r="TLQ9" s="86"/>
      <c r="TLR9" s="86"/>
      <c r="TLS9" s="86"/>
      <c r="TLT9" s="86"/>
      <c r="TLU9" s="86"/>
      <c r="TLV9" s="86"/>
      <c r="TLW9" s="86"/>
      <c r="TLX9" s="86"/>
      <c r="TLY9" s="86"/>
      <c r="TLZ9" s="86"/>
      <c r="TMA9" s="86"/>
      <c r="TMB9" s="86"/>
      <c r="TMC9" s="86"/>
      <c r="TMD9" s="86"/>
      <c r="TME9" s="86"/>
      <c r="TMF9" s="86"/>
      <c r="TMG9" s="86"/>
      <c r="TMH9" s="86"/>
      <c r="TMI9" s="86"/>
      <c r="TMJ9" s="86"/>
      <c r="TMK9" s="86"/>
      <c r="TML9" s="86"/>
      <c r="TMM9" s="86"/>
      <c r="TMN9" s="86"/>
      <c r="TMO9" s="86"/>
      <c r="TMP9" s="86"/>
      <c r="TMQ9" s="86"/>
      <c r="TMR9" s="86"/>
      <c r="TMS9" s="86"/>
      <c r="TMT9" s="86"/>
      <c r="TMU9" s="86"/>
      <c r="TMV9" s="86"/>
      <c r="TMW9" s="86"/>
      <c r="TMX9" s="86"/>
      <c r="TMY9" s="86"/>
      <c r="TMZ9" s="86"/>
      <c r="TNA9" s="86"/>
      <c r="TNB9" s="86"/>
      <c r="TNC9" s="86"/>
      <c r="TND9" s="86"/>
      <c r="TNE9" s="86"/>
      <c r="TNF9" s="86"/>
      <c r="TNG9" s="86"/>
      <c r="TNH9" s="86"/>
      <c r="TNI9" s="86"/>
      <c r="TNJ9" s="86"/>
      <c r="TNK9" s="86"/>
      <c r="TNL9" s="86"/>
      <c r="TNM9" s="86"/>
      <c r="TNN9" s="86"/>
      <c r="TNO9" s="86"/>
      <c r="TNP9" s="86"/>
      <c r="TNQ9" s="86"/>
      <c r="TNR9" s="86"/>
      <c r="TNS9" s="86"/>
      <c r="TNT9" s="86"/>
      <c r="TNU9" s="86"/>
      <c r="TNV9" s="86"/>
      <c r="TNW9" s="86"/>
      <c r="TNX9" s="86"/>
      <c r="TNY9" s="86"/>
      <c r="TNZ9" s="86"/>
      <c r="TOA9" s="86"/>
      <c r="TOB9" s="86"/>
      <c r="TOC9" s="86"/>
      <c r="TOD9" s="86"/>
      <c r="TOE9" s="86"/>
      <c r="TOF9" s="86"/>
      <c r="TOG9" s="86"/>
      <c r="TOH9" s="86"/>
      <c r="TOI9" s="86"/>
      <c r="TOJ9" s="86"/>
      <c r="TOK9" s="86"/>
      <c r="TOL9" s="86"/>
      <c r="TOM9" s="86"/>
      <c r="TON9" s="86"/>
      <c r="TOO9" s="86"/>
      <c r="TOP9" s="86"/>
      <c r="TOQ9" s="86"/>
      <c r="TOR9" s="86"/>
      <c r="TOS9" s="86"/>
      <c r="TOT9" s="86"/>
      <c r="TOU9" s="86"/>
      <c r="TOV9" s="86"/>
      <c r="TOW9" s="86"/>
      <c r="TOX9" s="86"/>
      <c r="TOY9" s="86"/>
      <c r="TOZ9" s="86"/>
      <c r="TPA9" s="86"/>
      <c r="TPB9" s="86"/>
      <c r="TPC9" s="86"/>
      <c r="TPD9" s="86"/>
      <c r="TPE9" s="86"/>
      <c r="TPF9" s="86"/>
      <c r="TPG9" s="86"/>
      <c r="TPH9" s="86"/>
      <c r="TPI9" s="86"/>
      <c r="TPJ9" s="86"/>
      <c r="TPK9" s="86"/>
      <c r="TPL9" s="86"/>
      <c r="TPM9" s="86"/>
      <c r="TPN9" s="86"/>
      <c r="TPO9" s="86"/>
      <c r="TPP9" s="86"/>
      <c r="TPQ9" s="86"/>
      <c r="TPR9" s="86"/>
      <c r="TPS9" s="86"/>
      <c r="TPT9" s="86"/>
      <c r="TPU9" s="86"/>
      <c r="TPV9" s="86"/>
      <c r="TPW9" s="86"/>
      <c r="TPX9" s="86"/>
      <c r="TPY9" s="86"/>
      <c r="TPZ9" s="86"/>
      <c r="TQA9" s="86"/>
      <c r="TQB9" s="86"/>
      <c r="TQC9" s="86"/>
      <c r="TQD9" s="86"/>
      <c r="TQE9" s="86"/>
      <c r="TQF9" s="86"/>
      <c r="TQG9" s="86"/>
      <c r="TQH9" s="86"/>
      <c r="TQI9" s="86"/>
      <c r="TQJ9" s="86"/>
      <c r="TQK9" s="86"/>
      <c r="TQL9" s="86"/>
      <c r="TQM9" s="86"/>
      <c r="TQN9" s="86"/>
      <c r="TQO9" s="86"/>
      <c r="TQP9" s="86"/>
      <c r="TQQ9" s="86"/>
      <c r="TQR9" s="86"/>
      <c r="TQS9" s="86"/>
      <c r="TQT9" s="86"/>
      <c r="TQU9" s="86"/>
      <c r="TQV9" s="86"/>
      <c r="TQW9" s="86"/>
      <c r="TQX9" s="86"/>
      <c r="TQY9" s="86"/>
      <c r="TQZ9" s="86"/>
      <c r="TRA9" s="86"/>
      <c r="TRB9" s="86"/>
      <c r="TRC9" s="86"/>
      <c r="TRD9" s="86"/>
      <c r="TRE9" s="86"/>
      <c r="TRF9" s="86"/>
      <c r="TRG9" s="86"/>
      <c r="TRH9" s="86"/>
      <c r="TRI9" s="86"/>
      <c r="TRJ9" s="86"/>
      <c r="TRK9" s="86"/>
      <c r="TRL9" s="86"/>
      <c r="TRM9" s="86"/>
      <c r="TRN9" s="86"/>
      <c r="TRO9" s="86"/>
      <c r="TRP9" s="86"/>
      <c r="TRQ9" s="86"/>
      <c r="TRR9" s="86"/>
      <c r="TRS9" s="86"/>
      <c r="TRT9" s="86"/>
      <c r="TRU9" s="86"/>
      <c r="TRV9" s="86"/>
      <c r="TRW9" s="86"/>
      <c r="TRX9" s="86"/>
      <c r="TRY9" s="86"/>
      <c r="TRZ9" s="86"/>
      <c r="TSA9" s="86"/>
      <c r="TSB9" s="86"/>
      <c r="TSC9" s="86"/>
      <c r="TSD9" s="86"/>
      <c r="TSE9" s="86"/>
      <c r="TSF9" s="86"/>
      <c r="TSG9" s="86"/>
      <c r="TSH9" s="86"/>
      <c r="TSI9" s="86"/>
      <c r="TSJ9" s="86"/>
      <c r="TSK9" s="86"/>
      <c r="TSL9" s="86"/>
      <c r="TSM9" s="86"/>
      <c r="TSN9" s="86"/>
      <c r="TSO9" s="86"/>
      <c r="TSP9" s="86"/>
      <c r="TSQ9" s="86"/>
      <c r="TSR9" s="86"/>
      <c r="TSS9" s="86"/>
      <c r="TST9" s="86"/>
      <c r="TSU9" s="86"/>
      <c r="TSV9" s="86"/>
      <c r="TSW9" s="86"/>
      <c r="TSX9" s="86"/>
      <c r="TSY9" s="86"/>
      <c r="TSZ9" s="86"/>
      <c r="TTA9" s="86"/>
      <c r="TTB9" s="86"/>
      <c r="TTC9" s="86"/>
      <c r="TTD9" s="86"/>
      <c r="TTE9" s="86"/>
      <c r="TTF9" s="86"/>
      <c r="TTG9" s="86"/>
      <c r="TTH9" s="86"/>
      <c r="TTI9" s="86"/>
      <c r="TTJ9" s="86"/>
      <c r="TTK9" s="86"/>
      <c r="TTL9" s="86"/>
      <c r="TTM9" s="86"/>
      <c r="TTN9" s="86"/>
      <c r="TTO9" s="86"/>
      <c r="TTP9" s="86"/>
      <c r="TTQ9" s="86"/>
      <c r="TTR9" s="86"/>
      <c r="TTS9" s="86"/>
      <c r="TTT9" s="86"/>
      <c r="TTU9" s="86"/>
      <c r="TTV9" s="86"/>
      <c r="TTW9" s="86"/>
      <c r="TTX9" s="86"/>
      <c r="TTY9" s="86"/>
      <c r="TTZ9" s="86"/>
      <c r="TUA9" s="86"/>
      <c r="TUB9" s="86"/>
      <c r="TUC9" s="86"/>
      <c r="TUD9" s="86"/>
      <c r="TUE9" s="86"/>
      <c r="TUF9" s="86"/>
      <c r="TUG9" s="86"/>
      <c r="TUH9" s="86"/>
      <c r="TUI9" s="86"/>
      <c r="TUJ9" s="86"/>
      <c r="TUK9" s="86"/>
      <c r="TUL9" s="86"/>
      <c r="TUM9" s="86"/>
      <c r="TUN9" s="86"/>
      <c r="TUO9" s="86"/>
      <c r="TUP9" s="86"/>
      <c r="TUQ9" s="86"/>
      <c r="TUR9" s="86"/>
      <c r="TUS9" s="86"/>
      <c r="TUT9" s="86"/>
      <c r="TUU9" s="86"/>
      <c r="TUV9" s="86"/>
      <c r="TUW9" s="86"/>
      <c r="TUX9" s="86"/>
      <c r="TUY9" s="86"/>
      <c r="TUZ9" s="86"/>
      <c r="TVA9" s="86"/>
      <c r="TVB9" s="86"/>
      <c r="TVC9" s="86"/>
      <c r="TVD9" s="86"/>
      <c r="TVE9" s="86"/>
      <c r="TVF9" s="86"/>
      <c r="TVG9" s="86"/>
      <c r="TVH9" s="86"/>
      <c r="TVI9" s="86"/>
      <c r="TVJ9" s="86"/>
      <c r="TVK9" s="86"/>
      <c r="TVL9" s="86"/>
      <c r="TVM9" s="86"/>
      <c r="TVN9" s="86"/>
      <c r="TVO9" s="86"/>
      <c r="TVP9" s="86"/>
      <c r="TVQ9" s="86"/>
      <c r="TVR9" s="86"/>
      <c r="TVS9" s="86"/>
      <c r="TVT9" s="86"/>
      <c r="TVU9" s="86"/>
      <c r="TVV9" s="86"/>
      <c r="TVW9" s="86"/>
      <c r="TVX9" s="86"/>
      <c r="TVY9" s="86"/>
      <c r="TVZ9" s="86"/>
      <c r="TWA9" s="86"/>
      <c r="TWB9" s="86"/>
      <c r="TWC9" s="86"/>
      <c r="TWD9" s="86"/>
      <c r="TWE9" s="86"/>
      <c r="TWF9" s="86"/>
      <c r="TWG9" s="86"/>
      <c r="TWH9" s="86"/>
      <c r="TWI9" s="86"/>
      <c r="TWJ9" s="86"/>
      <c r="TWK9" s="86"/>
      <c r="TWL9" s="86"/>
      <c r="TWM9" s="86"/>
      <c r="TWN9" s="86"/>
      <c r="TWO9" s="86"/>
      <c r="TWP9" s="86"/>
      <c r="TWQ9" s="86"/>
      <c r="TWR9" s="86"/>
      <c r="TWS9" s="86"/>
      <c r="TWT9" s="86"/>
      <c r="TWU9" s="86"/>
      <c r="TWV9" s="86"/>
      <c r="TWW9" s="86"/>
      <c r="TWX9" s="86"/>
      <c r="TWY9" s="86"/>
      <c r="TWZ9" s="86"/>
      <c r="TXA9" s="86"/>
      <c r="TXB9" s="86"/>
      <c r="TXC9" s="86"/>
      <c r="TXD9" s="86"/>
      <c r="TXE9" s="86"/>
      <c r="TXF9" s="86"/>
      <c r="TXG9" s="86"/>
      <c r="TXH9" s="86"/>
      <c r="TXI9" s="86"/>
      <c r="TXJ9" s="86"/>
      <c r="TXK9" s="86"/>
      <c r="TXL9" s="86"/>
      <c r="TXM9" s="86"/>
      <c r="TXN9" s="86"/>
      <c r="TXO9" s="86"/>
      <c r="TXP9" s="86"/>
      <c r="TXQ9" s="86"/>
      <c r="TXR9" s="86"/>
      <c r="TXS9" s="86"/>
      <c r="TXT9" s="86"/>
      <c r="TXU9" s="86"/>
      <c r="TXV9" s="86"/>
      <c r="TXW9" s="86"/>
      <c r="TXX9" s="86"/>
      <c r="TXY9" s="86"/>
      <c r="TXZ9" s="86"/>
      <c r="TYA9" s="86"/>
      <c r="TYB9" s="86"/>
      <c r="TYC9" s="86"/>
      <c r="TYD9" s="86"/>
      <c r="TYE9" s="86"/>
      <c r="TYF9" s="86"/>
      <c r="TYG9" s="86"/>
      <c r="TYH9" s="86"/>
      <c r="TYI9" s="86"/>
      <c r="TYJ9" s="86"/>
      <c r="TYK9" s="86"/>
      <c r="TYL9" s="86"/>
      <c r="TYM9" s="86"/>
      <c r="TYN9" s="86"/>
      <c r="TYO9" s="86"/>
      <c r="TYP9" s="86"/>
      <c r="TYQ9" s="86"/>
      <c r="TYR9" s="86"/>
      <c r="TYS9" s="86"/>
      <c r="TYT9" s="86"/>
      <c r="TYU9" s="86"/>
      <c r="TYV9" s="86"/>
      <c r="TYW9" s="86"/>
      <c r="TYX9" s="86"/>
      <c r="TYY9" s="86"/>
      <c r="TYZ9" s="86"/>
      <c r="TZA9" s="86"/>
      <c r="TZB9" s="86"/>
      <c r="TZC9" s="86"/>
      <c r="TZD9" s="86"/>
      <c r="TZE9" s="86"/>
      <c r="TZF9" s="86"/>
      <c r="TZG9" s="86"/>
      <c r="TZH9" s="86"/>
      <c r="TZI9" s="86"/>
      <c r="TZJ9" s="86"/>
      <c r="TZK9" s="86"/>
      <c r="TZL9" s="86"/>
      <c r="TZM9" s="86"/>
      <c r="TZN9" s="86"/>
      <c r="TZO9" s="86"/>
      <c r="TZP9" s="86"/>
      <c r="TZQ9" s="86"/>
      <c r="TZR9" s="86"/>
      <c r="TZS9" s="86"/>
      <c r="TZT9" s="86"/>
      <c r="TZU9" s="86"/>
      <c r="TZV9" s="86"/>
      <c r="TZW9" s="86"/>
      <c r="TZX9" s="86"/>
      <c r="TZY9" s="86"/>
      <c r="TZZ9" s="86"/>
      <c r="UAA9" s="86"/>
      <c r="UAB9" s="86"/>
      <c r="UAC9" s="86"/>
      <c r="UAD9" s="86"/>
      <c r="UAE9" s="86"/>
      <c r="UAF9" s="86"/>
      <c r="UAG9" s="86"/>
      <c r="UAH9" s="86"/>
      <c r="UAI9" s="86"/>
      <c r="UAJ9" s="86"/>
      <c r="UAK9" s="86"/>
      <c r="UAL9" s="86"/>
      <c r="UAM9" s="86"/>
      <c r="UAN9" s="86"/>
      <c r="UAO9" s="86"/>
      <c r="UAP9" s="86"/>
      <c r="UAQ9" s="86"/>
      <c r="UAR9" s="86"/>
      <c r="UAS9" s="86"/>
      <c r="UAT9" s="86"/>
      <c r="UAU9" s="86"/>
      <c r="UAV9" s="86"/>
      <c r="UAW9" s="86"/>
      <c r="UAX9" s="86"/>
      <c r="UAY9" s="86"/>
      <c r="UAZ9" s="86"/>
      <c r="UBA9" s="86"/>
      <c r="UBB9" s="86"/>
      <c r="UBC9" s="86"/>
      <c r="UBD9" s="86"/>
      <c r="UBE9" s="86"/>
      <c r="UBF9" s="86"/>
      <c r="UBG9" s="86"/>
      <c r="UBH9" s="86"/>
      <c r="UBI9" s="86"/>
      <c r="UBJ9" s="86"/>
      <c r="UBK9" s="86"/>
      <c r="UBL9" s="86"/>
      <c r="UBM9" s="86"/>
      <c r="UBN9" s="86"/>
      <c r="UBO9" s="86"/>
      <c r="UBP9" s="86"/>
      <c r="UBQ9" s="86"/>
      <c r="UBR9" s="86"/>
      <c r="UBS9" s="86"/>
      <c r="UBT9" s="86"/>
      <c r="UBU9" s="86"/>
      <c r="UBV9" s="86"/>
      <c r="UBW9" s="86"/>
      <c r="UBX9" s="86"/>
      <c r="UBY9" s="86"/>
      <c r="UBZ9" s="86"/>
      <c r="UCA9" s="86"/>
      <c r="UCB9" s="86"/>
      <c r="UCC9" s="86"/>
      <c r="UCD9" s="86"/>
      <c r="UCE9" s="86"/>
      <c r="UCF9" s="86"/>
      <c r="UCG9" s="86"/>
      <c r="UCH9" s="86"/>
      <c r="UCI9" s="86"/>
      <c r="UCJ9" s="86"/>
      <c r="UCK9" s="86"/>
      <c r="UCL9" s="86"/>
      <c r="UCM9" s="86"/>
      <c r="UCN9" s="86"/>
      <c r="UCO9" s="86"/>
      <c r="UCP9" s="86"/>
      <c r="UCQ9" s="86"/>
      <c r="UCR9" s="86"/>
      <c r="UCS9" s="86"/>
      <c r="UCT9" s="86"/>
      <c r="UCU9" s="86"/>
      <c r="UCV9" s="86"/>
      <c r="UCW9" s="86"/>
      <c r="UCX9" s="86"/>
      <c r="UCY9" s="86"/>
      <c r="UCZ9" s="86"/>
      <c r="UDA9" s="86"/>
      <c r="UDB9" s="86"/>
      <c r="UDC9" s="86"/>
      <c r="UDD9" s="86"/>
      <c r="UDE9" s="86"/>
      <c r="UDF9" s="86"/>
      <c r="UDG9" s="86"/>
      <c r="UDH9" s="86"/>
      <c r="UDI9" s="86"/>
      <c r="UDJ9" s="86"/>
      <c r="UDK9" s="86"/>
      <c r="UDL9" s="86"/>
      <c r="UDM9" s="86"/>
      <c r="UDN9" s="86"/>
      <c r="UDO9" s="86"/>
      <c r="UDP9" s="86"/>
      <c r="UDQ9" s="86"/>
      <c r="UDR9" s="86"/>
      <c r="UDS9" s="86"/>
      <c r="UDT9" s="86"/>
      <c r="UDU9" s="86"/>
      <c r="UDV9" s="86"/>
      <c r="UDW9" s="86"/>
      <c r="UDX9" s="86"/>
      <c r="UDY9" s="86"/>
      <c r="UDZ9" s="86"/>
      <c r="UEA9" s="86"/>
      <c r="UEB9" s="86"/>
      <c r="UEC9" s="86"/>
      <c r="UED9" s="86"/>
      <c r="UEE9" s="86"/>
      <c r="UEF9" s="86"/>
      <c r="UEG9" s="86"/>
      <c r="UEH9" s="86"/>
      <c r="UEI9" s="86"/>
      <c r="UEJ9" s="86"/>
      <c r="UEK9" s="86"/>
      <c r="UEL9" s="86"/>
      <c r="UEM9" s="86"/>
      <c r="UEN9" s="86"/>
      <c r="UEO9" s="86"/>
      <c r="UEP9" s="86"/>
      <c r="UEQ9" s="86"/>
      <c r="UER9" s="86"/>
      <c r="UES9" s="86"/>
      <c r="UET9" s="86"/>
      <c r="UEU9" s="86"/>
      <c r="UEV9" s="86"/>
      <c r="UEW9" s="86"/>
      <c r="UEX9" s="86"/>
      <c r="UEY9" s="86"/>
      <c r="UEZ9" s="86"/>
      <c r="UFA9" s="86"/>
      <c r="UFB9" s="86"/>
      <c r="UFC9" s="86"/>
      <c r="UFD9" s="86"/>
      <c r="UFE9" s="86"/>
      <c r="UFF9" s="86"/>
      <c r="UFG9" s="86"/>
      <c r="UFH9" s="86"/>
      <c r="UFI9" s="86"/>
      <c r="UFJ9" s="86"/>
      <c r="UFK9" s="86"/>
      <c r="UFL9" s="86"/>
      <c r="UFM9" s="86"/>
      <c r="UFN9" s="86"/>
      <c r="UFO9" s="86"/>
      <c r="UFP9" s="86"/>
      <c r="UFQ9" s="86"/>
      <c r="UFR9" s="86"/>
      <c r="UFS9" s="86"/>
      <c r="UFT9" s="86"/>
      <c r="UFU9" s="86"/>
      <c r="UFV9" s="86"/>
      <c r="UFW9" s="86"/>
      <c r="UFX9" s="86"/>
      <c r="UFY9" s="86"/>
      <c r="UFZ9" s="86"/>
      <c r="UGA9" s="86"/>
      <c r="UGB9" s="86"/>
      <c r="UGC9" s="86"/>
      <c r="UGD9" s="86"/>
      <c r="UGE9" s="86"/>
      <c r="UGF9" s="86"/>
      <c r="UGG9" s="86"/>
      <c r="UGH9" s="86"/>
      <c r="UGI9" s="86"/>
      <c r="UGJ9" s="86"/>
      <c r="UGK9" s="86"/>
      <c r="UGL9" s="86"/>
      <c r="UGM9" s="86"/>
      <c r="UGN9" s="86"/>
      <c r="UGO9" s="86"/>
      <c r="UGP9" s="86"/>
      <c r="UGQ9" s="86"/>
      <c r="UGR9" s="86"/>
      <c r="UGS9" s="86"/>
      <c r="UGT9" s="86"/>
      <c r="UGU9" s="86"/>
      <c r="UGV9" s="86"/>
      <c r="UGW9" s="86"/>
      <c r="UGX9" s="86"/>
      <c r="UGY9" s="86"/>
      <c r="UGZ9" s="86"/>
      <c r="UHA9" s="86"/>
      <c r="UHB9" s="86"/>
      <c r="UHC9" s="86"/>
      <c r="UHD9" s="86"/>
      <c r="UHE9" s="86"/>
      <c r="UHF9" s="86"/>
      <c r="UHG9" s="86"/>
      <c r="UHH9" s="86"/>
      <c r="UHI9" s="86"/>
      <c r="UHJ9" s="86"/>
      <c r="UHK9" s="86"/>
      <c r="UHL9" s="86"/>
      <c r="UHM9" s="86"/>
      <c r="UHN9" s="86"/>
      <c r="UHO9" s="86"/>
      <c r="UHP9" s="86"/>
      <c r="UHQ9" s="86"/>
      <c r="UHR9" s="86"/>
      <c r="UHS9" s="86"/>
      <c r="UHT9" s="86"/>
      <c r="UHU9" s="86"/>
      <c r="UHV9" s="86"/>
      <c r="UHW9" s="86"/>
      <c r="UHX9" s="86"/>
      <c r="UHY9" s="86"/>
      <c r="UHZ9" s="86"/>
      <c r="UIA9" s="86"/>
      <c r="UIB9" s="86"/>
      <c r="UIC9" s="86"/>
      <c r="UID9" s="86"/>
      <c r="UIE9" s="86"/>
      <c r="UIF9" s="86"/>
      <c r="UIG9" s="86"/>
      <c r="UIH9" s="86"/>
      <c r="UII9" s="86"/>
      <c r="UIJ9" s="86"/>
      <c r="UIK9" s="86"/>
      <c r="UIL9" s="86"/>
      <c r="UIM9" s="86"/>
      <c r="UIN9" s="86"/>
      <c r="UIO9" s="86"/>
      <c r="UIP9" s="86"/>
      <c r="UIQ9" s="86"/>
      <c r="UIR9" s="86"/>
      <c r="UIS9" s="86"/>
      <c r="UIT9" s="86"/>
      <c r="UIU9" s="86"/>
      <c r="UIV9" s="86"/>
      <c r="UIW9" s="86"/>
      <c r="UIX9" s="86"/>
      <c r="UIY9" s="86"/>
      <c r="UIZ9" s="86"/>
      <c r="UJA9" s="86"/>
      <c r="UJB9" s="86"/>
      <c r="UJC9" s="86"/>
      <c r="UJD9" s="86"/>
      <c r="UJE9" s="86"/>
      <c r="UJF9" s="86"/>
      <c r="UJG9" s="86"/>
      <c r="UJH9" s="86"/>
      <c r="UJI9" s="86"/>
      <c r="UJJ9" s="86"/>
      <c r="UJK9" s="86"/>
      <c r="UJL9" s="86"/>
      <c r="UJM9" s="86"/>
      <c r="UJN9" s="86"/>
      <c r="UJO9" s="86"/>
      <c r="UJP9" s="86"/>
      <c r="UJQ9" s="86"/>
      <c r="UJR9" s="86"/>
      <c r="UJS9" s="86"/>
      <c r="UJT9" s="86"/>
      <c r="UJU9" s="86"/>
      <c r="UJV9" s="86"/>
      <c r="UJW9" s="86"/>
      <c r="UJX9" s="86"/>
      <c r="UJY9" s="86"/>
      <c r="UJZ9" s="86"/>
      <c r="UKA9" s="86"/>
      <c r="UKB9" s="86"/>
      <c r="UKC9" s="86"/>
      <c r="UKD9" s="86"/>
      <c r="UKE9" s="86"/>
      <c r="UKF9" s="86"/>
      <c r="UKG9" s="86"/>
      <c r="UKH9" s="86"/>
      <c r="UKI9" s="86"/>
      <c r="UKJ9" s="86"/>
      <c r="UKK9" s="86"/>
      <c r="UKL9" s="86"/>
      <c r="UKM9" s="86"/>
      <c r="UKN9" s="86"/>
      <c r="UKO9" s="86"/>
      <c r="UKP9" s="86"/>
      <c r="UKQ9" s="86"/>
      <c r="UKR9" s="86"/>
      <c r="UKS9" s="86"/>
      <c r="UKT9" s="86"/>
      <c r="UKU9" s="86"/>
      <c r="UKV9" s="86"/>
      <c r="UKW9" s="86"/>
      <c r="UKX9" s="86"/>
      <c r="UKY9" s="86"/>
      <c r="UKZ9" s="86"/>
      <c r="ULA9" s="86"/>
      <c r="ULB9" s="86"/>
      <c r="ULC9" s="86"/>
      <c r="ULD9" s="86"/>
      <c r="ULE9" s="86"/>
      <c r="ULF9" s="86"/>
      <c r="ULG9" s="86"/>
      <c r="ULH9" s="86"/>
      <c r="ULI9" s="86"/>
      <c r="ULJ9" s="86"/>
      <c r="ULK9" s="86"/>
      <c r="ULL9" s="86"/>
      <c r="ULM9" s="86"/>
      <c r="ULN9" s="86"/>
      <c r="ULO9" s="86"/>
      <c r="ULP9" s="86"/>
      <c r="ULQ9" s="86"/>
      <c r="ULR9" s="86"/>
      <c r="ULS9" s="86"/>
      <c r="ULT9" s="86"/>
      <c r="ULU9" s="86"/>
      <c r="ULV9" s="86"/>
      <c r="ULW9" s="86"/>
      <c r="ULX9" s="86"/>
      <c r="ULY9" s="86"/>
      <c r="ULZ9" s="86"/>
      <c r="UMA9" s="86"/>
      <c r="UMB9" s="86"/>
      <c r="UMC9" s="86"/>
      <c r="UMD9" s="86"/>
      <c r="UME9" s="86"/>
      <c r="UMF9" s="86"/>
      <c r="UMG9" s="86"/>
      <c r="UMH9" s="86"/>
      <c r="UMI9" s="86"/>
      <c r="UMJ9" s="86"/>
      <c r="UMK9" s="86"/>
      <c r="UML9" s="86"/>
      <c r="UMM9" s="86"/>
      <c r="UMN9" s="86"/>
      <c r="UMO9" s="86"/>
      <c r="UMP9" s="86"/>
      <c r="UMQ9" s="86"/>
      <c r="UMR9" s="86"/>
      <c r="UMS9" s="86"/>
      <c r="UMT9" s="86"/>
      <c r="UMU9" s="86"/>
      <c r="UMV9" s="86"/>
      <c r="UMW9" s="86"/>
      <c r="UMX9" s="86"/>
      <c r="UMY9" s="86"/>
      <c r="UMZ9" s="86"/>
      <c r="UNA9" s="86"/>
      <c r="UNB9" s="86"/>
      <c r="UNC9" s="86"/>
      <c r="UND9" s="86"/>
      <c r="UNE9" s="86"/>
      <c r="UNF9" s="86"/>
      <c r="UNG9" s="86"/>
      <c r="UNH9" s="86"/>
      <c r="UNI9" s="86"/>
      <c r="UNJ9" s="86"/>
      <c r="UNK9" s="86"/>
      <c r="UNL9" s="86"/>
      <c r="UNM9" s="86"/>
      <c r="UNN9" s="86"/>
      <c r="UNO9" s="86"/>
      <c r="UNP9" s="86"/>
      <c r="UNQ9" s="86"/>
      <c r="UNR9" s="86"/>
      <c r="UNS9" s="86"/>
      <c r="UNT9" s="86"/>
      <c r="UNU9" s="86"/>
      <c r="UNV9" s="86"/>
      <c r="UNW9" s="86"/>
      <c r="UNX9" s="86"/>
      <c r="UNY9" s="86"/>
      <c r="UNZ9" s="86"/>
      <c r="UOA9" s="86"/>
      <c r="UOB9" s="86"/>
      <c r="UOC9" s="86"/>
      <c r="UOD9" s="86"/>
      <c r="UOE9" s="86"/>
      <c r="UOF9" s="86"/>
      <c r="UOG9" s="86"/>
      <c r="UOH9" s="86"/>
      <c r="UOI9" s="86"/>
      <c r="UOJ9" s="86"/>
      <c r="UOK9" s="86"/>
      <c r="UOL9" s="86"/>
      <c r="UOM9" s="86"/>
      <c r="UON9" s="86"/>
      <c r="UOO9" s="86"/>
      <c r="UOP9" s="86"/>
      <c r="UOQ9" s="86"/>
      <c r="UOR9" s="86"/>
      <c r="UOS9" s="86"/>
      <c r="UOT9" s="86"/>
      <c r="UOU9" s="86"/>
      <c r="UOV9" s="86"/>
      <c r="UOW9" s="86"/>
      <c r="UOX9" s="86"/>
      <c r="UOY9" s="86"/>
      <c r="UOZ9" s="86"/>
      <c r="UPA9" s="86"/>
      <c r="UPB9" s="86"/>
      <c r="UPC9" s="86"/>
      <c r="UPD9" s="86"/>
      <c r="UPE9" s="86"/>
      <c r="UPF9" s="86"/>
      <c r="UPG9" s="86"/>
      <c r="UPH9" s="86"/>
      <c r="UPI9" s="86"/>
      <c r="UPJ9" s="86"/>
      <c r="UPK9" s="86"/>
      <c r="UPL9" s="86"/>
      <c r="UPM9" s="86"/>
      <c r="UPN9" s="86"/>
      <c r="UPO9" s="86"/>
      <c r="UPP9" s="86"/>
      <c r="UPQ9" s="86"/>
      <c r="UPR9" s="86"/>
      <c r="UPS9" s="86"/>
      <c r="UPT9" s="86"/>
      <c r="UPU9" s="86"/>
      <c r="UPV9" s="86"/>
      <c r="UPW9" s="86"/>
      <c r="UPX9" s="86"/>
      <c r="UPY9" s="86"/>
      <c r="UPZ9" s="86"/>
      <c r="UQA9" s="86"/>
      <c r="UQB9" s="86"/>
      <c r="UQC9" s="86"/>
      <c r="UQD9" s="86"/>
      <c r="UQE9" s="86"/>
      <c r="UQF9" s="86"/>
      <c r="UQG9" s="86"/>
      <c r="UQH9" s="86"/>
      <c r="UQI9" s="86"/>
      <c r="UQJ9" s="86"/>
      <c r="UQK9" s="86"/>
      <c r="UQL9" s="86"/>
      <c r="UQM9" s="86"/>
      <c r="UQN9" s="86"/>
      <c r="UQO9" s="86"/>
      <c r="UQP9" s="86"/>
      <c r="UQQ9" s="86"/>
      <c r="UQR9" s="86"/>
      <c r="UQS9" s="86"/>
      <c r="UQT9" s="86"/>
      <c r="UQU9" s="86"/>
      <c r="UQV9" s="86"/>
      <c r="UQW9" s="86"/>
      <c r="UQX9" s="86"/>
      <c r="UQY9" s="86"/>
      <c r="UQZ9" s="86"/>
      <c r="URA9" s="86"/>
      <c r="URB9" s="86"/>
      <c r="URC9" s="86"/>
      <c r="URD9" s="86"/>
      <c r="URE9" s="86"/>
      <c r="URF9" s="86"/>
      <c r="URG9" s="86"/>
      <c r="URH9" s="86"/>
      <c r="URI9" s="86"/>
      <c r="URJ9" s="86"/>
      <c r="URK9" s="86"/>
      <c r="URL9" s="86"/>
      <c r="URM9" s="86"/>
      <c r="URN9" s="86"/>
      <c r="URO9" s="86"/>
      <c r="URP9" s="86"/>
      <c r="URQ9" s="86"/>
      <c r="URR9" s="86"/>
      <c r="URS9" s="86"/>
      <c r="URT9" s="86"/>
      <c r="URU9" s="86"/>
      <c r="URV9" s="86"/>
      <c r="URW9" s="86"/>
      <c r="URX9" s="86"/>
      <c r="URY9" s="86"/>
      <c r="URZ9" s="86"/>
      <c r="USA9" s="86"/>
      <c r="USB9" s="86"/>
      <c r="USC9" s="86"/>
      <c r="USD9" s="86"/>
      <c r="USE9" s="86"/>
      <c r="USF9" s="86"/>
      <c r="USG9" s="86"/>
      <c r="USH9" s="86"/>
      <c r="USI9" s="86"/>
      <c r="USJ9" s="86"/>
      <c r="USK9" s="86"/>
      <c r="USL9" s="86"/>
      <c r="USM9" s="86"/>
      <c r="USN9" s="86"/>
      <c r="USO9" s="86"/>
      <c r="USP9" s="86"/>
      <c r="USQ9" s="86"/>
      <c r="USR9" s="86"/>
      <c r="USS9" s="86"/>
      <c r="UST9" s="86"/>
      <c r="USU9" s="86"/>
      <c r="USV9" s="86"/>
      <c r="USW9" s="86"/>
      <c r="USX9" s="86"/>
      <c r="USY9" s="86"/>
      <c r="USZ9" s="86"/>
      <c r="UTA9" s="86"/>
      <c r="UTB9" s="86"/>
      <c r="UTC9" s="86"/>
      <c r="UTD9" s="86"/>
      <c r="UTE9" s="86"/>
      <c r="UTF9" s="86"/>
      <c r="UTG9" s="86"/>
      <c r="UTH9" s="86"/>
      <c r="UTI9" s="86"/>
      <c r="UTJ9" s="86"/>
      <c r="UTK9" s="86"/>
      <c r="UTL9" s="86"/>
      <c r="UTM9" s="86"/>
      <c r="UTN9" s="86"/>
      <c r="UTO9" s="86"/>
      <c r="UTP9" s="86"/>
      <c r="UTQ9" s="86"/>
      <c r="UTR9" s="86"/>
      <c r="UTS9" s="86"/>
      <c r="UTT9" s="86"/>
      <c r="UTU9" s="86"/>
      <c r="UTV9" s="86"/>
      <c r="UTW9" s="86"/>
      <c r="UTX9" s="86"/>
      <c r="UTY9" s="86"/>
      <c r="UTZ9" s="86"/>
      <c r="UUA9" s="86"/>
      <c r="UUB9" s="86"/>
      <c r="UUC9" s="86"/>
      <c r="UUD9" s="86"/>
      <c r="UUE9" s="86"/>
      <c r="UUF9" s="86"/>
      <c r="UUG9" s="86"/>
      <c r="UUH9" s="86"/>
      <c r="UUI9" s="86"/>
      <c r="UUJ9" s="86"/>
      <c r="UUK9" s="86"/>
      <c r="UUL9" s="86"/>
      <c r="UUM9" s="86"/>
      <c r="UUN9" s="86"/>
      <c r="UUO9" s="86"/>
      <c r="UUP9" s="86"/>
      <c r="UUQ9" s="86"/>
      <c r="UUR9" s="86"/>
      <c r="UUS9" s="86"/>
      <c r="UUT9" s="86"/>
      <c r="UUU9" s="86"/>
      <c r="UUV9" s="86"/>
      <c r="UUW9" s="86"/>
      <c r="UUX9" s="86"/>
      <c r="UUY9" s="86"/>
      <c r="UUZ9" s="86"/>
      <c r="UVA9" s="86"/>
      <c r="UVB9" s="86"/>
      <c r="UVC9" s="86"/>
      <c r="UVD9" s="86"/>
      <c r="UVE9" s="86"/>
      <c r="UVF9" s="86"/>
      <c r="UVG9" s="86"/>
      <c r="UVH9" s="86"/>
      <c r="UVI9" s="86"/>
      <c r="UVJ9" s="86"/>
      <c r="UVK9" s="86"/>
      <c r="UVL9" s="86"/>
      <c r="UVM9" s="86"/>
      <c r="UVN9" s="86"/>
      <c r="UVO9" s="86"/>
      <c r="UVP9" s="86"/>
      <c r="UVQ9" s="86"/>
      <c r="UVR9" s="86"/>
      <c r="UVS9" s="86"/>
      <c r="UVT9" s="86"/>
      <c r="UVU9" s="86"/>
      <c r="UVV9" s="86"/>
      <c r="UVW9" s="86"/>
      <c r="UVX9" s="86"/>
      <c r="UVY9" s="86"/>
      <c r="UVZ9" s="86"/>
      <c r="UWA9" s="86"/>
      <c r="UWB9" s="86"/>
      <c r="UWC9" s="86"/>
      <c r="UWD9" s="86"/>
      <c r="UWE9" s="86"/>
      <c r="UWF9" s="86"/>
      <c r="UWG9" s="86"/>
      <c r="UWH9" s="86"/>
      <c r="UWI9" s="86"/>
      <c r="UWJ9" s="86"/>
      <c r="UWK9" s="86"/>
      <c r="UWL9" s="86"/>
      <c r="UWM9" s="86"/>
      <c r="UWN9" s="86"/>
      <c r="UWO9" s="86"/>
      <c r="UWP9" s="86"/>
      <c r="UWQ9" s="86"/>
      <c r="UWR9" s="86"/>
      <c r="UWS9" s="86"/>
      <c r="UWT9" s="86"/>
      <c r="UWU9" s="86"/>
      <c r="UWV9" s="86"/>
      <c r="UWW9" s="86"/>
      <c r="UWX9" s="86"/>
      <c r="UWY9" s="86"/>
      <c r="UWZ9" s="86"/>
      <c r="UXA9" s="86"/>
      <c r="UXB9" s="86"/>
      <c r="UXC9" s="86"/>
      <c r="UXD9" s="86"/>
      <c r="UXE9" s="86"/>
      <c r="UXF9" s="86"/>
      <c r="UXG9" s="86"/>
      <c r="UXH9" s="86"/>
      <c r="UXI9" s="86"/>
      <c r="UXJ9" s="86"/>
      <c r="UXK9" s="86"/>
      <c r="UXL9" s="86"/>
      <c r="UXM9" s="86"/>
      <c r="UXN9" s="86"/>
      <c r="UXO9" s="86"/>
      <c r="UXP9" s="86"/>
      <c r="UXQ9" s="86"/>
      <c r="UXR9" s="86"/>
      <c r="UXS9" s="86"/>
      <c r="UXT9" s="86"/>
      <c r="UXU9" s="86"/>
      <c r="UXV9" s="86"/>
      <c r="UXW9" s="86"/>
      <c r="UXX9" s="86"/>
      <c r="UXY9" s="86"/>
      <c r="UXZ9" s="86"/>
      <c r="UYA9" s="86"/>
      <c r="UYB9" s="86"/>
      <c r="UYC9" s="86"/>
      <c r="UYD9" s="86"/>
      <c r="UYE9" s="86"/>
      <c r="UYF9" s="86"/>
      <c r="UYG9" s="86"/>
      <c r="UYH9" s="86"/>
      <c r="UYI9" s="86"/>
      <c r="UYJ9" s="86"/>
      <c r="UYK9" s="86"/>
      <c r="UYL9" s="86"/>
      <c r="UYM9" s="86"/>
      <c r="UYN9" s="86"/>
      <c r="UYO9" s="86"/>
      <c r="UYP9" s="86"/>
      <c r="UYQ9" s="86"/>
      <c r="UYR9" s="86"/>
      <c r="UYS9" s="86"/>
      <c r="UYT9" s="86"/>
      <c r="UYU9" s="86"/>
      <c r="UYV9" s="86"/>
      <c r="UYW9" s="86"/>
      <c r="UYX9" s="86"/>
      <c r="UYY9" s="86"/>
      <c r="UYZ9" s="86"/>
      <c r="UZA9" s="86"/>
      <c r="UZB9" s="86"/>
      <c r="UZC9" s="86"/>
      <c r="UZD9" s="86"/>
      <c r="UZE9" s="86"/>
      <c r="UZF9" s="86"/>
      <c r="UZG9" s="86"/>
      <c r="UZH9" s="86"/>
      <c r="UZI9" s="86"/>
      <c r="UZJ9" s="86"/>
      <c r="UZK9" s="86"/>
      <c r="UZL9" s="86"/>
      <c r="UZM9" s="86"/>
      <c r="UZN9" s="86"/>
      <c r="UZO9" s="86"/>
      <c r="UZP9" s="86"/>
      <c r="UZQ9" s="86"/>
      <c r="UZR9" s="86"/>
      <c r="UZS9" s="86"/>
      <c r="UZT9" s="86"/>
      <c r="UZU9" s="86"/>
      <c r="UZV9" s="86"/>
      <c r="UZW9" s="86"/>
      <c r="UZX9" s="86"/>
      <c r="UZY9" s="86"/>
      <c r="UZZ9" s="86"/>
      <c r="VAA9" s="86"/>
      <c r="VAB9" s="86"/>
      <c r="VAC9" s="86"/>
      <c r="VAD9" s="86"/>
      <c r="VAE9" s="86"/>
      <c r="VAF9" s="86"/>
      <c r="VAG9" s="86"/>
      <c r="VAH9" s="86"/>
      <c r="VAI9" s="86"/>
      <c r="VAJ9" s="86"/>
      <c r="VAK9" s="86"/>
      <c r="VAL9" s="86"/>
      <c r="VAM9" s="86"/>
      <c r="VAN9" s="86"/>
      <c r="VAO9" s="86"/>
      <c r="VAP9" s="86"/>
      <c r="VAQ9" s="86"/>
      <c r="VAR9" s="86"/>
      <c r="VAS9" s="86"/>
      <c r="VAT9" s="86"/>
      <c r="VAU9" s="86"/>
      <c r="VAV9" s="86"/>
      <c r="VAW9" s="86"/>
      <c r="VAX9" s="86"/>
      <c r="VAY9" s="86"/>
      <c r="VAZ9" s="86"/>
      <c r="VBA9" s="86"/>
      <c r="VBB9" s="86"/>
      <c r="VBC9" s="86"/>
      <c r="VBD9" s="86"/>
      <c r="VBE9" s="86"/>
      <c r="VBF9" s="86"/>
      <c r="VBG9" s="86"/>
      <c r="VBH9" s="86"/>
      <c r="VBI9" s="86"/>
      <c r="VBJ9" s="86"/>
      <c r="VBK9" s="86"/>
      <c r="VBL9" s="86"/>
      <c r="VBM9" s="86"/>
      <c r="VBN9" s="86"/>
      <c r="VBO9" s="86"/>
      <c r="VBP9" s="86"/>
      <c r="VBQ9" s="86"/>
      <c r="VBR9" s="86"/>
      <c r="VBS9" s="86"/>
      <c r="VBT9" s="86"/>
      <c r="VBU9" s="86"/>
      <c r="VBV9" s="86"/>
      <c r="VBW9" s="86"/>
      <c r="VBX9" s="86"/>
      <c r="VBY9" s="86"/>
      <c r="VBZ9" s="86"/>
      <c r="VCA9" s="86"/>
      <c r="VCB9" s="86"/>
      <c r="VCC9" s="86"/>
      <c r="VCD9" s="86"/>
      <c r="VCE9" s="86"/>
      <c r="VCF9" s="86"/>
      <c r="VCG9" s="86"/>
      <c r="VCH9" s="86"/>
      <c r="VCI9" s="86"/>
      <c r="VCJ9" s="86"/>
      <c r="VCK9" s="86"/>
      <c r="VCL9" s="86"/>
      <c r="VCM9" s="86"/>
      <c r="VCN9" s="86"/>
      <c r="VCO9" s="86"/>
      <c r="VCP9" s="86"/>
      <c r="VCQ9" s="86"/>
      <c r="VCR9" s="86"/>
      <c r="VCS9" s="86"/>
      <c r="VCT9" s="86"/>
      <c r="VCU9" s="86"/>
      <c r="VCV9" s="86"/>
      <c r="VCW9" s="86"/>
      <c r="VCX9" s="86"/>
      <c r="VCY9" s="86"/>
      <c r="VCZ9" s="86"/>
      <c r="VDA9" s="86"/>
      <c r="VDB9" s="86"/>
      <c r="VDC9" s="86"/>
      <c r="VDD9" s="86"/>
      <c r="VDE9" s="86"/>
      <c r="VDF9" s="86"/>
      <c r="VDG9" s="86"/>
      <c r="VDH9" s="86"/>
      <c r="VDI9" s="86"/>
      <c r="VDJ9" s="86"/>
      <c r="VDK9" s="86"/>
      <c r="VDL9" s="86"/>
      <c r="VDM9" s="86"/>
      <c r="VDN9" s="86"/>
      <c r="VDO9" s="86"/>
      <c r="VDP9" s="86"/>
      <c r="VDQ9" s="86"/>
      <c r="VDR9" s="86"/>
      <c r="VDS9" s="86"/>
      <c r="VDT9" s="86"/>
      <c r="VDU9" s="86"/>
      <c r="VDV9" s="86"/>
      <c r="VDW9" s="86"/>
      <c r="VDX9" s="86"/>
      <c r="VDY9" s="86"/>
      <c r="VDZ9" s="86"/>
      <c r="VEA9" s="86"/>
      <c r="VEB9" s="86"/>
      <c r="VEC9" s="86"/>
      <c r="VED9" s="86"/>
      <c r="VEE9" s="86"/>
      <c r="VEF9" s="86"/>
      <c r="VEG9" s="86"/>
      <c r="VEH9" s="86"/>
      <c r="VEI9" s="86"/>
      <c r="VEJ9" s="86"/>
      <c r="VEK9" s="86"/>
      <c r="VEL9" s="86"/>
      <c r="VEM9" s="86"/>
      <c r="VEN9" s="86"/>
      <c r="VEO9" s="86"/>
      <c r="VEP9" s="86"/>
      <c r="VEQ9" s="86"/>
      <c r="VER9" s="86"/>
      <c r="VES9" s="86"/>
      <c r="VET9" s="86"/>
      <c r="VEU9" s="86"/>
      <c r="VEV9" s="86"/>
      <c r="VEW9" s="86"/>
      <c r="VEX9" s="86"/>
      <c r="VEY9" s="86"/>
      <c r="VEZ9" s="86"/>
      <c r="VFA9" s="86"/>
      <c r="VFB9" s="86"/>
      <c r="VFC9" s="86"/>
      <c r="VFD9" s="86"/>
      <c r="VFE9" s="86"/>
      <c r="VFF9" s="86"/>
      <c r="VFG9" s="86"/>
      <c r="VFH9" s="86"/>
      <c r="VFI9" s="86"/>
      <c r="VFJ9" s="86"/>
      <c r="VFK9" s="86"/>
      <c r="VFL9" s="86"/>
      <c r="VFM9" s="86"/>
      <c r="VFN9" s="86"/>
      <c r="VFO9" s="86"/>
      <c r="VFP9" s="86"/>
      <c r="VFQ9" s="86"/>
      <c r="VFR9" s="86"/>
      <c r="VFS9" s="86"/>
      <c r="VFT9" s="86"/>
      <c r="VFU9" s="86"/>
      <c r="VFV9" s="86"/>
      <c r="VFW9" s="86"/>
      <c r="VFX9" s="86"/>
      <c r="VFY9" s="86"/>
      <c r="VFZ9" s="86"/>
      <c r="VGA9" s="86"/>
      <c r="VGB9" s="86"/>
      <c r="VGC9" s="86"/>
      <c r="VGD9" s="86"/>
      <c r="VGE9" s="86"/>
      <c r="VGF9" s="86"/>
      <c r="VGG9" s="86"/>
      <c r="VGH9" s="86"/>
      <c r="VGI9" s="86"/>
      <c r="VGJ9" s="86"/>
      <c r="VGK9" s="86"/>
      <c r="VGL9" s="86"/>
      <c r="VGM9" s="86"/>
      <c r="VGN9" s="86"/>
      <c r="VGO9" s="86"/>
      <c r="VGP9" s="86"/>
      <c r="VGQ9" s="86"/>
      <c r="VGR9" s="86"/>
      <c r="VGS9" s="86"/>
      <c r="VGT9" s="86"/>
      <c r="VGU9" s="86"/>
      <c r="VGV9" s="86"/>
      <c r="VGW9" s="86"/>
      <c r="VGX9" s="86"/>
      <c r="VGY9" s="86"/>
      <c r="VGZ9" s="86"/>
      <c r="VHA9" s="86"/>
      <c r="VHB9" s="86"/>
      <c r="VHC9" s="86"/>
      <c r="VHD9" s="86"/>
      <c r="VHE9" s="86"/>
      <c r="VHF9" s="86"/>
      <c r="VHG9" s="86"/>
      <c r="VHH9" s="86"/>
      <c r="VHI9" s="86"/>
      <c r="VHJ9" s="86"/>
      <c r="VHK9" s="86"/>
      <c r="VHL9" s="86"/>
      <c r="VHM9" s="86"/>
      <c r="VHN9" s="86"/>
      <c r="VHO9" s="86"/>
      <c r="VHP9" s="86"/>
      <c r="VHQ9" s="86"/>
      <c r="VHR9" s="86"/>
      <c r="VHS9" s="86"/>
      <c r="VHT9" s="86"/>
      <c r="VHU9" s="86"/>
      <c r="VHV9" s="86"/>
      <c r="VHW9" s="86"/>
      <c r="VHX9" s="86"/>
      <c r="VHY9" s="86"/>
      <c r="VHZ9" s="86"/>
      <c r="VIA9" s="86"/>
      <c r="VIB9" s="86"/>
      <c r="VIC9" s="86"/>
      <c r="VID9" s="86"/>
      <c r="VIE9" s="86"/>
      <c r="VIF9" s="86"/>
      <c r="VIG9" s="86"/>
      <c r="VIH9" s="86"/>
      <c r="VII9" s="86"/>
      <c r="VIJ9" s="86"/>
      <c r="VIK9" s="86"/>
      <c r="VIL9" s="86"/>
      <c r="VIM9" s="86"/>
      <c r="VIN9" s="86"/>
      <c r="VIO9" s="86"/>
      <c r="VIP9" s="86"/>
      <c r="VIQ9" s="86"/>
      <c r="VIR9" s="86"/>
      <c r="VIS9" s="86"/>
      <c r="VIT9" s="86"/>
      <c r="VIU9" s="86"/>
      <c r="VIV9" s="86"/>
      <c r="VIW9" s="86"/>
      <c r="VIX9" s="86"/>
      <c r="VIY9" s="86"/>
      <c r="VIZ9" s="86"/>
      <c r="VJA9" s="86"/>
      <c r="VJB9" s="86"/>
      <c r="VJC9" s="86"/>
      <c r="VJD9" s="86"/>
      <c r="VJE9" s="86"/>
      <c r="VJF9" s="86"/>
      <c r="VJG9" s="86"/>
      <c r="VJH9" s="86"/>
      <c r="VJI9" s="86"/>
      <c r="VJJ9" s="86"/>
      <c r="VJK9" s="86"/>
      <c r="VJL9" s="86"/>
      <c r="VJM9" s="86"/>
      <c r="VJN9" s="86"/>
      <c r="VJO9" s="86"/>
      <c r="VJP9" s="86"/>
      <c r="VJQ9" s="86"/>
      <c r="VJR9" s="86"/>
      <c r="VJS9" s="86"/>
      <c r="VJT9" s="86"/>
      <c r="VJU9" s="86"/>
      <c r="VJV9" s="86"/>
      <c r="VJW9" s="86"/>
      <c r="VJX9" s="86"/>
      <c r="VJY9" s="86"/>
      <c r="VJZ9" s="86"/>
      <c r="VKA9" s="86"/>
      <c r="VKB9" s="86"/>
      <c r="VKC9" s="86"/>
      <c r="VKD9" s="86"/>
      <c r="VKE9" s="86"/>
      <c r="VKF9" s="86"/>
      <c r="VKG9" s="86"/>
      <c r="VKH9" s="86"/>
      <c r="VKI9" s="86"/>
      <c r="VKJ9" s="86"/>
      <c r="VKK9" s="86"/>
      <c r="VKL9" s="86"/>
      <c r="VKM9" s="86"/>
      <c r="VKN9" s="86"/>
      <c r="VKO9" s="86"/>
      <c r="VKP9" s="86"/>
      <c r="VKQ9" s="86"/>
      <c r="VKR9" s="86"/>
      <c r="VKS9" s="86"/>
      <c r="VKT9" s="86"/>
      <c r="VKU9" s="86"/>
      <c r="VKV9" s="86"/>
      <c r="VKW9" s="86"/>
      <c r="VKX9" s="86"/>
      <c r="VKY9" s="86"/>
      <c r="VKZ9" s="86"/>
      <c r="VLA9" s="86"/>
      <c r="VLB9" s="86"/>
      <c r="VLC9" s="86"/>
      <c r="VLD9" s="86"/>
      <c r="VLE9" s="86"/>
      <c r="VLF9" s="86"/>
      <c r="VLG9" s="86"/>
      <c r="VLH9" s="86"/>
      <c r="VLI9" s="86"/>
      <c r="VLJ9" s="86"/>
      <c r="VLK9" s="86"/>
      <c r="VLL9" s="86"/>
      <c r="VLM9" s="86"/>
      <c r="VLN9" s="86"/>
      <c r="VLO9" s="86"/>
      <c r="VLP9" s="86"/>
      <c r="VLQ9" s="86"/>
      <c r="VLR9" s="86"/>
      <c r="VLS9" s="86"/>
      <c r="VLT9" s="86"/>
      <c r="VLU9" s="86"/>
      <c r="VLV9" s="86"/>
      <c r="VLW9" s="86"/>
      <c r="VLX9" s="86"/>
      <c r="VLY9" s="86"/>
      <c r="VLZ9" s="86"/>
      <c r="VMA9" s="86"/>
      <c r="VMB9" s="86"/>
      <c r="VMC9" s="86"/>
      <c r="VMD9" s="86"/>
      <c r="VME9" s="86"/>
      <c r="VMF9" s="86"/>
      <c r="VMG9" s="86"/>
      <c r="VMH9" s="86"/>
      <c r="VMI9" s="86"/>
      <c r="VMJ9" s="86"/>
      <c r="VMK9" s="86"/>
      <c r="VML9" s="86"/>
      <c r="VMM9" s="86"/>
      <c r="VMN9" s="86"/>
      <c r="VMO9" s="86"/>
      <c r="VMP9" s="86"/>
      <c r="VMQ9" s="86"/>
      <c r="VMR9" s="86"/>
      <c r="VMS9" s="86"/>
      <c r="VMT9" s="86"/>
      <c r="VMU9" s="86"/>
      <c r="VMV9" s="86"/>
      <c r="VMW9" s="86"/>
      <c r="VMX9" s="86"/>
      <c r="VMY9" s="86"/>
      <c r="VMZ9" s="86"/>
      <c r="VNA9" s="86"/>
      <c r="VNB9" s="86"/>
      <c r="VNC9" s="86"/>
      <c r="VND9" s="86"/>
      <c r="VNE9" s="86"/>
      <c r="VNF9" s="86"/>
      <c r="VNG9" s="86"/>
      <c r="VNH9" s="86"/>
      <c r="VNI9" s="86"/>
      <c r="VNJ9" s="86"/>
      <c r="VNK9" s="86"/>
      <c r="VNL9" s="86"/>
      <c r="VNM9" s="86"/>
      <c r="VNN9" s="86"/>
      <c r="VNO9" s="86"/>
      <c r="VNP9" s="86"/>
      <c r="VNQ9" s="86"/>
      <c r="VNR9" s="86"/>
      <c r="VNS9" s="86"/>
      <c r="VNT9" s="86"/>
      <c r="VNU9" s="86"/>
      <c r="VNV9" s="86"/>
      <c r="VNW9" s="86"/>
      <c r="VNX9" s="86"/>
      <c r="VNY9" s="86"/>
      <c r="VNZ9" s="86"/>
      <c r="VOA9" s="86"/>
      <c r="VOB9" s="86"/>
      <c r="VOC9" s="86"/>
      <c r="VOD9" s="86"/>
      <c r="VOE9" s="86"/>
      <c r="VOF9" s="86"/>
      <c r="VOG9" s="86"/>
      <c r="VOH9" s="86"/>
      <c r="VOI9" s="86"/>
      <c r="VOJ9" s="86"/>
      <c r="VOK9" s="86"/>
      <c r="VOL9" s="86"/>
      <c r="VOM9" s="86"/>
      <c r="VON9" s="86"/>
      <c r="VOO9" s="86"/>
      <c r="VOP9" s="86"/>
      <c r="VOQ9" s="86"/>
      <c r="VOR9" s="86"/>
      <c r="VOS9" s="86"/>
      <c r="VOT9" s="86"/>
      <c r="VOU9" s="86"/>
      <c r="VOV9" s="86"/>
      <c r="VOW9" s="86"/>
      <c r="VOX9" s="86"/>
      <c r="VOY9" s="86"/>
      <c r="VOZ9" s="86"/>
      <c r="VPA9" s="86"/>
      <c r="VPB9" s="86"/>
      <c r="VPC9" s="86"/>
      <c r="VPD9" s="86"/>
      <c r="VPE9" s="86"/>
      <c r="VPF9" s="86"/>
      <c r="VPG9" s="86"/>
      <c r="VPH9" s="86"/>
      <c r="VPI9" s="86"/>
      <c r="VPJ9" s="86"/>
      <c r="VPK9" s="86"/>
      <c r="VPL9" s="86"/>
      <c r="VPM9" s="86"/>
      <c r="VPN9" s="86"/>
      <c r="VPO9" s="86"/>
      <c r="VPP9" s="86"/>
      <c r="VPQ9" s="86"/>
      <c r="VPR9" s="86"/>
      <c r="VPS9" s="86"/>
      <c r="VPT9" s="86"/>
      <c r="VPU9" s="86"/>
      <c r="VPV9" s="86"/>
      <c r="VPW9" s="86"/>
      <c r="VPX9" s="86"/>
      <c r="VPY9" s="86"/>
      <c r="VPZ9" s="86"/>
      <c r="VQA9" s="86"/>
      <c r="VQB9" s="86"/>
      <c r="VQC9" s="86"/>
      <c r="VQD9" s="86"/>
      <c r="VQE9" s="86"/>
      <c r="VQF9" s="86"/>
      <c r="VQG9" s="86"/>
      <c r="VQH9" s="86"/>
      <c r="VQI9" s="86"/>
      <c r="VQJ9" s="86"/>
      <c r="VQK9" s="86"/>
      <c r="VQL9" s="86"/>
      <c r="VQM9" s="86"/>
      <c r="VQN9" s="86"/>
      <c r="VQO9" s="86"/>
      <c r="VQP9" s="86"/>
      <c r="VQQ9" s="86"/>
      <c r="VQR9" s="86"/>
      <c r="VQS9" s="86"/>
      <c r="VQT9" s="86"/>
      <c r="VQU9" s="86"/>
      <c r="VQV9" s="86"/>
      <c r="VQW9" s="86"/>
      <c r="VQX9" s="86"/>
      <c r="VQY9" s="86"/>
      <c r="VQZ9" s="86"/>
      <c r="VRA9" s="86"/>
      <c r="VRB9" s="86"/>
      <c r="VRC9" s="86"/>
      <c r="VRD9" s="86"/>
      <c r="VRE9" s="86"/>
      <c r="VRF9" s="86"/>
      <c r="VRG9" s="86"/>
      <c r="VRH9" s="86"/>
      <c r="VRI9" s="86"/>
      <c r="VRJ9" s="86"/>
      <c r="VRK9" s="86"/>
      <c r="VRL9" s="86"/>
      <c r="VRM9" s="86"/>
      <c r="VRN9" s="86"/>
      <c r="VRO9" s="86"/>
      <c r="VRP9" s="86"/>
      <c r="VRQ9" s="86"/>
      <c r="VRR9" s="86"/>
      <c r="VRS9" s="86"/>
      <c r="VRT9" s="86"/>
      <c r="VRU9" s="86"/>
      <c r="VRV9" s="86"/>
      <c r="VRW9" s="86"/>
      <c r="VRX9" s="86"/>
      <c r="VRY9" s="86"/>
      <c r="VRZ9" s="86"/>
      <c r="VSA9" s="86"/>
      <c r="VSB9" s="86"/>
      <c r="VSC9" s="86"/>
      <c r="VSD9" s="86"/>
      <c r="VSE9" s="86"/>
      <c r="VSF9" s="86"/>
      <c r="VSG9" s="86"/>
      <c r="VSH9" s="86"/>
      <c r="VSI9" s="86"/>
      <c r="VSJ9" s="86"/>
      <c r="VSK9" s="86"/>
      <c r="VSL9" s="86"/>
      <c r="VSM9" s="86"/>
      <c r="VSN9" s="86"/>
      <c r="VSO9" s="86"/>
      <c r="VSP9" s="86"/>
      <c r="VSQ9" s="86"/>
      <c r="VSR9" s="86"/>
      <c r="VSS9" s="86"/>
      <c r="VST9" s="86"/>
      <c r="VSU9" s="86"/>
      <c r="VSV9" s="86"/>
      <c r="VSW9" s="86"/>
      <c r="VSX9" s="86"/>
      <c r="VSY9" s="86"/>
      <c r="VSZ9" s="86"/>
      <c r="VTA9" s="86"/>
      <c r="VTB9" s="86"/>
      <c r="VTC9" s="86"/>
      <c r="VTD9" s="86"/>
      <c r="VTE9" s="86"/>
      <c r="VTF9" s="86"/>
      <c r="VTG9" s="86"/>
      <c r="VTH9" s="86"/>
      <c r="VTI9" s="86"/>
      <c r="VTJ9" s="86"/>
      <c r="VTK9" s="86"/>
      <c r="VTL9" s="86"/>
      <c r="VTM9" s="86"/>
      <c r="VTN9" s="86"/>
      <c r="VTO9" s="86"/>
      <c r="VTP9" s="86"/>
      <c r="VTQ9" s="86"/>
      <c r="VTR9" s="86"/>
      <c r="VTS9" s="86"/>
      <c r="VTT9" s="86"/>
      <c r="VTU9" s="86"/>
      <c r="VTV9" s="86"/>
      <c r="VTW9" s="86"/>
      <c r="VTX9" s="86"/>
      <c r="VTY9" s="86"/>
      <c r="VTZ9" s="86"/>
      <c r="VUA9" s="86"/>
      <c r="VUB9" s="86"/>
      <c r="VUC9" s="86"/>
      <c r="VUD9" s="86"/>
      <c r="VUE9" s="86"/>
      <c r="VUF9" s="86"/>
      <c r="VUG9" s="86"/>
      <c r="VUH9" s="86"/>
      <c r="VUI9" s="86"/>
      <c r="VUJ9" s="86"/>
      <c r="VUK9" s="86"/>
      <c r="VUL9" s="86"/>
      <c r="VUM9" s="86"/>
      <c r="VUN9" s="86"/>
      <c r="VUO9" s="86"/>
      <c r="VUP9" s="86"/>
      <c r="VUQ9" s="86"/>
      <c r="VUR9" s="86"/>
      <c r="VUS9" s="86"/>
      <c r="VUT9" s="86"/>
      <c r="VUU9" s="86"/>
      <c r="VUV9" s="86"/>
      <c r="VUW9" s="86"/>
      <c r="VUX9" s="86"/>
      <c r="VUY9" s="86"/>
      <c r="VUZ9" s="86"/>
      <c r="VVA9" s="86"/>
      <c r="VVB9" s="86"/>
      <c r="VVC9" s="86"/>
      <c r="VVD9" s="86"/>
      <c r="VVE9" s="86"/>
      <c r="VVF9" s="86"/>
      <c r="VVG9" s="86"/>
      <c r="VVH9" s="86"/>
      <c r="VVI9" s="86"/>
      <c r="VVJ9" s="86"/>
      <c r="VVK9" s="86"/>
      <c r="VVL9" s="86"/>
      <c r="VVM9" s="86"/>
      <c r="VVN9" s="86"/>
      <c r="VVO9" s="86"/>
      <c r="VVP9" s="86"/>
      <c r="VVQ9" s="86"/>
      <c r="VVR9" s="86"/>
      <c r="VVS9" s="86"/>
      <c r="VVT9" s="86"/>
      <c r="VVU9" s="86"/>
      <c r="VVV9" s="86"/>
      <c r="VVW9" s="86"/>
      <c r="VVX9" s="86"/>
      <c r="VVY9" s="86"/>
      <c r="VVZ9" s="86"/>
      <c r="VWA9" s="86"/>
      <c r="VWB9" s="86"/>
      <c r="VWC9" s="86"/>
      <c r="VWD9" s="86"/>
      <c r="VWE9" s="86"/>
      <c r="VWF9" s="86"/>
      <c r="VWG9" s="86"/>
      <c r="VWH9" s="86"/>
      <c r="VWI9" s="86"/>
      <c r="VWJ9" s="86"/>
      <c r="VWK9" s="86"/>
      <c r="VWL9" s="86"/>
      <c r="VWM9" s="86"/>
      <c r="VWN9" s="86"/>
      <c r="VWO9" s="86"/>
      <c r="VWP9" s="86"/>
      <c r="VWQ9" s="86"/>
      <c r="VWR9" s="86"/>
      <c r="VWS9" s="86"/>
      <c r="VWT9" s="86"/>
      <c r="VWU9" s="86"/>
      <c r="VWV9" s="86"/>
      <c r="VWW9" s="86"/>
      <c r="VWX9" s="86"/>
      <c r="VWY9" s="86"/>
      <c r="VWZ9" s="86"/>
      <c r="VXA9" s="86"/>
      <c r="VXB9" s="86"/>
      <c r="VXC9" s="86"/>
      <c r="VXD9" s="86"/>
      <c r="VXE9" s="86"/>
      <c r="VXF9" s="86"/>
      <c r="VXG9" s="86"/>
      <c r="VXH9" s="86"/>
      <c r="VXI9" s="86"/>
      <c r="VXJ9" s="86"/>
      <c r="VXK9" s="86"/>
      <c r="VXL9" s="86"/>
      <c r="VXM9" s="86"/>
      <c r="VXN9" s="86"/>
      <c r="VXO9" s="86"/>
      <c r="VXP9" s="86"/>
      <c r="VXQ9" s="86"/>
      <c r="VXR9" s="86"/>
      <c r="VXS9" s="86"/>
      <c r="VXT9" s="86"/>
      <c r="VXU9" s="86"/>
      <c r="VXV9" s="86"/>
      <c r="VXW9" s="86"/>
      <c r="VXX9" s="86"/>
      <c r="VXY9" s="86"/>
      <c r="VXZ9" s="86"/>
      <c r="VYA9" s="86"/>
      <c r="VYB9" s="86"/>
      <c r="VYC9" s="86"/>
      <c r="VYD9" s="86"/>
      <c r="VYE9" s="86"/>
      <c r="VYF9" s="86"/>
      <c r="VYG9" s="86"/>
      <c r="VYH9" s="86"/>
      <c r="VYI9" s="86"/>
      <c r="VYJ9" s="86"/>
      <c r="VYK9" s="86"/>
      <c r="VYL9" s="86"/>
      <c r="VYM9" s="86"/>
      <c r="VYN9" s="86"/>
      <c r="VYO9" s="86"/>
      <c r="VYP9" s="86"/>
      <c r="VYQ9" s="86"/>
      <c r="VYR9" s="86"/>
      <c r="VYS9" s="86"/>
      <c r="VYT9" s="86"/>
      <c r="VYU9" s="86"/>
      <c r="VYV9" s="86"/>
      <c r="VYW9" s="86"/>
      <c r="VYX9" s="86"/>
      <c r="VYY9" s="86"/>
      <c r="VYZ9" s="86"/>
      <c r="VZA9" s="86"/>
      <c r="VZB9" s="86"/>
      <c r="VZC9" s="86"/>
      <c r="VZD9" s="86"/>
      <c r="VZE9" s="86"/>
      <c r="VZF9" s="86"/>
      <c r="VZG9" s="86"/>
      <c r="VZH9" s="86"/>
      <c r="VZI9" s="86"/>
      <c r="VZJ9" s="86"/>
      <c r="VZK9" s="86"/>
      <c r="VZL9" s="86"/>
      <c r="VZM9" s="86"/>
      <c r="VZN9" s="86"/>
      <c r="VZO9" s="86"/>
      <c r="VZP9" s="86"/>
      <c r="VZQ9" s="86"/>
      <c r="VZR9" s="86"/>
      <c r="VZS9" s="86"/>
      <c r="VZT9" s="86"/>
      <c r="VZU9" s="86"/>
      <c r="VZV9" s="86"/>
      <c r="VZW9" s="86"/>
      <c r="VZX9" s="86"/>
      <c r="VZY9" s="86"/>
      <c r="VZZ9" s="86"/>
      <c r="WAA9" s="86"/>
      <c r="WAB9" s="86"/>
      <c r="WAC9" s="86"/>
      <c r="WAD9" s="86"/>
      <c r="WAE9" s="86"/>
      <c r="WAF9" s="86"/>
      <c r="WAG9" s="86"/>
      <c r="WAH9" s="86"/>
      <c r="WAI9" s="86"/>
      <c r="WAJ9" s="86"/>
      <c r="WAK9" s="86"/>
      <c r="WAL9" s="86"/>
      <c r="WAM9" s="86"/>
      <c r="WAN9" s="86"/>
      <c r="WAO9" s="86"/>
      <c r="WAP9" s="86"/>
      <c r="WAQ9" s="86"/>
      <c r="WAR9" s="86"/>
      <c r="WAS9" s="86"/>
      <c r="WAT9" s="86"/>
      <c r="WAU9" s="86"/>
      <c r="WAV9" s="86"/>
      <c r="WAW9" s="86"/>
      <c r="WAX9" s="86"/>
      <c r="WAY9" s="86"/>
      <c r="WAZ9" s="86"/>
      <c r="WBA9" s="86"/>
      <c r="WBB9" s="86"/>
      <c r="WBC9" s="86"/>
      <c r="WBD9" s="86"/>
      <c r="WBE9" s="86"/>
      <c r="WBF9" s="86"/>
      <c r="WBG9" s="86"/>
      <c r="WBH9" s="86"/>
      <c r="WBI9" s="86"/>
      <c r="WBJ9" s="86"/>
      <c r="WBK9" s="86"/>
      <c r="WBL9" s="86"/>
      <c r="WBM9" s="86"/>
      <c r="WBN9" s="86"/>
      <c r="WBO9" s="86"/>
      <c r="WBP9" s="86"/>
      <c r="WBQ9" s="86"/>
      <c r="WBR9" s="86"/>
      <c r="WBS9" s="86"/>
      <c r="WBT9" s="86"/>
      <c r="WBU9" s="86"/>
      <c r="WBV9" s="86"/>
      <c r="WBW9" s="86"/>
      <c r="WBX9" s="86"/>
      <c r="WBY9" s="86"/>
      <c r="WBZ9" s="86"/>
      <c r="WCA9" s="86"/>
      <c r="WCB9" s="86"/>
      <c r="WCC9" s="86"/>
      <c r="WCD9" s="86"/>
      <c r="WCE9" s="86"/>
      <c r="WCF9" s="86"/>
      <c r="WCG9" s="86"/>
      <c r="WCH9" s="86"/>
      <c r="WCI9" s="86"/>
      <c r="WCJ9" s="86"/>
      <c r="WCK9" s="86"/>
      <c r="WCL9" s="86"/>
      <c r="WCM9" s="86"/>
      <c r="WCN9" s="86"/>
      <c r="WCO9" s="86"/>
      <c r="WCP9" s="86"/>
      <c r="WCQ9" s="86"/>
      <c r="WCR9" s="86"/>
      <c r="WCS9" s="86"/>
      <c r="WCT9" s="86"/>
      <c r="WCU9" s="86"/>
      <c r="WCV9" s="86"/>
      <c r="WCW9" s="86"/>
      <c r="WCX9" s="86"/>
      <c r="WCY9" s="86"/>
      <c r="WCZ9" s="86"/>
      <c r="WDA9" s="86"/>
      <c r="WDB9" s="86"/>
      <c r="WDC9" s="86"/>
      <c r="WDD9" s="86"/>
      <c r="WDE9" s="86"/>
      <c r="WDF9" s="86"/>
      <c r="WDG9" s="86"/>
      <c r="WDH9" s="86"/>
      <c r="WDI9" s="86"/>
      <c r="WDJ9" s="86"/>
      <c r="WDK9" s="86"/>
      <c r="WDL9" s="86"/>
      <c r="WDM9" s="86"/>
      <c r="WDN9" s="86"/>
      <c r="WDO9" s="86"/>
      <c r="WDP9" s="86"/>
      <c r="WDQ9" s="86"/>
      <c r="WDR9" s="86"/>
      <c r="WDS9" s="86"/>
      <c r="WDT9" s="86"/>
      <c r="WDU9" s="86"/>
      <c r="WDV9" s="86"/>
      <c r="WDW9" s="86"/>
      <c r="WDX9" s="86"/>
      <c r="WDY9" s="86"/>
      <c r="WDZ9" s="86"/>
      <c r="WEA9" s="86"/>
      <c r="WEB9" s="86"/>
      <c r="WEC9" s="86"/>
      <c r="WED9" s="86"/>
      <c r="WEE9" s="86"/>
      <c r="WEF9" s="86"/>
      <c r="WEG9" s="86"/>
      <c r="WEH9" s="86"/>
      <c r="WEI9" s="86"/>
      <c r="WEJ9" s="86"/>
      <c r="WEK9" s="86"/>
      <c r="WEL9" s="86"/>
      <c r="WEM9" s="86"/>
      <c r="WEN9" s="86"/>
      <c r="WEO9" s="86"/>
      <c r="WEP9" s="86"/>
      <c r="WEQ9" s="86"/>
      <c r="WER9" s="86"/>
      <c r="WES9" s="86"/>
      <c r="WET9" s="86"/>
      <c r="WEU9" s="86"/>
      <c r="WEV9" s="86"/>
      <c r="WEW9" s="86"/>
      <c r="WEX9" s="86"/>
      <c r="WEY9" s="86"/>
      <c r="WEZ9" s="86"/>
      <c r="WFA9" s="86"/>
      <c r="WFB9" s="86"/>
      <c r="WFC9" s="86"/>
      <c r="WFD9" s="86"/>
      <c r="WFE9" s="86"/>
      <c r="WFF9" s="86"/>
      <c r="WFG9" s="86"/>
      <c r="WFH9" s="86"/>
      <c r="WFI9" s="86"/>
      <c r="WFJ9" s="86"/>
      <c r="WFK9" s="86"/>
      <c r="WFL9" s="86"/>
      <c r="WFM9" s="86"/>
      <c r="WFN9" s="86"/>
      <c r="WFO9" s="86"/>
      <c r="WFP9" s="86"/>
      <c r="WFQ9" s="86"/>
      <c r="WFR9" s="86"/>
      <c r="WFS9" s="86"/>
      <c r="WFT9" s="86"/>
      <c r="WFU9" s="86"/>
      <c r="WFV9" s="86"/>
      <c r="WFW9" s="86"/>
      <c r="WFX9" s="86"/>
      <c r="WFY9" s="86"/>
      <c r="WFZ9" s="86"/>
      <c r="WGA9" s="86"/>
      <c r="WGB9" s="86"/>
      <c r="WGC9" s="86"/>
      <c r="WGD9" s="86"/>
      <c r="WGE9" s="86"/>
      <c r="WGF9" s="86"/>
      <c r="WGG9" s="86"/>
      <c r="WGH9" s="86"/>
      <c r="WGI9" s="86"/>
      <c r="WGJ9" s="86"/>
      <c r="WGK9" s="86"/>
      <c r="WGL9" s="86"/>
      <c r="WGM9" s="86"/>
      <c r="WGN9" s="86"/>
      <c r="WGO9" s="86"/>
      <c r="WGP9" s="86"/>
      <c r="WGQ9" s="86"/>
      <c r="WGR9" s="86"/>
      <c r="WGS9" s="86"/>
      <c r="WGT9" s="86"/>
      <c r="WGU9" s="86"/>
      <c r="WGV9" s="86"/>
      <c r="WGW9" s="86"/>
      <c r="WGX9" s="86"/>
      <c r="WGY9" s="86"/>
      <c r="WGZ9" s="86"/>
      <c r="WHA9" s="86"/>
      <c r="WHB9" s="86"/>
      <c r="WHC9" s="86"/>
      <c r="WHD9" s="86"/>
      <c r="WHE9" s="86"/>
      <c r="WHF9" s="86"/>
      <c r="WHG9" s="86"/>
      <c r="WHH9" s="86"/>
      <c r="WHI9" s="86"/>
      <c r="WHJ9" s="86"/>
      <c r="WHK9" s="86"/>
      <c r="WHL9" s="86"/>
      <c r="WHM9" s="86"/>
      <c r="WHN9" s="86"/>
      <c r="WHO9" s="86"/>
      <c r="WHP9" s="86"/>
      <c r="WHQ9" s="86"/>
      <c r="WHR9" s="86"/>
      <c r="WHS9" s="86"/>
      <c r="WHT9" s="86"/>
      <c r="WHU9" s="86"/>
      <c r="WHV9" s="86"/>
      <c r="WHW9" s="86"/>
      <c r="WHX9" s="86"/>
      <c r="WHY9" s="86"/>
      <c r="WHZ9" s="86"/>
      <c r="WIA9" s="86"/>
      <c r="WIB9" s="86"/>
      <c r="WIC9" s="86"/>
      <c r="WID9" s="86"/>
      <c r="WIE9" s="86"/>
      <c r="WIF9" s="86"/>
      <c r="WIG9" s="86"/>
      <c r="WIH9" s="86"/>
      <c r="WII9" s="86"/>
      <c r="WIJ9" s="86"/>
      <c r="WIK9" s="86"/>
      <c r="WIL9" s="86"/>
      <c r="WIM9" s="86"/>
      <c r="WIN9" s="86"/>
      <c r="WIO9" s="86"/>
      <c r="WIP9" s="86"/>
      <c r="WIQ9" s="86"/>
      <c r="WIR9" s="86"/>
      <c r="WIS9" s="86"/>
      <c r="WIT9" s="86"/>
      <c r="WIU9" s="86"/>
      <c r="WIV9" s="86"/>
      <c r="WIW9" s="86"/>
      <c r="WIX9" s="86"/>
      <c r="WIY9" s="86"/>
      <c r="WIZ9" s="86"/>
      <c r="WJA9" s="86"/>
      <c r="WJB9" s="86"/>
      <c r="WJC9" s="86"/>
      <c r="WJD9" s="86"/>
      <c r="WJE9" s="86"/>
      <c r="WJF9" s="86"/>
      <c r="WJG9" s="86"/>
      <c r="WJH9" s="86"/>
      <c r="WJI9" s="86"/>
      <c r="WJJ9" s="86"/>
      <c r="WJK9" s="86"/>
      <c r="WJL9" s="86"/>
      <c r="WJM9" s="86"/>
      <c r="WJN9" s="86"/>
      <c r="WJO9" s="86"/>
      <c r="WJP9" s="86"/>
      <c r="WJQ9" s="86"/>
      <c r="WJR9" s="86"/>
      <c r="WJS9" s="86"/>
      <c r="WJT9" s="86"/>
      <c r="WJU9" s="86"/>
      <c r="WJV9" s="86"/>
      <c r="WJW9" s="86"/>
      <c r="WJX9" s="86"/>
      <c r="WJY9" s="86"/>
      <c r="WJZ9" s="86"/>
      <c r="WKA9" s="86"/>
      <c r="WKB9" s="86"/>
      <c r="WKC9" s="86"/>
      <c r="WKD9" s="86"/>
      <c r="WKE9" s="86"/>
      <c r="WKF9" s="86"/>
      <c r="WKG9" s="86"/>
      <c r="WKH9" s="86"/>
      <c r="WKI9" s="86"/>
      <c r="WKJ9" s="86"/>
      <c r="WKK9" s="86"/>
      <c r="WKL9" s="86"/>
      <c r="WKM9" s="86"/>
      <c r="WKN9" s="86"/>
      <c r="WKO9" s="86"/>
      <c r="WKP9" s="86"/>
      <c r="WKQ9" s="86"/>
      <c r="WKR9" s="86"/>
      <c r="WKS9" s="86"/>
      <c r="WKT9" s="86"/>
      <c r="WKU9" s="86"/>
      <c r="WKV9" s="86"/>
      <c r="WKW9" s="86"/>
      <c r="WKX9" s="86"/>
      <c r="WKY9" s="86"/>
      <c r="WKZ9" s="86"/>
      <c r="WLA9" s="86"/>
      <c r="WLB9" s="86"/>
      <c r="WLC9" s="86"/>
      <c r="WLD9" s="86"/>
      <c r="WLE9" s="86"/>
      <c r="WLF9" s="86"/>
      <c r="WLG9" s="86"/>
      <c r="WLH9" s="86"/>
      <c r="WLI9" s="86"/>
      <c r="WLJ9" s="86"/>
      <c r="WLK9" s="86"/>
      <c r="WLL9" s="86"/>
      <c r="WLM9" s="86"/>
      <c r="WLN9" s="86"/>
      <c r="WLO9" s="86"/>
      <c r="WLP9" s="86"/>
      <c r="WLQ9" s="86"/>
      <c r="WLR9" s="86"/>
      <c r="WLS9" s="86"/>
      <c r="WLT9" s="86"/>
      <c r="WLU9" s="86"/>
      <c r="WLV9" s="86"/>
      <c r="WLW9" s="86"/>
      <c r="WLX9" s="86"/>
      <c r="WLY9" s="86"/>
      <c r="WLZ9" s="86"/>
      <c r="WMA9" s="86"/>
      <c r="WMB9" s="86"/>
      <c r="WMC9" s="86"/>
      <c r="WMD9" s="86"/>
      <c r="WME9" s="86"/>
      <c r="WMF9" s="86"/>
      <c r="WMG9" s="86"/>
      <c r="WMH9" s="86"/>
      <c r="WMI9" s="86"/>
      <c r="WMJ9" s="86"/>
      <c r="WMK9" s="86"/>
      <c r="WML9" s="86"/>
      <c r="WMM9" s="86"/>
      <c r="WMN9" s="86"/>
      <c r="WMO9" s="86"/>
      <c r="WMP9" s="86"/>
      <c r="WMQ9" s="86"/>
      <c r="WMR9" s="86"/>
      <c r="WMS9" s="86"/>
      <c r="WMT9" s="86"/>
      <c r="WMU9" s="86"/>
      <c r="WMV9" s="86"/>
      <c r="WMW9" s="86"/>
      <c r="WMX9" s="86"/>
      <c r="WMY9" s="86"/>
      <c r="WMZ9" s="86"/>
      <c r="WNA9" s="86"/>
      <c r="WNB9" s="86"/>
      <c r="WNC9" s="86"/>
      <c r="WND9" s="86"/>
      <c r="WNE9" s="86"/>
      <c r="WNF9" s="86"/>
      <c r="WNG9" s="86"/>
      <c r="WNH9" s="86"/>
      <c r="WNI9" s="86"/>
      <c r="WNJ9" s="86"/>
      <c r="WNK9" s="86"/>
      <c r="WNL9" s="86"/>
      <c r="WNM9" s="86"/>
      <c r="WNN9" s="86"/>
      <c r="WNO9" s="86"/>
      <c r="WNP9" s="86"/>
      <c r="WNQ9" s="86"/>
      <c r="WNR9" s="86"/>
      <c r="WNS9" s="86"/>
      <c r="WNT9" s="86"/>
      <c r="WNU9" s="86"/>
      <c r="WNV9" s="86"/>
      <c r="WNW9" s="86"/>
      <c r="WNX9" s="86"/>
      <c r="WNY9" s="86"/>
      <c r="WNZ9" s="86"/>
      <c r="WOA9" s="86"/>
      <c r="WOB9" s="86"/>
      <c r="WOC9" s="86"/>
      <c r="WOD9" s="86"/>
      <c r="WOE9" s="86"/>
      <c r="WOF9" s="86"/>
      <c r="WOG9" s="86"/>
      <c r="WOH9" s="86"/>
      <c r="WOI9" s="86"/>
      <c r="WOJ9" s="86"/>
      <c r="WOK9" s="86"/>
      <c r="WOL9" s="86"/>
      <c r="WOM9" s="86"/>
      <c r="WON9" s="86"/>
      <c r="WOO9" s="86"/>
      <c r="WOP9" s="86"/>
      <c r="WOQ9" s="86"/>
      <c r="WOR9" s="86"/>
      <c r="WOS9" s="86"/>
      <c r="WOT9" s="86"/>
      <c r="WOU9" s="86"/>
      <c r="WOV9" s="86"/>
      <c r="WOW9" s="86"/>
      <c r="WOX9" s="86"/>
      <c r="WOY9" s="86"/>
      <c r="WOZ9" s="86"/>
      <c r="WPA9" s="86"/>
      <c r="WPB9" s="86"/>
      <c r="WPC9" s="86"/>
      <c r="WPD9" s="86"/>
      <c r="WPE9" s="86"/>
      <c r="WPF9" s="86"/>
      <c r="WPG9" s="86"/>
      <c r="WPH9" s="86"/>
      <c r="WPI9" s="86"/>
      <c r="WPJ9" s="86"/>
      <c r="WPK9" s="86"/>
      <c r="WPL9" s="86"/>
      <c r="WPM9" s="86"/>
      <c r="WPN9" s="86"/>
      <c r="WPO9" s="86"/>
      <c r="WPP9" s="86"/>
      <c r="WPQ9" s="86"/>
      <c r="WPR9" s="86"/>
      <c r="WPS9" s="86"/>
      <c r="WPT9" s="86"/>
      <c r="WPU9" s="86"/>
      <c r="WPV9" s="86"/>
      <c r="WPW9" s="86"/>
      <c r="WPX9" s="86"/>
      <c r="WPY9" s="86"/>
      <c r="WPZ9" s="86"/>
      <c r="WQA9" s="86"/>
      <c r="WQB9" s="86"/>
      <c r="WQC9" s="86"/>
      <c r="WQD9" s="86"/>
      <c r="WQE9" s="86"/>
      <c r="WQF9" s="86"/>
      <c r="WQG9" s="86"/>
      <c r="WQH9" s="86"/>
      <c r="WQI9" s="86"/>
      <c r="WQJ9" s="86"/>
      <c r="WQK9" s="86"/>
      <c r="WQL9" s="86"/>
      <c r="WQM9" s="86"/>
      <c r="WQN9" s="86"/>
      <c r="WQO9" s="86"/>
      <c r="WQP9" s="86"/>
      <c r="WQQ9" s="86"/>
      <c r="WQR9" s="86"/>
      <c r="WQS9" s="86"/>
      <c r="WQT9" s="86"/>
      <c r="WQU9" s="86"/>
      <c r="WQV9" s="86"/>
      <c r="WQW9" s="86"/>
      <c r="WQX9" s="86"/>
      <c r="WQY9" s="86"/>
      <c r="WQZ9" s="86"/>
      <c r="WRA9" s="86"/>
      <c r="WRB9" s="86"/>
      <c r="WRC9" s="86"/>
      <c r="WRD9" s="86"/>
      <c r="WRE9" s="86"/>
      <c r="WRF9" s="86"/>
      <c r="WRG9" s="86"/>
      <c r="WRH9" s="86"/>
      <c r="WRI9" s="86"/>
      <c r="WRJ9" s="86"/>
      <c r="WRK9" s="86"/>
      <c r="WRL9" s="86"/>
      <c r="WRM9" s="86"/>
      <c r="WRN9" s="86"/>
      <c r="WRO9" s="86"/>
      <c r="WRP9" s="86"/>
      <c r="WRQ9" s="86"/>
      <c r="WRR9" s="86"/>
      <c r="WRS9" s="86"/>
      <c r="WRT9" s="86"/>
      <c r="WRU9" s="86"/>
      <c r="WRV9" s="86"/>
      <c r="WRW9" s="86"/>
      <c r="WRX9" s="86"/>
      <c r="WRY9" s="86"/>
      <c r="WRZ9" s="86"/>
      <c r="WSA9" s="86"/>
      <c r="WSB9" s="86"/>
      <c r="WSC9" s="86"/>
      <c r="WSD9" s="86"/>
      <c r="WSE9" s="86"/>
      <c r="WSF9" s="86"/>
      <c r="WSG9" s="86"/>
      <c r="WSH9" s="86"/>
      <c r="WSI9" s="86"/>
      <c r="WSJ9" s="86"/>
      <c r="WSK9" s="86"/>
      <c r="WSL9" s="86"/>
      <c r="WSM9" s="86"/>
      <c r="WSN9" s="86"/>
      <c r="WSO9" s="86"/>
      <c r="WSP9" s="86"/>
      <c r="WSQ9" s="86"/>
      <c r="WSR9" s="86"/>
      <c r="WSS9" s="86"/>
      <c r="WST9" s="86"/>
      <c r="WSU9" s="86"/>
      <c r="WSV9" s="86"/>
      <c r="WSW9" s="86"/>
      <c r="WSX9" s="86"/>
      <c r="WSY9" s="86"/>
      <c r="WSZ9" s="86"/>
      <c r="WTA9" s="86"/>
      <c r="WTB9" s="86"/>
      <c r="WTC9" s="86"/>
      <c r="WTD9" s="86"/>
      <c r="WTE9" s="86"/>
      <c r="WTF9" s="86"/>
      <c r="WTG9" s="86"/>
      <c r="WTH9" s="86"/>
      <c r="WTI9" s="86"/>
      <c r="WTJ9" s="86"/>
      <c r="WTK9" s="86"/>
      <c r="WTL9" s="86"/>
      <c r="WTM9" s="86"/>
      <c r="WTN9" s="86"/>
      <c r="WTO9" s="86"/>
      <c r="WTP9" s="86"/>
      <c r="WTQ9" s="86"/>
      <c r="WTR9" s="86"/>
      <c r="WTS9" s="86"/>
      <c r="WTT9" s="86"/>
      <c r="WTU9" s="86"/>
      <c r="WTV9" s="86"/>
      <c r="WTW9" s="86"/>
      <c r="WTX9" s="86"/>
      <c r="WTY9" s="86"/>
      <c r="WTZ9" s="86"/>
      <c r="WUA9" s="86"/>
      <c r="WUB9" s="86"/>
      <c r="WUC9" s="86"/>
      <c r="WUD9" s="86"/>
      <c r="WUE9" s="86"/>
      <c r="WUF9" s="86"/>
      <c r="WUG9" s="86"/>
      <c r="WUH9" s="86"/>
      <c r="WUI9" s="86"/>
      <c r="WUJ9" s="86"/>
      <c r="WUK9" s="86"/>
      <c r="WUL9" s="86"/>
      <c r="WUM9" s="86"/>
      <c r="WUN9" s="86"/>
      <c r="WUO9" s="86"/>
      <c r="WUP9" s="86"/>
      <c r="WUQ9" s="86"/>
      <c r="WUR9" s="86"/>
      <c r="WUS9" s="86"/>
      <c r="WUT9" s="86"/>
      <c r="WUU9" s="86"/>
      <c r="WUV9" s="86"/>
      <c r="WUW9" s="86"/>
      <c r="WUX9" s="86"/>
      <c r="WUY9" s="86"/>
      <c r="WUZ9" s="86"/>
      <c r="WVA9" s="86"/>
      <c r="WVB9" s="86"/>
      <c r="WVC9" s="86"/>
      <c r="WVD9" s="86"/>
      <c r="WVE9" s="86"/>
      <c r="WVF9" s="86"/>
      <c r="WVG9" s="86"/>
      <c r="WVH9" s="86"/>
      <c r="WVI9" s="86"/>
      <c r="WVJ9" s="86"/>
      <c r="WVK9" s="86"/>
      <c r="WVL9" s="86"/>
      <c r="WVM9" s="86"/>
      <c r="WVN9" s="86"/>
      <c r="WVO9" s="86"/>
      <c r="WVP9" s="86"/>
      <c r="WVQ9" s="86"/>
      <c r="WVR9" s="86"/>
      <c r="WVS9" s="86"/>
      <c r="WVT9" s="86"/>
      <c r="WVU9" s="86"/>
      <c r="WVV9" s="86"/>
      <c r="WVW9" s="86"/>
      <c r="WVX9" s="86"/>
      <c r="WVY9" s="86"/>
      <c r="WVZ9" s="86"/>
      <c r="WWA9" s="86"/>
      <c r="WWB9" s="86"/>
      <c r="WWC9" s="86"/>
      <c r="WWD9" s="86"/>
      <c r="WWE9" s="86"/>
      <c r="WWF9" s="86"/>
      <c r="WWG9" s="86"/>
      <c r="WWH9" s="86"/>
      <c r="WWI9" s="86"/>
      <c r="WWJ9" s="86"/>
      <c r="WWK9" s="86"/>
      <c r="WWL9" s="86"/>
      <c r="WWM9" s="86"/>
      <c r="WWN9" s="86"/>
      <c r="WWO9" s="86"/>
      <c r="WWP9" s="86"/>
      <c r="WWQ9" s="86"/>
      <c r="WWR9" s="86"/>
      <c r="WWS9" s="86"/>
      <c r="WWT9" s="86"/>
      <c r="WWU9" s="86"/>
      <c r="WWV9" s="86"/>
      <c r="WWW9" s="86"/>
      <c r="WWX9" s="86"/>
      <c r="WWY9" s="86"/>
      <c r="WWZ9" s="86"/>
      <c r="WXA9" s="86"/>
      <c r="WXB9" s="86"/>
      <c r="WXC9" s="86"/>
      <c r="WXD9" s="86"/>
      <c r="WXE9" s="86"/>
      <c r="WXF9" s="86"/>
      <c r="WXG9" s="86"/>
      <c r="WXH9" s="86"/>
      <c r="WXI9" s="86"/>
      <c r="WXJ9" s="86"/>
      <c r="WXK9" s="86"/>
      <c r="WXL9" s="86"/>
      <c r="WXM9" s="86"/>
      <c r="WXN9" s="86"/>
      <c r="WXO9" s="86"/>
      <c r="WXP9" s="86"/>
      <c r="WXQ9" s="86"/>
      <c r="WXR9" s="86"/>
      <c r="WXS9" s="86"/>
      <c r="WXT9" s="86"/>
      <c r="WXU9" s="86"/>
      <c r="WXV9" s="86"/>
      <c r="WXW9" s="86"/>
      <c r="WXX9" s="86"/>
      <c r="WXY9" s="86"/>
      <c r="WXZ9" s="86"/>
      <c r="WYA9" s="86"/>
      <c r="WYB9" s="86"/>
      <c r="WYC9" s="86"/>
      <c r="WYD9" s="86"/>
      <c r="WYE9" s="86"/>
      <c r="WYF9" s="86"/>
      <c r="WYG9" s="86"/>
      <c r="WYH9" s="86"/>
      <c r="WYI9" s="86"/>
      <c r="WYJ9" s="86"/>
      <c r="WYK9" s="86"/>
      <c r="WYL9" s="86"/>
      <c r="WYM9" s="86"/>
      <c r="WYN9" s="86"/>
      <c r="WYO9" s="86"/>
      <c r="WYP9" s="86"/>
      <c r="WYQ9" s="86"/>
      <c r="WYR9" s="86"/>
      <c r="WYS9" s="86"/>
      <c r="WYT9" s="86"/>
      <c r="WYU9" s="86"/>
      <c r="WYV9" s="86"/>
      <c r="WYW9" s="86"/>
      <c r="WYX9" s="86"/>
      <c r="WYY9" s="86"/>
      <c r="WYZ9" s="86"/>
      <c r="WZA9" s="86"/>
      <c r="WZB9" s="86"/>
      <c r="WZC9" s="86"/>
      <c r="WZD9" s="86"/>
      <c r="WZE9" s="86"/>
      <c r="WZF9" s="86"/>
      <c r="WZG9" s="86"/>
      <c r="WZH9" s="86"/>
      <c r="WZI9" s="86"/>
      <c r="WZJ9" s="86"/>
      <c r="WZK9" s="86"/>
      <c r="WZL9" s="86"/>
      <c r="WZM9" s="86"/>
      <c r="WZN9" s="86"/>
      <c r="WZO9" s="86"/>
      <c r="WZP9" s="86"/>
      <c r="WZQ9" s="86"/>
      <c r="WZR9" s="86"/>
      <c r="WZS9" s="86"/>
      <c r="WZT9" s="86"/>
      <c r="WZU9" s="86"/>
      <c r="WZV9" s="86"/>
      <c r="WZW9" s="86"/>
      <c r="WZX9" s="86"/>
      <c r="WZY9" s="86"/>
      <c r="WZZ9" s="86"/>
      <c r="XAA9" s="86"/>
      <c r="XAB9" s="86"/>
      <c r="XAC9" s="86"/>
      <c r="XAD9" s="86"/>
      <c r="XAE9" s="86"/>
      <c r="XAF9" s="86"/>
      <c r="XAG9" s="86"/>
      <c r="XAH9" s="86"/>
      <c r="XAI9" s="86"/>
      <c r="XAJ9" s="86"/>
      <c r="XAK9" s="86"/>
      <c r="XAL9" s="86"/>
      <c r="XAM9" s="86"/>
      <c r="XAN9" s="86"/>
      <c r="XAO9" s="86"/>
      <c r="XAP9" s="86"/>
      <c r="XAQ9" s="86"/>
      <c r="XAR9" s="86"/>
      <c r="XAS9" s="86"/>
      <c r="XAT9" s="86"/>
      <c r="XAU9" s="86"/>
      <c r="XAV9" s="86"/>
      <c r="XAW9" s="86"/>
      <c r="XAX9" s="86"/>
      <c r="XAY9" s="86"/>
      <c r="XAZ9" s="86"/>
      <c r="XBA9" s="86"/>
      <c r="XBB9" s="86"/>
      <c r="XBC9" s="86"/>
      <c r="XBD9" s="86"/>
      <c r="XBE9" s="86"/>
      <c r="XBF9" s="86"/>
      <c r="XBG9" s="86"/>
      <c r="XBH9" s="86"/>
      <c r="XBI9" s="86"/>
      <c r="XBJ9" s="86"/>
      <c r="XBK9" s="86"/>
      <c r="XBL9" s="86"/>
      <c r="XBM9" s="86"/>
      <c r="XBN9" s="86"/>
      <c r="XBO9" s="86"/>
      <c r="XBP9" s="86"/>
      <c r="XBQ9" s="86"/>
      <c r="XBR9" s="86"/>
      <c r="XBS9" s="86"/>
      <c r="XBT9" s="86"/>
      <c r="XBU9" s="86"/>
      <c r="XBV9" s="86"/>
      <c r="XBW9" s="86"/>
      <c r="XBX9" s="86"/>
      <c r="XBY9" s="86"/>
      <c r="XBZ9" s="86"/>
      <c r="XCA9" s="86"/>
      <c r="XCB9" s="86"/>
      <c r="XCC9" s="86"/>
      <c r="XCD9" s="86"/>
      <c r="XCE9" s="86"/>
      <c r="XCF9" s="86"/>
      <c r="XCG9" s="86"/>
      <c r="XCH9" s="86"/>
      <c r="XCI9" s="86"/>
      <c r="XCJ9" s="86"/>
      <c r="XCK9" s="86"/>
      <c r="XCL9" s="86"/>
      <c r="XCM9" s="86"/>
      <c r="XCN9" s="86"/>
      <c r="XCO9" s="86"/>
      <c r="XCP9" s="86"/>
      <c r="XCQ9" s="86"/>
      <c r="XCR9" s="86"/>
      <c r="XCS9" s="86"/>
      <c r="XCT9" s="86"/>
      <c r="XCU9" s="86"/>
      <c r="XCV9" s="86"/>
      <c r="XCW9" s="86"/>
      <c r="XCX9" s="86"/>
      <c r="XCY9" s="86"/>
      <c r="XCZ9" s="86"/>
      <c r="XDA9" s="86"/>
      <c r="XDB9" s="86"/>
      <c r="XDC9" s="86"/>
      <c r="XDD9" s="86"/>
      <c r="XDE9" s="86"/>
      <c r="XDF9" s="86"/>
      <c r="XDG9" s="86"/>
      <c r="XDH9" s="86"/>
      <c r="XDI9" s="86"/>
      <c r="XDJ9" s="86"/>
      <c r="XDK9" s="86"/>
      <c r="XDL9" s="86"/>
      <c r="XDM9" s="86"/>
      <c r="XDN9" s="86"/>
      <c r="XDO9" s="86"/>
      <c r="XDP9" s="86"/>
      <c r="XDQ9" s="86"/>
      <c r="XDR9" s="86"/>
      <c r="XDS9" s="86"/>
      <c r="XDT9" s="86"/>
      <c r="XDU9" s="86"/>
      <c r="XDV9" s="86"/>
      <c r="XDW9" s="86"/>
      <c r="XDX9" s="86"/>
      <c r="XDY9" s="86"/>
      <c r="XDZ9" s="86"/>
      <c r="XEA9" s="86"/>
      <c r="XEB9" s="86"/>
      <c r="XEC9" s="86"/>
      <c r="XED9" s="86"/>
      <c r="XEE9" s="86"/>
      <c r="XEF9" s="86"/>
      <c r="XEG9" s="86"/>
      <c r="XEH9" s="86"/>
      <c r="XEI9" s="86"/>
      <c r="XEJ9" s="86"/>
      <c r="XEK9" s="86"/>
      <c r="XEL9" s="86"/>
      <c r="XEM9" s="86"/>
      <c r="XEN9" s="86"/>
      <c r="XEO9" s="86"/>
      <c r="XEP9" s="86"/>
      <c r="XEQ9" s="86"/>
      <c r="XER9" s="86"/>
      <c r="XES9" s="86"/>
      <c r="XET9" s="86"/>
      <c r="XEU9" s="86"/>
      <c r="XEV9" s="86"/>
      <c r="XEW9" s="86"/>
      <c r="XEX9" s="86"/>
      <c r="XEY9" s="86"/>
      <c r="XEZ9" s="86"/>
      <c r="XFA9" s="86"/>
      <c r="XFB9" s="86"/>
      <c r="XFC9" s="86"/>
      <c r="XFD9" s="86"/>
    </row>
    <row r="10" spans="2:16384" ht="19.5" x14ac:dyDescent="0.3">
      <c r="B10" s="148"/>
      <c r="C10" s="15"/>
      <c r="D10" s="15"/>
      <c r="E10" s="15"/>
      <c r="F10" s="15"/>
      <c r="G10" s="15"/>
      <c r="H10" s="196"/>
      <c r="I10" s="15"/>
      <c r="J10" s="15"/>
      <c r="K10" s="15"/>
      <c r="L10" s="15"/>
      <c r="M10" s="15"/>
      <c r="N10" s="15"/>
      <c r="O10" s="69"/>
      <c r="Q10" s="401" t="s">
        <v>1298</v>
      </c>
      <c r="R10" s="402"/>
      <c r="S10" s="402"/>
      <c r="T10" s="402"/>
      <c r="U10" s="402"/>
      <c r="V10" s="402"/>
      <c r="W10" s="402"/>
      <c r="X10" s="402"/>
      <c r="Z10" s="406" t="s">
        <v>1760</v>
      </c>
      <c r="AA10" s="138"/>
      <c r="AB10" s="138"/>
      <c r="AC10" s="138"/>
      <c r="AD10" s="138"/>
      <c r="AE10" s="138"/>
      <c r="AF10" s="138"/>
      <c r="AG10" s="138"/>
      <c r="AH10" s="138"/>
      <c r="AI10" s="86"/>
      <c r="AJ10" s="86"/>
      <c r="AK10" s="414" t="s">
        <v>1775</v>
      </c>
      <c r="AL10" s="386"/>
      <c r="AM10" s="386"/>
      <c r="AN10" s="386"/>
      <c r="AO10" s="386"/>
      <c r="AP10" s="386"/>
      <c r="AQ10" s="386"/>
      <c r="AR10" s="386"/>
      <c r="AS10" s="408"/>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IT10" s="86"/>
      <c r="IU10" s="86"/>
      <c r="IV10" s="86"/>
      <c r="IW10" s="86"/>
      <c r="IX10" s="86"/>
      <c r="IY10" s="86"/>
      <c r="IZ10" s="86"/>
      <c r="JA10" s="86"/>
      <c r="JB10" s="86"/>
      <c r="JC10" s="86"/>
      <c r="JD10" s="86"/>
      <c r="JE10" s="86"/>
      <c r="JF10" s="86"/>
      <c r="JG10" s="86"/>
      <c r="JH10" s="86"/>
      <c r="JI10" s="86"/>
      <c r="JJ10" s="86"/>
      <c r="JK10" s="86"/>
      <c r="JL10" s="86"/>
      <c r="JM10" s="86"/>
      <c r="JN10" s="86"/>
      <c r="JO10" s="86"/>
      <c r="JP10" s="86"/>
      <c r="JQ10" s="86"/>
      <c r="JR10" s="86"/>
      <c r="JS10" s="86"/>
      <c r="JT10" s="86"/>
      <c r="JU10" s="86"/>
      <c r="JV10" s="86"/>
      <c r="JW10" s="86"/>
      <c r="JX10" s="86"/>
      <c r="JY10" s="86"/>
      <c r="JZ10" s="86"/>
      <c r="KA10" s="86"/>
      <c r="KB10" s="86"/>
      <c r="KC10" s="86"/>
      <c r="KD10" s="86"/>
      <c r="KE10" s="86"/>
      <c r="KF10" s="86"/>
      <c r="KG10" s="86"/>
      <c r="KH10" s="86"/>
      <c r="KI10" s="86"/>
      <c r="KJ10" s="86"/>
      <c r="KK10" s="86"/>
      <c r="KL10" s="86"/>
      <c r="KM10" s="86"/>
      <c r="KN10" s="86"/>
      <c r="KO10" s="86"/>
      <c r="KP10" s="86"/>
      <c r="KQ10" s="86"/>
      <c r="KR10" s="86"/>
      <c r="KS10" s="86"/>
      <c r="KT10" s="86"/>
      <c r="KU10" s="86"/>
      <c r="KV10" s="86"/>
      <c r="KW10" s="86"/>
      <c r="KX10" s="86"/>
      <c r="KY10" s="86"/>
      <c r="KZ10" s="86"/>
      <c r="LA10" s="86"/>
      <c r="LB10" s="86"/>
      <c r="LC10" s="86"/>
      <c r="LD10" s="86"/>
      <c r="LE10" s="86"/>
      <c r="LF10" s="86"/>
      <c r="LG10" s="86"/>
      <c r="LH10" s="86"/>
      <c r="LI10" s="86"/>
      <c r="LJ10" s="86"/>
      <c r="LK10" s="86"/>
      <c r="LL10" s="86"/>
      <c r="LM10" s="86"/>
      <c r="LN10" s="86"/>
      <c r="LO10" s="86"/>
      <c r="LP10" s="86"/>
      <c r="LQ10" s="86"/>
      <c r="LR10" s="86"/>
      <c r="LS10" s="86"/>
      <c r="LT10" s="86"/>
      <c r="LU10" s="86"/>
      <c r="LV10" s="86"/>
      <c r="LW10" s="86"/>
      <c r="LX10" s="86"/>
      <c r="LY10" s="86"/>
      <c r="LZ10" s="86"/>
      <c r="MA10" s="86"/>
      <c r="MB10" s="86"/>
      <c r="MC10" s="86"/>
      <c r="MD10" s="86"/>
      <c r="ME10" s="86"/>
      <c r="MF10" s="86"/>
      <c r="MG10" s="86"/>
      <c r="MH10" s="86"/>
      <c r="MI10" s="86"/>
      <c r="MJ10" s="86"/>
      <c r="MK10" s="86"/>
      <c r="ML10" s="86"/>
      <c r="MM10" s="86"/>
      <c r="MN10" s="86"/>
      <c r="MO10" s="86"/>
      <c r="MP10" s="86"/>
      <c r="MQ10" s="86"/>
      <c r="MR10" s="86"/>
      <c r="MS10" s="86"/>
      <c r="MT10" s="86"/>
      <c r="MU10" s="86"/>
      <c r="MV10" s="86"/>
      <c r="MW10" s="86"/>
      <c r="MX10" s="86"/>
      <c r="MY10" s="86"/>
      <c r="MZ10" s="86"/>
      <c r="NA10" s="86"/>
      <c r="NB10" s="86"/>
      <c r="NC10" s="86"/>
      <c r="ND10" s="86"/>
      <c r="NE10" s="86"/>
      <c r="NF10" s="86"/>
      <c r="NG10" s="86"/>
      <c r="NH10" s="86"/>
      <c r="NI10" s="86"/>
      <c r="NJ10" s="86"/>
      <c r="NK10" s="86"/>
      <c r="NL10" s="86"/>
      <c r="NM10" s="86"/>
      <c r="NN10" s="86"/>
      <c r="NO10" s="86"/>
      <c r="NP10" s="86"/>
      <c r="NQ10" s="86"/>
      <c r="NR10" s="86"/>
      <c r="NS10" s="86"/>
      <c r="NT10" s="86"/>
      <c r="NU10" s="86"/>
      <c r="NV10" s="86"/>
      <c r="NW10" s="86"/>
      <c r="NX10" s="86"/>
      <c r="NY10" s="86"/>
      <c r="NZ10" s="86"/>
      <c r="OA10" s="86"/>
      <c r="OB10" s="86"/>
      <c r="OC10" s="86"/>
      <c r="OD10" s="86"/>
      <c r="OE10" s="86"/>
      <c r="OF10" s="86"/>
      <c r="OG10" s="86"/>
      <c r="OH10" s="86"/>
      <c r="OI10" s="86"/>
      <c r="OJ10" s="86"/>
      <c r="OK10" s="86"/>
      <c r="OL10" s="86"/>
      <c r="OM10" s="86"/>
      <c r="ON10" s="86"/>
      <c r="OO10" s="86"/>
      <c r="OP10" s="86"/>
      <c r="OQ10" s="86"/>
      <c r="OR10" s="86"/>
      <c r="OS10" s="86"/>
      <c r="OT10" s="86"/>
      <c r="OU10" s="86"/>
      <c r="OV10" s="86"/>
      <c r="OW10" s="86"/>
      <c r="OX10" s="86"/>
      <c r="OY10" s="86"/>
      <c r="OZ10" s="86"/>
      <c r="PA10" s="86"/>
      <c r="PB10" s="86"/>
      <c r="PC10" s="86"/>
      <c r="PD10" s="86"/>
      <c r="PE10" s="86"/>
      <c r="PF10" s="86"/>
      <c r="PG10" s="86"/>
      <c r="PH10" s="86"/>
      <c r="PI10" s="86"/>
      <c r="PJ10" s="86"/>
      <c r="PK10" s="86"/>
      <c r="PL10" s="86"/>
      <c r="PM10" s="86"/>
      <c r="PN10" s="86"/>
      <c r="PO10" s="86"/>
      <c r="PP10" s="86"/>
      <c r="PQ10" s="86"/>
      <c r="PR10" s="86"/>
      <c r="PS10" s="86"/>
      <c r="PT10" s="86"/>
      <c r="PU10" s="86"/>
      <c r="PV10" s="86"/>
      <c r="PW10" s="86"/>
      <c r="PX10" s="86"/>
      <c r="PY10" s="86"/>
      <c r="PZ10" s="86"/>
      <c r="QA10" s="86"/>
      <c r="QB10" s="86"/>
      <c r="QC10" s="86"/>
      <c r="QD10" s="86"/>
      <c r="QE10" s="86"/>
      <c r="QF10" s="86"/>
      <c r="QG10" s="86"/>
      <c r="QH10" s="86"/>
      <c r="QI10" s="86"/>
      <c r="QJ10" s="86"/>
      <c r="QK10" s="86"/>
      <c r="QL10" s="86"/>
      <c r="QM10" s="86"/>
      <c r="QN10" s="86"/>
      <c r="QO10" s="86"/>
      <c r="QP10" s="86"/>
      <c r="QQ10" s="86"/>
      <c r="QR10" s="86"/>
      <c r="QS10" s="86"/>
      <c r="QT10" s="86"/>
      <c r="QU10" s="86"/>
      <c r="QV10" s="86"/>
      <c r="QW10" s="86"/>
      <c r="QX10" s="86"/>
      <c r="QY10" s="86"/>
      <c r="QZ10" s="86"/>
      <c r="RA10" s="86"/>
      <c r="RB10" s="86"/>
      <c r="RC10" s="86"/>
      <c r="RD10" s="86"/>
      <c r="RE10" s="86"/>
      <c r="RF10" s="86"/>
      <c r="RG10" s="86"/>
      <c r="RH10" s="86"/>
      <c r="RI10" s="86"/>
      <c r="RJ10" s="86"/>
      <c r="RK10" s="86"/>
      <c r="RL10" s="86"/>
      <c r="RM10" s="86"/>
      <c r="RN10" s="86"/>
      <c r="RO10" s="86"/>
      <c r="RP10" s="86"/>
      <c r="RQ10" s="86"/>
      <c r="RR10" s="86"/>
      <c r="RS10" s="86"/>
      <c r="RT10" s="86"/>
      <c r="RU10" s="86"/>
      <c r="RV10" s="86"/>
      <c r="RW10" s="86"/>
      <c r="RX10" s="86"/>
      <c r="RY10" s="86"/>
      <c r="RZ10" s="86"/>
      <c r="SA10" s="86"/>
      <c r="SB10" s="86"/>
      <c r="SC10" s="86"/>
      <c r="SD10" s="86"/>
      <c r="SE10" s="86"/>
      <c r="SF10" s="86"/>
      <c r="SG10" s="86"/>
      <c r="SH10" s="86"/>
      <c r="SI10" s="86"/>
      <c r="SJ10" s="86"/>
      <c r="SK10" s="86"/>
      <c r="SL10" s="86"/>
      <c r="SM10" s="86"/>
      <c r="SN10" s="86"/>
      <c r="SO10" s="86"/>
      <c r="SP10" s="86"/>
      <c r="SQ10" s="86"/>
      <c r="SR10" s="86"/>
      <c r="SS10" s="86"/>
      <c r="ST10" s="86"/>
      <c r="SU10" s="86"/>
      <c r="SV10" s="86"/>
      <c r="SW10" s="86"/>
      <c r="SX10" s="86"/>
      <c r="SY10" s="86"/>
      <c r="SZ10" s="86"/>
      <c r="TA10" s="86"/>
      <c r="TB10" s="86"/>
      <c r="TC10" s="86"/>
      <c r="TD10" s="86"/>
      <c r="TE10" s="86"/>
      <c r="TF10" s="86"/>
      <c r="TG10" s="86"/>
      <c r="TH10" s="86"/>
      <c r="TI10" s="86"/>
      <c r="TJ10" s="86"/>
      <c r="TK10" s="86"/>
      <c r="TL10" s="86"/>
      <c r="TM10" s="86"/>
      <c r="TN10" s="86"/>
      <c r="TO10" s="86"/>
      <c r="TP10" s="86"/>
      <c r="TQ10" s="86"/>
      <c r="TR10" s="86"/>
      <c r="TS10" s="86"/>
      <c r="TT10" s="86"/>
      <c r="TU10" s="86"/>
      <c r="TV10" s="86"/>
      <c r="TW10" s="86"/>
      <c r="TX10" s="86"/>
      <c r="TY10" s="86"/>
      <c r="TZ10" s="86"/>
      <c r="UA10" s="86"/>
      <c r="UB10" s="86"/>
      <c r="UC10" s="86"/>
      <c r="UD10" s="86"/>
      <c r="UE10" s="86"/>
      <c r="UF10" s="86"/>
      <c r="UG10" s="86"/>
      <c r="UH10" s="86"/>
      <c r="UI10" s="86"/>
      <c r="UJ10" s="86"/>
      <c r="UK10" s="86"/>
      <c r="UL10" s="86"/>
      <c r="UM10" s="86"/>
      <c r="UN10" s="86"/>
      <c r="UO10" s="86"/>
      <c r="UP10" s="86"/>
      <c r="UQ10" s="86"/>
      <c r="UR10" s="86"/>
      <c r="US10" s="86"/>
      <c r="UT10" s="86"/>
      <c r="UU10" s="86"/>
      <c r="UV10" s="86"/>
      <c r="UW10" s="86"/>
      <c r="UX10" s="86"/>
      <c r="UY10" s="86"/>
      <c r="UZ10" s="86"/>
      <c r="VA10" s="86"/>
      <c r="VB10" s="86"/>
      <c r="VC10" s="86"/>
      <c r="VD10" s="86"/>
      <c r="VE10" s="86"/>
      <c r="VF10" s="86"/>
      <c r="VG10" s="86"/>
      <c r="VH10" s="86"/>
      <c r="VI10" s="86"/>
      <c r="VJ10" s="86"/>
      <c r="VK10" s="86"/>
      <c r="VL10" s="86"/>
      <c r="VM10" s="86"/>
      <c r="VN10" s="86"/>
      <c r="VO10" s="86"/>
      <c r="VP10" s="86"/>
      <c r="VQ10" s="86"/>
      <c r="VR10" s="86"/>
      <c r="VS10" s="86"/>
      <c r="VT10" s="86"/>
      <c r="VU10" s="86"/>
      <c r="VV10" s="86"/>
      <c r="VW10" s="86"/>
      <c r="VX10" s="86"/>
      <c r="VY10" s="86"/>
      <c r="VZ10" s="86"/>
      <c r="WA10" s="86"/>
      <c r="WB10" s="86"/>
      <c r="WC10" s="86"/>
      <c r="WD10" s="86"/>
      <c r="WE10" s="86"/>
      <c r="WF10" s="86"/>
      <c r="WG10" s="86"/>
      <c r="WH10" s="86"/>
      <c r="WI10" s="86"/>
      <c r="WJ10" s="86"/>
      <c r="WK10" s="86"/>
      <c r="WL10" s="86"/>
      <c r="WM10" s="86"/>
      <c r="WN10" s="86"/>
      <c r="WO10" s="86"/>
      <c r="WP10" s="86"/>
      <c r="WQ10" s="86"/>
      <c r="WR10" s="86"/>
      <c r="WS10" s="86"/>
      <c r="WT10" s="86"/>
      <c r="WU10" s="86"/>
      <c r="WV10" s="86"/>
      <c r="WW10" s="86"/>
      <c r="WX10" s="86"/>
      <c r="WY10" s="86"/>
      <c r="WZ10" s="86"/>
      <c r="XA10" s="86"/>
      <c r="XB10" s="86"/>
      <c r="XC10" s="86"/>
      <c r="XD10" s="86"/>
      <c r="XE10" s="86"/>
      <c r="XF10" s="86"/>
      <c r="XG10" s="86"/>
      <c r="XH10" s="86"/>
      <c r="XI10" s="86"/>
      <c r="XJ10" s="86"/>
      <c r="XK10" s="86"/>
      <c r="XL10" s="86"/>
      <c r="XM10" s="86"/>
      <c r="XN10" s="86"/>
      <c r="XO10" s="86"/>
      <c r="XP10" s="86"/>
      <c r="XQ10" s="86"/>
      <c r="XR10" s="86"/>
      <c r="XS10" s="86"/>
      <c r="XT10" s="86"/>
      <c r="XU10" s="86"/>
      <c r="XV10" s="86"/>
      <c r="XW10" s="86"/>
      <c r="XX10" s="86"/>
      <c r="XY10" s="86"/>
      <c r="XZ10" s="86"/>
      <c r="YA10" s="86"/>
      <c r="YB10" s="86"/>
      <c r="YC10" s="86"/>
      <c r="YD10" s="86"/>
      <c r="YE10" s="86"/>
      <c r="YF10" s="86"/>
      <c r="YG10" s="86"/>
      <c r="YH10" s="86"/>
      <c r="YI10" s="86"/>
      <c r="YJ10" s="86"/>
      <c r="YK10" s="86"/>
      <c r="YL10" s="86"/>
      <c r="YM10" s="86"/>
      <c r="YN10" s="86"/>
      <c r="YO10" s="86"/>
      <c r="YP10" s="86"/>
      <c r="YQ10" s="86"/>
      <c r="YR10" s="86"/>
      <c r="YS10" s="86"/>
      <c r="YT10" s="86"/>
      <c r="YU10" s="86"/>
      <c r="YV10" s="86"/>
      <c r="YW10" s="86"/>
      <c r="YX10" s="86"/>
      <c r="YY10" s="86"/>
      <c r="YZ10" s="86"/>
      <c r="ZA10" s="86"/>
      <c r="ZB10" s="86"/>
      <c r="ZC10" s="86"/>
      <c r="ZD10" s="86"/>
      <c r="ZE10" s="86"/>
      <c r="ZF10" s="86"/>
      <c r="ZG10" s="86"/>
      <c r="ZH10" s="86"/>
      <c r="ZI10" s="86"/>
      <c r="ZJ10" s="86"/>
      <c r="ZK10" s="86"/>
      <c r="ZL10" s="86"/>
      <c r="ZM10" s="86"/>
      <c r="ZN10" s="86"/>
      <c r="ZO10" s="86"/>
      <c r="ZP10" s="86"/>
      <c r="ZQ10" s="86"/>
      <c r="ZR10" s="86"/>
      <c r="ZS10" s="86"/>
      <c r="ZT10" s="86"/>
      <c r="ZU10" s="86"/>
      <c r="ZV10" s="86"/>
      <c r="ZW10" s="86"/>
      <c r="ZX10" s="86"/>
      <c r="ZY10" s="86"/>
      <c r="ZZ10" s="86"/>
      <c r="AAA10" s="86"/>
      <c r="AAB10" s="86"/>
      <c r="AAC10" s="86"/>
      <c r="AAD10" s="86"/>
      <c r="AAE10" s="86"/>
      <c r="AAF10" s="86"/>
      <c r="AAG10" s="86"/>
      <c r="AAH10" s="86"/>
      <c r="AAI10" s="86"/>
      <c r="AAJ10" s="86"/>
      <c r="AAK10" s="86"/>
      <c r="AAL10" s="86"/>
      <c r="AAM10" s="86"/>
      <c r="AAN10" s="86"/>
      <c r="AAO10" s="86"/>
      <c r="AAP10" s="86"/>
      <c r="AAQ10" s="86"/>
      <c r="AAR10" s="86"/>
      <c r="AAS10" s="86"/>
      <c r="AAT10" s="86"/>
      <c r="AAU10" s="86"/>
      <c r="AAV10" s="86"/>
      <c r="AAW10" s="86"/>
      <c r="AAX10" s="86"/>
      <c r="AAY10" s="86"/>
      <c r="AAZ10" s="86"/>
      <c r="ABA10" s="86"/>
      <c r="ABB10" s="86"/>
      <c r="ABC10" s="86"/>
      <c r="ABD10" s="86"/>
      <c r="ABE10" s="86"/>
      <c r="ABF10" s="86"/>
      <c r="ABG10" s="86"/>
      <c r="ABH10" s="86"/>
      <c r="ABI10" s="86"/>
      <c r="ABJ10" s="86"/>
      <c r="ABK10" s="86"/>
      <c r="ABL10" s="86"/>
      <c r="ABM10" s="86"/>
      <c r="ABN10" s="86"/>
      <c r="ABO10" s="86"/>
      <c r="ABP10" s="86"/>
      <c r="ABQ10" s="86"/>
      <c r="ABR10" s="86"/>
      <c r="ABS10" s="86"/>
      <c r="ABT10" s="86"/>
      <c r="ABU10" s="86"/>
      <c r="ABV10" s="86"/>
      <c r="ABW10" s="86"/>
      <c r="ABX10" s="86"/>
      <c r="ABY10" s="86"/>
      <c r="ABZ10" s="86"/>
      <c r="ACA10" s="86"/>
      <c r="ACB10" s="86"/>
      <c r="ACC10" s="86"/>
      <c r="ACD10" s="86"/>
      <c r="ACE10" s="86"/>
      <c r="ACF10" s="86"/>
      <c r="ACG10" s="86"/>
      <c r="ACH10" s="86"/>
      <c r="ACI10" s="86"/>
      <c r="ACJ10" s="86"/>
      <c r="ACK10" s="86"/>
      <c r="ACL10" s="86"/>
      <c r="ACM10" s="86"/>
      <c r="ACN10" s="86"/>
      <c r="ACO10" s="86"/>
      <c r="ACP10" s="86"/>
      <c r="ACQ10" s="86"/>
      <c r="ACR10" s="86"/>
      <c r="ACS10" s="86"/>
      <c r="ACT10" s="86"/>
      <c r="ACU10" s="86"/>
      <c r="ACV10" s="86"/>
      <c r="ACW10" s="86"/>
      <c r="ACX10" s="86"/>
      <c r="ACY10" s="86"/>
      <c r="ACZ10" s="86"/>
      <c r="ADA10" s="86"/>
      <c r="ADB10" s="86"/>
      <c r="ADC10" s="86"/>
      <c r="ADD10" s="86"/>
      <c r="ADE10" s="86"/>
      <c r="ADF10" s="86"/>
      <c r="ADG10" s="86"/>
      <c r="ADH10" s="86"/>
      <c r="ADI10" s="86"/>
      <c r="ADJ10" s="86"/>
      <c r="ADK10" s="86"/>
      <c r="ADL10" s="86"/>
      <c r="ADM10" s="86"/>
      <c r="ADN10" s="86"/>
      <c r="ADO10" s="86"/>
      <c r="ADP10" s="86"/>
      <c r="ADQ10" s="86"/>
      <c r="ADR10" s="86"/>
      <c r="ADS10" s="86"/>
      <c r="ADT10" s="86"/>
      <c r="ADU10" s="86"/>
      <c r="ADV10" s="86"/>
      <c r="ADW10" s="86"/>
      <c r="ADX10" s="86"/>
      <c r="ADY10" s="86"/>
      <c r="ADZ10" s="86"/>
      <c r="AEA10" s="86"/>
      <c r="AEB10" s="86"/>
      <c r="AEC10" s="86"/>
      <c r="AED10" s="86"/>
      <c r="AEE10" s="86"/>
      <c r="AEF10" s="86"/>
      <c r="AEG10" s="86"/>
      <c r="AEH10" s="86"/>
      <c r="AEI10" s="86"/>
      <c r="AEJ10" s="86"/>
      <c r="AEK10" s="86"/>
      <c r="AEL10" s="86"/>
      <c r="AEM10" s="86"/>
      <c r="AEN10" s="86"/>
      <c r="AEO10" s="86"/>
      <c r="AEP10" s="86"/>
      <c r="AEQ10" s="86"/>
      <c r="AER10" s="86"/>
      <c r="AES10" s="86"/>
      <c r="AET10" s="86"/>
      <c r="AEU10" s="86"/>
      <c r="AEV10" s="86"/>
      <c r="AEW10" s="86"/>
      <c r="AEX10" s="86"/>
      <c r="AEY10" s="86"/>
      <c r="AEZ10" s="86"/>
      <c r="AFA10" s="86"/>
      <c r="AFB10" s="86"/>
      <c r="AFC10" s="86"/>
      <c r="AFD10" s="86"/>
      <c r="AFE10" s="86"/>
      <c r="AFF10" s="86"/>
      <c r="AFG10" s="86"/>
      <c r="AFH10" s="86"/>
      <c r="AFI10" s="86"/>
      <c r="AFJ10" s="86"/>
      <c r="AFK10" s="86"/>
      <c r="AFL10" s="86"/>
      <c r="AFM10" s="86"/>
      <c r="AFN10" s="86"/>
      <c r="AFO10" s="86"/>
      <c r="AFP10" s="86"/>
      <c r="AFQ10" s="86"/>
      <c r="AFR10" s="86"/>
      <c r="AFS10" s="86"/>
      <c r="AFT10" s="86"/>
      <c r="AFU10" s="86"/>
      <c r="AFV10" s="86"/>
      <c r="AFW10" s="86"/>
      <c r="AFX10" s="86"/>
      <c r="AFY10" s="86"/>
      <c r="AFZ10" s="86"/>
      <c r="AGA10" s="86"/>
      <c r="AGB10" s="86"/>
      <c r="AGC10" s="86"/>
      <c r="AGD10" s="86"/>
      <c r="AGE10" s="86"/>
      <c r="AGF10" s="86"/>
      <c r="AGG10" s="86"/>
      <c r="AGH10" s="86"/>
      <c r="AGI10" s="86"/>
      <c r="AGJ10" s="86"/>
      <c r="AGK10" s="86"/>
      <c r="AGL10" s="86"/>
      <c r="AGM10" s="86"/>
      <c r="AGN10" s="86"/>
      <c r="AGO10" s="86"/>
      <c r="AGP10" s="86"/>
      <c r="AGQ10" s="86"/>
      <c r="AGR10" s="86"/>
      <c r="AGS10" s="86"/>
      <c r="AGT10" s="86"/>
      <c r="AGU10" s="86"/>
      <c r="AGV10" s="86"/>
      <c r="AGW10" s="86"/>
      <c r="AGX10" s="86"/>
      <c r="AGY10" s="86"/>
      <c r="AGZ10" s="86"/>
      <c r="AHA10" s="86"/>
      <c r="AHB10" s="86"/>
      <c r="AHC10" s="86"/>
      <c r="AHD10" s="86"/>
      <c r="AHE10" s="86"/>
      <c r="AHF10" s="86"/>
      <c r="AHG10" s="86"/>
      <c r="AHH10" s="86"/>
      <c r="AHI10" s="86"/>
      <c r="AHJ10" s="86"/>
      <c r="AHK10" s="86"/>
      <c r="AHL10" s="86"/>
      <c r="AHM10" s="86"/>
      <c r="AHN10" s="86"/>
      <c r="AHO10" s="86"/>
      <c r="AHP10" s="86"/>
      <c r="AHQ10" s="86"/>
      <c r="AHR10" s="86"/>
      <c r="AHS10" s="86"/>
      <c r="AHT10" s="86"/>
      <c r="AHU10" s="86"/>
      <c r="AHV10" s="86"/>
      <c r="AHW10" s="86"/>
      <c r="AHX10" s="86"/>
      <c r="AHY10" s="86"/>
      <c r="AHZ10" s="86"/>
      <c r="AIA10" s="86"/>
      <c r="AIB10" s="86"/>
      <c r="AIC10" s="86"/>
      <c r="AID10" s="86"/>
      <c r="AIE10" s="86"/>
      <c r="AIF10" s="86"/>
      <c r="AIG10" s="86"/>
      <c r="AIH10" s="86"/>
      <c r="AII10" s="86"/>
      <c r="AIJ10" s="86"/>
      <c r="AIK10" s="86"/>
      <c r="AIL10" s="86"/>
      <c r="AIM10" s="86"/>
      <c r="AIN10" s="86"/>
      <c r="AIO10" s="86"/>
      <c r="AIP10" s="86"/>
      <c r="AIQ10" s="86"/>
      <c r="AIR10" s="86"/>
      <c r="AIS10" s="86"/>
      <c r="AIT10" s="86"/>
      <c r="AIU10" s="86"/>
      <c r="AIV10" s="86"/>
      <c r="AIW10" s="86"/>
      <c r="AIX10" s="86"/>
      <c r="AIY10" s="86"/>
      <c r="AIZ10" s="86"/>
      <c r="AJA10" s="86"/>
      <c r="AJB10" s="86"/>
      <c r="AJC10" s="86"/>
      <c r="AJD10" s="86"/>
      <c r="AJE10" s="86"/>
      <c r="AJF10" s="86"/>
      <c r="AJG10" s="86"/>
      <c r="AJH10" s="86"/>
      <c r="AJI10" s="86"/>
      <c r="AJJ10" s="86"/>
      <c r="AJK10" s="86"/>
      <c r="AJL10" s="86"/>
      <c r="AJM10" s="86"/>
      <c r="AJN10" s="86"/>
      <c r="AJO10" s="86"/>
      <c r="AJP10" s="86"/>
      <c r="AJQ10" s="86"/>
      <c r="AJR10" s="86"/>
      <c r="AJS10" s="86"/>
      <c r="AJT10" s="86"/>
      <c r="AJU10" s="86"/>
      <c r="AJV10" s="86"/>
      <c r="AJW10" s="86"/>
      <c r="AJX10" s="86"/>
      <c r="AJY10" s="86"/>
      <c r="AJZ10" s="86"/>
      <c r="AKA10" s="86"/>
      <c r="AKB10" s="86"/>
      <c r="AKC10" s="86"/>
      <c r="AKD10" s="86"/>
      <c r="AKE10" s="86"/>
      <c r="AKF10" s="86"/>
      <c r="AKG10" s="86"/>
      <c r="AKH10" s="86"/>
      <c r="AKI10" s="86"/>
      <c r="AKJ10" s="86"/>
      <c r="AKK10" s="86"/>
      <c r="AKL10" s="86"/>
      <c r="AKM10" s="86"/>
      <c r="AKN10" s="86"/>
      <c r="AKO10" s="86"/>
      <c r="AKP10" s="86"/>
      <c r="AKQ10" s="86"/>
      <c r="AKR10" s="86"/>
      <c r="AKS10" s="86"/>
      <c r="AKT10" s="86"/>
      <c r="AKU10" s="86"/>
      <c r="AKV10" s="86"/>
      <c r="AKW10" s="86"/>
      <c r="AKX10" s="86"/>
      <c r="AKY10" s="86"/>
      <c r="AKZ10" s="86"/>
      <c r="ALA10" s="86"/>
      <c r="ALB10" s="86"/>
      <c r="ALC10" s="86"/>
      <c r="ALD10" s="86"/>
      <c r="ALE10" s="86"/>
      <c r="ALF10" s="86"/>
      <c r="ALG10" s="86"/>
      <c r="ALH10" s="86"/>
      <c r="ALI10" s="86"/>
      <c r="ALJ10" s="86"/>
      <c r="ALK10" s="86"/>
      <c r="ALL10" s="86"/>
      <c r="ALM10" s="86"/>
      <c r="ALN10" s="86"/>
      <c r="ALO10" s="86"/>
      <c r="ALP10" s="86"/>
      <c r="ALQ10" s="86"/>
      <c r="ALR10" s="86"/>
      <c r="ALS10" s="86"/>
      <c r="ALT10" s="86"/>
      <c r="ALU10" s="86"/>
      <c r="ALV10" s="86"/>
      <c r="ALW10" s="86"/>
      <c r="ALX10" s="86"/>
      <c r="ALY10" s="86"/>
      <c r="ALZ10" s="86"/>
      <c r="AMA10" s="86"/>
      <c r="AMB10" s="86"/>
      <c r="AMC10" s="86"/>
      <c r="AMD10" s="86"/>
      <c r="AME10" s="86"/>
      <c r="AMF10" s="86"/>
      <c r="AMG10" s="86"/>
      <c r="AMH10" s="86"/>
      <c r="AMI10" s="86"/>
      <c r="AMJ10" s="86"/>
      <c r="AMK10" s="86"/>
      <c r="AML10" s="86"/>
      <c r="AMM10" s="86"/>
      <c r="AMN10" s="86"/>
      <c r="AMO10" s="86"/>
      <c r="AMP10" s="86"/>
      <c r="AMQ10" s="86"/>
      <c r="AMR10" s="86"/>
      <c r="AMS10" s="86"/>
      <c r="AMT10" s="86"/>
      <c r="AMU10" s="86"/>
      <c r="AMV10" s="86"/>
      <c r="AMW10" s="86"/>
      <c r="AMX10" s="86"/>
      <c r="AMY10" s="86"/>
      <c r="AMZ10" s="86"/>
      <c r="ANA10" s="86"/>
      <c r="ANB10" s="86"/>
      <c r="ANC10" s="86"/>
      <c r="AND10" s="86"/>
      <c r="ANE10" s="86"/>
      <c r="ANF10" s="86"/>
      <c r="ANG10" s="86"/>
      <c r="ANH10" s="86"/>
      <c r="ANI10" s="86"/>
      <c r="ANJ10" s="86"/>
      <c r="ANK10" s="86"/>
      <c r="ANL10" s="86"/>
      <c r="ANM10" s="86"/>
      <c r="ANN10" s="86"/>
      <c r="ANO10" s="86"/>
      <c r="ANP10" s="86"/>
      <c r="ANQ10" s="86"/>
      <c r="ANR10" s="86"/>
      <c r="ANS10" s="86"/>
      <c r="ANT10" s="86"/>
      <c r="ANU10" s="86"/>
      <c r="ANV10" s="86"/>
      <c r="ANW10" s="86"/>
      <c r="ANX10" s="86"/>
      <c r="ANY10" s="86"/>
      <c r="ANZ10" s="86"/>
      <c r="AOA10" s="86"/>
      <c r="AOB10" s="86"/>
      <c r="AOC10" s="86"/>
      <c r="AOD10" s="86"/>
      <c r="AOE10" s="86"/>
      <c r="AOF10" s="86"/>
      <c r="AOG10" s="86"/>
      <c r="AOH10" s="86"/>
      <c r="AOI10" s="86"/>
      <c r="AOJ10" s="86"/>
      <c r="AOK10" s="86"/>
      <c r="AOL10" s="86"/>
      <c r="AOM10" s="86"/>
      <c r="AON10" s="86"/>
      <c r="AOO10" s="86"/>
      <c r="AOP10" s="86"/>
      <c r="AOQ10" s="86"/>
      <c r="AOR10" s="86"/>
      <c r="AOS10" s="86"/>
      <c r="AOT10" s="86"/>
      <c r="AOU10" s="86"/>
      <c r="AOV10" s="86"/>
      <c r="AOW10" s="86"/>
      <c r="AOX10" s="86"/>
      <c r="AOY10" s="86"/>
      <c r="AOZ10" s="86"/>
      <c r="APA10" s="86"/>
      <c r="APB10" s="86"/>
      <c r="APC10" s="86"/>
      <c r="APD10" s="86"/>
      <c r="APE10" s="86"/>
      <c r="APF10" s="86"/>
      <c r="APG10" s="86"/>
      <c r="APH10" s="86"/>
      <c r="API10" s="86"/>
      <c r="APJ10" s="86"/>
      <c r="APK10" s="86"/>
      <c r="APL10" s="86"/>
      <c r="APM10" s="86"/>
      <c r="APN10" s="86"/>
      <c r="APO10" s="86"/>
      <c r="APP10" s="86"/>
      <c r="APQ10" s="86"/>
      <c r="APR10" s="86"/>
      <c r="APS10" s="86"/>
      <c r="APT10" s="86"/>
      <c r="APU10" s="86"/>
      <c r="APV10" s="86"/>
      <c r="APW10" s="86"/>
      <c r="APX10" s="86"/>
      <c r="APY10" s="86"/>
      <c r="APZ10" s="86"/>
      <c r="AQA10" s="86"/>
      <c r="AQB10" s="86"/>
      <c r="AQC10" s="86"/>
      <c r="AQD10" s="86"/>
      <c r="AQE10" s="86"/>
      <c r="AQF10" s="86"/>
      <c r="AQG10" s="86"/>
      <c r="AQH10" s="86"/>
      <c r="AQI10" s="86"/>
      <c r="AQJ10" s="86"/>
      <c r="AQK10" s="86"/>
      <c r="AQL10" s="86"/>
      <c r="AQM10" s="86"/>
      <c r="AQN10" s="86"/>
      <c r="AQO10" s="86"/>
      <c r="AQP10" s="86"/>
      <c r="AQQ10" s="86"/>
      <c r="AQR10" s="86"/>
      <c r="AQS10" s="86"/>
      <c r="AQT10" s="86"/>
      <c r="AQU10" s="86"/>
      <c r="AQV10" s="86"/>
      <c r="AQW10" s="86"/>
      <c r="AQX10" s="86"/>
      <c r="AQY10" s="86"/>
      <c r="AQZ10" s="86"/>
      <c r="ARA10" s="86"/>
      <c r="ARB10" s="86"/>
      <c r="ARC10" s="86"/>
      <c r="ARD10" s="86"/>
      <c r="ARE10" s="86"/>
      <c r="ARF10" s="86"/>
      <c r="ARG10" s="86"/>
      <c r="ARH10" s="86"/>
      <c r="ARI10" s="86"/>
      <c r="ARJ10" s="86"/>
      <c r="ARK10" s="86"/>
      <c r="ARL10" s="86"/>
      <c r="ARM10" s="86"/>
      <c r="ARN10" s="86"/>
      <c r="ARO10" s="86"/>
      <c r="ARP10" s="86"/>
      <c r="ARQ10" s="86"/>
      <c r="ARR10" s="86"/>
      <c r="ARS10" s="86"/>
      <c r="ART10" s="86"/>
      <c r="ARU10" s="86"/>
      <c r="ARV10" s="86"/>
      <c r="ARW10" s="86"/>
      <c r="ARX10" s="86"/>
      <c r="ARY10" s="86"/>
      <c r="ARZ10" s="86"/>
      <c r="ASA10" s="86"/>
      <c r="ASB10" s="86"/>
      <c r="ASC10" s="86"/>
      <c r="ASD10" s="86"/>
      <c r="ASE10" s="86"/>
      <c r="ASF10" s="86"/>
      <c r="ASG10" s="86"/>
      <c r="ASH10" s="86"/>
      <c r="ASI10" s="86"/>
      <c r="ASJ10" s="86"/>
      <c r="ASK10" s="86"/>
      <c r="ASL10" s="86"/>
      <c r="ASM10" s="86"/>
      <c r="ASN10" s="86"/>
      <c r="ASO10" s="86"/>
      <c r="ASP10" s="86"/>
      <c r="ASQ10" s="86"/>
      <c r="ASR10" s="86"/>
      <c r="ASS10" s="86"/>
      <c r="AST10" s="86"/>
      <c r="ASU10" s="86"/>
      <c r="ASV10" s="86"/>
      <c r="ASW10" s="86"/>
      <c r="ASX10" s="86"/>
      <c r="ASY10" s="86"/>
      <c r="ASZ10" s="86"/>
      <c r="ATA10" s="86"/>
      <c r="ATB10" s="86"/>
      <c r="ATC10" s="86"/>
      <c r="ATD10" s="86"/>
      <c r="ATE10" s="86"/>
      <c r="ATF10" s="86"/>
      <c r="ATG10" s="86"/>
      <c r="ATH10" s="86"/>
      <c r="ATI10" s="86"/>
      <c r="ATJ10" s="86"/>
      <c r="ATK10" s="86"/>
      <c r="ATL10" s="86"/>
      <c r="ATM10" s="86"/>
      <c r="ATN10" s="86"/>
      <c r="ATO10" s="86"/>
      <c r="ATP10" s="86"/>
      <c r="ATQ10" s="86"/>
      <c r="ATR10" s="86"/>
      <c r="ATS10" s="86"/>
      <c r="ATT10" s="86"/>
      <c r="ATU10" s="86"/>
      <c r="ATV10" s="86"/>
      <c r="ATW10" s="86"/>
      <c r="ATX10" s="86"/>
      <c r="ATY10" s="86"/>
      <c r="ATZ10" s="86"/>
      <c r="AUA10" s="86"/>
      <c r="AUB10" s="86"/>
      <c r="AUC10" s="86"/>
      <c r="AUD10" s="86"/>
      <c r="AUE10" s="86"/>
      <c r="AUF10" s="86"/>
      <c r="AUG10" s="86"/>
      <c r="AUH10" s="86"/>
      <c r="AUI10" s="86"/>
      <c r="AUJ10" s="86"/>
      <c r="AUK10" s="86"/>
      <c r="AUL10" s="86"/>
      <c r="AUM10" s="86"/>
      <c r="AUN10" s="86"/>
      <c r="AUO10" s="86"/>
      <c r="AUP10" s="86"/>
      <c r="AUQ10" s="86"/>
      <c r="AUR10" s="86"/>
      <c r="AUS10" s="86"/>
      <c r="AUT10" s="86"/>
      <c r="AUU10" s="86"/>
      <c r="AUV10" s="86"/>
      <c r="AUW10" s="86"/>
      <c r="AUX10" s="86"/>
      <c r="AUY10" s="86"/>
      <c r="AUZ10" s="86"/>
      <c r="AVA10" s="86"/>
      <c r="AVB10" s="86"/>
      <c r="AVC10" s="86"/>
      <c r="AVD10" s="86"/>
      <c r="AVE10" s="86"/>
      <c r="AVF10" s="86"/>
      <c r="AVG10" s="86"/>
      <c r="AVH10" s="86"/>
      <c r="AVI10" s="86"/>
      <c r="AVJ10" s="86"/>
      <c r="AVK10" s="86"/>
      <c r="AVL10" s="86"/>
      <c r="AVM10" s="86"/>
      <c r="AVN10" s="86"/>
      <c r="AVO10" s="86"/>
      <c r="AVP10" s="86"/>
      <c r="AVQ10" s="86"/>
      <c r="AVR10" s="86"/>
      <c r="AVS10" s="86"/>
      <c r="AVT10" s="86"/>
      <c r="AVU10" s="86"/>
      <c r="AVV10" s="86"/>
      <c r="AVW10" s="86"/>
      <c r="AVX10" s="86"/>
      <c r="AVY10" s="86"/>
      <c r="AVZ10" s="86"/>
      <c r="AWA10" s="86"/>
      <c r="AWB10" s="86"/>
      <c r="AWC10" s="86"/>
      <c r="AWD10" s="86"/>
      <c r="AWE10" s="86"/>
      <c r="AWF10" s="86"/>
      <c r="AWG10" s="86"/>
      <c r="AWH10" s="86"/>
      <c r="AWI10" s="86"/>
      <c r="AWJ10" s="86"/>
      <c r="AWK10" s="86"/>
      <c r="AWL10" s="86"/>
      <c r="AWM10" s="86"/>
      <c r="AWN10" s="86"/>
      <c r="AWO10" s="86"/>
      <c r="AWP10" s="86"/>
      <c r="AWQ10" s="86"/>
      <c r="AWR10" s="86"/>
      <c r="AWS10" s="86"/>
      <c r="AWT10" s="86"/>
      <c r="AWU10" s="86"/>
      <c r="AWV10" s="86"/>
      <c r="AWW10" s="86"/>
      <c r="AWX10" s="86"/>
      <c r="AWY10" s="86"/>
      <c r="AWZ10" s="86"/>
      <c r="AXA10" s="86"/>
      <c r="AXB10" s="86"/>
      <c r="AXC10" s="86"/>
      <c r="AXD10" s="86"/>
      <c r="AXE10" s="86"/>
      <c r="AXF10" s="86"/>
      <c r="AXG10" s="86"/>
      <c r="AXH10" s="86"/>
      <c r="AXI10" s="86"/>
      <c r="AXJ10" s="86"/>
      <c r="AXK10" s="86"/>
      <c r="AXL10" s="86"/>
      <c r="AXM10" s="86"/>
      <c r="AXN10" s="86"/>
      <c r="AXO10" s="86"/>
      <c r="AXP10" s="86"/>
      <c r="AXQ10" s="86"/>
      <c r="AXR10" s="86"/>
      <c r="AXS10" s="86"/>
      <c r="AXT10" s="86"/>
      <c r="AXU10" s="86"/>
      <c r="AXV10" s="86"/>
      <c r="AXW10" s="86"/>
      <c r="AXX10" s="86"/>
      <c r="AXY10" s="86"/>
      <c r="AXZ10" s="86"/>
      <c r="AYA10" s="86"/>
      <c r="AYB10" s="86"/>
      <c r="AYC10" s="86"/>
      <c r="AYD10" s="86"/>
      <c r="AYE10" s="86"/>
      <c r="AYF10" s="86"/>
      <c r="AYG10" s="86"/>
      <c r="AYH10" s="86"/>
      <c r="AYI10" s="86"/>
      <c r="AYJ10" s="86"/>
      <c r="AYK10" s="86"/>
      <c r="AYL10" s="86"/>
      <c r="AYM10" s="86"/>
      <c r="AYN10" s="86"/>
      <c r="AYO10" s="86"/>
      <c r="AYP10" s="86"/>
      <c r="AYQ10" s="86"/>
      <c r="AYR10" s="86"/>
      <c r="AYS10" s="86"/>
      <c r="AYT10" s="86"/>
      <c r="AYU10" s="86"/>
      <c r="AYV10" s="86"/>
      <c r="AYW10" s="86"/>
      <c r="AYX10" s="86"/>
      <c r="AYY10" s="86"/>
      <c r="AYZ10" s="86"/>
      <c r="AZA10" s="86"/>
      <c r="AZB10" s="86"/>
      <c r="AZC10" s="86"/>
      <c r="AZD10" s="86"/>
      <c r="AZE10" s="86"/>
      <c r="AZF10" s="86"/>
      <c r="AZG10" s="86"/>
      <c r="AZH10" s="86"/>
      <c r="AZI10" s="86"/>
      <c r="AZJ10" s="86"/>
      <c r="AZK10" s="86"/>
      <c r="AZL10" s="86"/>
      <c r="AZM10" s="86"/>
      <c r="AZN10" s="86"/>
      <c r="AZO10" s="86"/>
      <c r="AZP10" s="86"/>
      <c r="AZQ10" s="86"/>
      <c r="AZR10" s="86"/>
      <c r="AZS10" s="86"/>
      <c r="AZT10" s="86"/>
      <c r="AZU10" s="86"/>
      <c r="AZV10" s="86"/>
      <c r="AZW10" s="86"/>
      <c r="AZX10" s="86"/>
      <c r="AZY10" s="86"/>
      <c r="AZZ10" s="86"/>
      <c r="BAA10" s="86"/>
      <c r="BAB10" s="86"/>
      <c r="BAC10" s="86"/>
      <c r="BAD10" s="86"/>
      <c r="BAE10" s="86"/>
      <c r="BAF10" s="86"/>
      <c r="BAG10" s="86"/>
      <c r="BAH10" s="86"/>
      <c r="BAI10" s="86"/>
      <c r="BAJ10" s="86"/>
      <c r="BAK10" s="86"/>
      <c r="BAL10" s="86"/>
      <c r="BAM10" s="86"/>
      <c r="BAN10" s="86"/>
      <c r="BAO10" s="86"/>
      <c r="BAP10" s="86"/>
      <c r="BAQ10" s="86"/>
      <c r="BAR10" s="86"/>
      <c r="BAS10" s="86"/>
      <c r="BAT10" s="86"/>
      <c r="BAU10" s="86"/>
      <c r="BAV10" s="86"/>
      <c r="BAW10" s="86"/>
      <c r="BAX10" s="86"/>
      <c r="BAY10" s="86"/>
      <c r="BAZ10" s="86"/>
      <c r="BBA10" s="86"/>
      <c r="BBB10" s="86"/>
      <c r="BBC10" s="86"/>
      <c r="BBD10" s="86"/>
      <c r="BBE10" s="86"/>
      <c r="BBF10" s="86"/>
      <c r="BBG10" s="86"/>
      <c r="BBH10" s="86"/>
      <c r="BBI10" s="86"/>
      <c r="BBJ10" s="86"/>
      <c r="BBK10" s="86"/>
      <c r="BBL10" s="86"/>
      <c r="BBM10" s="86"/>
      <c r="BBN10" s="86"/>
      <c r="BBO10" s="86"/>
      <c r="BBP10" s="86"/>
      <c r="BBQ10" s="86"/>
      <c r="BBR10" s="86"/>
      <c r="BBS10" s="86"/>
      <c r="BBT10" s="86"/>
      <c r="BBU10" s="86"/>
      <c r="BBV10" s="86"/>
      <c r="BBW10" s="86"/>
      <c r="BBX10" s="86"/>
      <c r="BBY10" s="86"/>
      <c r="BBZ10" s="86"/>
      <c r="BCA10" s="86"/>
      <c r="BCB10" s="86"/>
      <c r="BCC10" s="86"/>
      <c r="BCD10" s="86"/>
      <c r="BCE10" s="86"/>
      <c r="BCF10" s="86"/>
      <c r="BCG10" s="86"/>
      <c r="BCH10" s="86"/>
      <c r="BCI10" s="86"/>
      <c r="BCJ10" s="86"/>
      <c r="BCK10" s="86"/>
      <c r="BCL10" s="86"/>
      <c r="BCM10" s="86"/>
      <c r="BCN10" s="86"/>
      <c r="BCO10" s="86"/>
      <c r="BCP10" s="86"/>
      <c r="BCQ10" s="86"/>
      <c r="BCR10" s="86"/>
      <c r="BCS10" s="86"/>
      <c r="BCT10" s="86"/>
      <c r="BCU10" s="86"/>
      <c r="BCV10" s="86"/>
      <c r="BCW10" s="86"/>
      <c r="BCX10" s="86"/>
      <c r="BCY10" s="86"/>
      <c r="BCZ10" s="86"/>
      <c r="BDA10" s="86"/>
      <c r="BDB10" s="86"/>
      <c r="BDC10" s="86"/>
      <c r="BDD10" s="86"/>
      <c r="BDE10" s="86"/>
      <c r="BDF10" s="86"/>
      <c r="BDG10" s="86"/>
      <c r="BDH10" s="86"/>
      <c r="BDI10" s="86"/>
      <c r="BDJ10" s="86"/>
      <c r="BDK10" s="86"/>
      <c r="BDL10" s="86"/>
      <c r="BDM10" s="86"/>
      <c r="BDN10" s="86"/>
      <c r="BDO10" s="86"/>
      <c r="BDP10" s="86"/>
      <c r="BDQ10" s="86"/>
      <c r="BDR10" s="86"/>
      <c r="BDS10" s="86"/>
      <c r="BDT10" s="86"/>
      <c r="BDU10" s="86"/>
      <c r="BDV10" s="86"/>
      <c r="BDW10" s="86"/>
      <c r="BDX10" s="86"/>
      <c r="BDY10" s="86"/>
      <c r="BDZ10" s="86"/>
      <c r="BEA10" s="86"/>
      <c r="BEB10" s="86"/>
      <c r="BEC10" s="86"/>
      <c r="BED10" s="86"/>
      <c r="BEE10" s="86"/>
      <c r="BEF10" s="86"/>
      <c r="BEG10" s="86"/>
      <c r="BEH10" s="86"/>
      <c r="BEI10" s="86"/>
      <c r="BEJ10" s="86"/>
      <c r="BEK10" s="86"/>
      <c r="BEL10" s="86"/>
      <c r="BEM10" s="86"/>
      <c r="BEN10" s="86"/>
      <c r="BEO10" s="86"/>
      <c r="BEP10" s="86"/>
      <c r="BEQ10" s="86"/>
      <c r="BER10" s="86"/>
      <c r="BES10" s="86"/>
      <c r="BET10" s="86"/>
      <c r="BEU10" s="86"/>
      <c r="BEV10" s="86"/>
      <c r="BEW10" s="86"/>
      <c r="BEX10" s="86"/>
      <c r="BEY10" s="86"/>
      <c r="BEZ10" s="86"/>
      <c r="BFA10" s="86"/>
      <c r="BFB10" s="86"/>
      <c r="BFC10" s="86"/>
      <c r="BFD10" s="86"/>
      <c r="BFE10" s="86"/>
      <c r="BFF10" s="86"/>
      <c r="BFG10" s="86"/>
      <c r="BFH10" s="86"/>
      <c r="BFI10" s="86"/>
      <c r="BFJ10" s="86"/>
      <c r="BFK10" s="86"/>
      <c r="BFL10" s="86"/>
      <c r="BFM10" s="86"/>
      <c r="BFN10" s="86"/>
      <c r="BFO10" s="86"/>
      <c r="BFP10" s="86"/>
      <c r="BFQ10" s="86"/>
      <c r="BFR10" s="86"/>
      <c r="BFS10" s="86"/>
      <c r="BFT10" s="86"/>
      <c r="BFU10" s="86"/>
      <c r="BFV10" s="86"/>
      <c r="BFW10" s="86"/>
      <c r="BFX10" s="86"/>
      <c r="BFY10" s="86"/>
      <c r="BFZ10" s="86"/>
      <c r="BGA10" s="86"/>
      <c r="BGB10" s="86"/>
      <c r="BGC10" s="86"/>
      <c r="BGD10" s="86"/>
      <c r="BGE10" s="86"/>
      <c r="BGF10" s="86"/>
      <c r="BGG10" s="86"/>
      <c r="BGH10" s="86"/>
      <c r="BGI10" s="86"/>
      <c r="BGJ10" s="86"/>
      <c r="BGK10" s="86"/>
      <c r="BGL10" s="86"/>
      <c r="BGM10" s="86"/>
      <c r="BGN10" s="86"/>
      <c r="BGO10" s="86"/>
      <c r="BGP10" s="86"/>
      <c r="BGQ10" s="86"/>
      <c r="BGR10" s="86"/>
      <c r="BGS10" s="86"/>
      <c r="BGT10" s="86"/>
      <c r="BGU10" s="86"/>
      <c r="BGV10" s="86"/>
      <c r="BGW10" s="86"/>
      <c r="BGX10" s="86"/>
      <c r="BGY10" s="86"/>
      <c r="BGZ10" s="86"/>
      <c r="BHA10" s="86"/>
      <c r="BHB10" s="86"/>
      <c r="BHC10" s="86"/>
      <c r="BHD10" s="86"/>
      <c r="BHE10" s="86"/>
      <c r="BHF10" s="86"/>
      <c r="BHG10" s="86"/>
      <c r="BHH10" s="86"/>
      <c r="BHI10" s="86"/>
      <c r="BHJ10" s="86"/>
      <c r="BHK10" s="86"/>
      <c r="BHL10" s="86"/>
      <c r="BHM10" s="86"/>
      <c r="BHN10" s="86"/>
      <c r="BHO10" s="86"/>
      <c r="BHP10" s="86"/>
      <c r="BHQ10" s="86"/>
      <c r="BHR10" s="86"/>
      <c r="BHS10" s="86"/>
      <c r="BHT10" s="86"/>
      <c r="BHU10" s="86"/>
      <c r="BHV10" s="86"/>
      <c r="BHW10" s="86"/>
      <c r="BHX10" s="86"/>
      <c r="BHY10" s="86"/>
      <c r="BHZ10" s="86"/>
      <c r="BIA10" s="86"/>
      <c r="BIB10" s="86"/>
      <c r="BIC10" s="86"/>
      <c r="BID10" s="86"/>
      <c r="BIE10" s="86"/>
      <c r="BIF10" s="86"/>
      <c r="BIG10" s="86"/>
      <c r="BIH10" s="86"/>
      <c r="BII10" s="86"/>
      <c r="BIJ10" s="86"/>
      <c r="BIK10" s="86"/>
      <c r="BIL10" s="86"/>
      <c r="BIM10" s="86"/>
      <c r="BIN10" s="86"/>
      <c r="BIO10" s="86"/>
      <c r="BIP10" s="86"/>
      <c r="BIQ10" s="86"/>
      <c r="BIR10" s="86"/>
      <c r="BIS10" s="86"/>
      <c r="BIT10" s="86"/>
      <c r="BIU10" s="86"/>
      <c r="BIV10" s="86"/>
      <c r="BIW10" s="86"/>
      <c r="BIX10" s="86"/>
      <c r="BIY10" s="86"/>
      <c r="BIZ10" s="86"/>
      <c r="BJA10" s="86"/>
      <c r="BJB10" s="86"/>
      <c r="BJC10" s="86"/>
      <c r="BJD10" s="86"/>
      <c r="BJE10" s="86"/>
      <c r="BJF10" s="86"/>
      <c r="BJG10" s="86"/>
      <c r="BJH10" s="86"/>
      <c r="BJI10" s="86"/>
      <c r="BJJ10" s="86"/>
      <c r="BJK10" s="86"/>
      <c r="BJL10" s="86"/>
      <c r="BJM10" s="86"/>
      <c r="BJN10" s="86"/>
      <c r="BJO10" s="86"/>
      <c r="BJP10" s="86"/>
      <c r="BJQ10" s="86"/>
      <c r="BJR10" s="86"/>
      <c r="BJS10" s="86"/>
      <c r="BJT10" s="86"/>
      <c r="BJU10" s="86"/>
      <c r="BJV10" s="86"/>
      <c r="BJW10" s="86"/>
      <c r="BJX10" s="86"/>
      <c r="BJY10" s="86"/>
      <c r="BJZ10" s="86"/>
      <c r="BKA10" s="86"/>
      <c r="BKB10" s="86"/>
      <c r="BKC10" s="86"/>
      <c r="BKD10" s="86"/>
      <c r="BKE10" s="86"/>
      <c r="BKF10" s="86"/>
      <c r="BKG10" s="86"/>
      <c r="BKH10" s="86"/>
      <c r="BKI10" s="86"/>
      <c r="BKJ10" s="86"/>
      <c r="BKK10" s="86"/>
      <c r="BKL10" s="86"/>
      <c r="BKM10" s="86"/>
      <c r="BKN10" s="86"/>
      <c r="BKO10" s="86"/>
      <c r="BKP10" s="86"/>
      <c r="BKQ10" s="86"/>
      <c r="BKR10" s="86"/>
      <c r="BKS10" s="86"/>
      <c r="BKT10" s="86"/>
      <c r="BKU10" s="86"/>
      <c r="BKV10" s="86"/>
      <c r="BKW10" s="86"/>
      <c r="BKX10" s="86"/>
      <c r="BKY10" s="86"/>
      <c r="BKZ10" s="86"/>
      <c r="BLA10" s="86"/>
      <c r="BLB10" s="86"/>
      <c r="BLC10" s="86"/>
      <c r="BLD10" s="86"/>
      <c r="BLE10" s="86"/>
      <c r="BLF10" s="86"/>
      <c r="BLG10" s="86"/>
      <c r="BLH10" s="86"/>
      <c r="BLI10" s="86"/>
      <c r="BLJ10" s="86"/>
      <c r="BLK10" s="86"/>
      <c r="BLL10" s="86"/>
      <c r="BLM10" s="86"/>
      <c r="BLN10" s="86"/>
      <c r="BLO10" s="86"/>
      <c r="BLP10" s="86"/>
      <c r="BLQ10" s="86"/>
      <c r="BLR10" s="86"/>
      <c r="BLS10" s="86"/>
      <c r="BLT10" s="86"/>
      <c r="BLU10" s="86"/>
      <c r="BLV10" s="86"/>
      <c r="BLW10" s="86"/>
      <c r="BLX10" s="86"/>
      <c r="BLY10" s="86"/>
      <c r="BLZ10" s="86"/>
      <c r="BMA10" s="86"/>
      <c r="BMB10" s="86"/>
      <c r="BMC10" s="86"/>
      <c r="BMD10" s="86"/>
      <c r="BME10" s="86"/>
      <c r="BMF10" s="86"/>
      <c r="BMG10" s="86"/>
      <c r="BMH10" s="86"/>
      <c r="BMI10" s="86"/>
      <c r="BMJ10" s="86"/>
      <c r="BMK10" s="86"/>
      <c r="BML10" s="86"/>
      <c r="BMM10" s="86"/>
      <c r="BMN10" s="86"/>
      <c r="BMO10" s="86"/>
      <c r="BMP10" s="86"/>
      <c r="BMQ10" s="86"/>
      <c r="BMR10" s="86"/>
      <c r="BMS10" s="86"/>
      <c r="BMT10" s="86"/>
      <c r="BMU10" s="86"/>
      <c r="BMV10" s="86"/>
      <c r="BMW10" s="86"/>
      <c r="BMX10" s="86"/>
      <c r="BMY10" s="86"/>
      <c r="BMZ10" s="86"/>
      <c r="BNA10" s="86"/>
      <c r="BNB10" s="86"/>
      <c r="BNC10" s="86"/>
      <c r="BND10" s="86"/>
      <c r="BNE10" s="86"/>
      <c r="BNF10" s="86"/>
      <c r="BNG10" s="86"/>
      <c r="BNH10" s="86"/>
      <c r="BNI10" s="86"/>
      <c r="BNJ10" s="86"/>
      <c r="BNK10" s="86"/>
      <c r="BNL10" s="86"/>
      <c r="BNM10" s="86"/>
      <c r="BNN10" s="86"/>
      <c r="BNO10" s="86"/>
      <c r="BNP10" s="86"/>
      <c r="BNQ10" s="86"/>
      <c r="BNR10" s="86"/>
      <c r="BNS10" s="86"/>
      <c r="BNT10" s="86"/>
      <c r="BNU10" s="86"/>
      <c r="BNV10" s="86"/>
      <c r="BNW10" s="86"/>
      <c r="BNX10" s="86"/>
      <c r="BNY10" s="86"/>
      <c r="BNZ10" s="86"/>
      <c r="BOA10" s="86"/>
      <c r="BOB10" s="86"/>
      <c r="BOC10" s="86"/>
      <c r="BOD10" s="86"/>
      <c r="BOE10" s="86"/>
      <c r="BOF10" s="86"/>
      <c r="BOG10" s="86"/>
      <c r="BOH10" s="86"/>
      <c r="BOI10" s="86"/>
      <c r="BOJ10" s="86"/>
      <c r="BOK10" s="86"/>
      <c r="BOL10" s="86"/>
      <c r="BOM10" s="86"/>
      <c r="BON10" s="86"/>
      <c r="BOO10" s="86"/>
      <c r="BOP10" s="86"/>
      <c r="BOQ10" s="86"/>
      <c r="BOR10" s="86"/>
      <c r="BOS10" s="86"/>
      <c r="BOT10" s="86"/>
      <c r="BOU10" s="86"/>
      <c r="BOV10" s="86"/>
      <c r="BOW10" s="86"/>
      <c r="BOX10" s="86"/>
      <c r="BOY10" s="86"/>
      <c r="BOZ10" s="86"/>
      <c r="BPA10" s="86"/>
      <c r="BPB10" s="86"/>
      <c r="BPC10" s="86"/>
      <c r="BPD10" s="86"/>
      <c r="BPE10" s="86"/>
      <c r="BPF10" s="86"/>
      <c r="BPG10" s="86"/>
      <c r="BPH10" s="86"/>
      <c r="BPI10" s="86"/>
      <c r="BPJ10" s="86"/>
      <c r="BPK10" s="86"/>
      <c r="BPL10" s="86"/>
      <c r="BPM10" s="86"/>
      <c r="BPN10" s="86"/>
      <c r="BPO10" s="86"/>
      <c r="BPP10" s="86"/>
      <c r="BPQ10" s="86"/>
      <c r="BPR10" s="86"/>
      <c r="BPS10" s="86"/>
      <c r="BPT10" s="86"/>
      <c r="BPU10" s="86"/>
      <c r="BPV10" s="86"/>
      <c r="BPW10" s="86"/>
      <c r="BPX10" s="86"/>
      <c r="BPY10" s="86"/>
      <c r="BPZ10" s="86"/>
      <c r="BQA10" s="86"/>
      <c r="BQB10" s="86"/>
      <c r="BQC10" s="86"/>
      <c r="BQD10" s="86"/>
      <c r="BQE10" s="86"/>
      <c r="BQF10" s="86"/>
      <c r="BQG10" s="86"/>
      <c r="BQH10" s="86"/>
      <c r="BQI10" s="86"/>
      <c r="BQJ10" s="86"/>
      <c r="BQK10" s="86"/>
      <c r="BQL10" s="86"/>
      <c r="BQM10" s="86"/>
      <c r="BQN10" s="86"/>
      <c r="BQO10" s="86"/>
      <c r="BQP10" s="86"/>
      <c r="BQQ10" s="86"/>
      <c r="BQR10" s="86"/>
      <c r="BQS10" s="86"/>
      <c r="BQT10" s="86"/>
      <c r="BQU10" s="86"/>
      <c r="BQV10" s="86"/>
      <c r="BQW10" s="86"/>
      <c r="BQX10" s="86"/>
      <c r="BQY10" s="86"/>
      <c r="BQZ10" s="86"/>
      <c r="BRA10" s="86"/>
      <c r="BRB10" s="86"/>
      <c r="BRC10" s="86"/>
      <c r="BRD10" s="86"/>
      <c r="BRE10" s="86"/>
      <c r="BRF10" s="86"/>
      <c r="BRG10" s="86"/>
      <c r="BRH10" s="86"/>
      <c r="BRI10" s="86"/>
      <c r="BRJ10" s="86"/>
      <c r="BRK10" s="86"/>
      <c r="BRL10" s="86"/>
      <c r="BRM10" s="86"/>
      <c r="BRN10" s="86"/>
      <c r="BRO10" s="86"/>
      <c r="BRP10" s="86"/>
      <c r="BRQ10" s="86"/>
      <c r="BRR10" s="86"/>
      <c r="BRS10" s="86"/>
      <c r="BRT10" s="86"/>
      <c r="BRU10" s="86"/>
      <c r="BRV10" s="86"/>
      <c r="BRW10" s="86"/>
      <c r="BRX10" s="86"/>
      <c r="BRY10" s="86"/>
      <c r="BRZ10" s="86"/>
      <c r="BSA10" s="86"/>
      <c r="BSB10" s="86"/>
      <c r="BSC10" s="86"/>
      <c r="BSD10" s="86"/>
      <c r="BSE10" s="86"/>
      <c r="BSF10" s="86"/>
      <c r="BSG10" s="86"/>
      <c r="BSH10" s="86"/>
      <c r="BSI10" s="86"/>
      <c r="BSJ10" s="86"/>
      <c r="BSK10" s="86"/>
      <c r="BSL10" s="86"/>
      <c r="BSM10" s="86"/>
      <c r="BSN10" s="86"/>
      <c r="BSO10" s="86"/>
      <c r="BSP10" s="86"/>
      <c r="BSQ10" s="86"/>
      <c r="BSR10" s="86"/>
      <c r="BSS10" s="86"/>
      <c r="BST10" s="86"/>
      <c r="BSU10" s="86"/>
      <c r="BSV10" s="86"/>
      <c r="BSW10" s="86"/>
      <c r="BSX10" s="86"/>
      <c r="BSY10" s="86"/>
      <c r="BSZ10" s="86"/>
      <c r="BTA10" s="86"/>
      <c r="BTB10" s="86"/>
      <c r="BTC10" s="86"/>
      <c r="BTD10" s="86"/>
      <c r="BTE10" s="86"/>
      <c r="BTF10" s="86"/>
      <c r="BTG10" s="86"/>
      <c r="BTH10" s="86"/>
      <c r="BTI10" s="86"/>
      <c r="BTJ10" s="86"/>
      <c r="BTK10" s="86"/>
      <c r="BTL10" s="86"/>
      <c r="BTM10" s="86"/>
      <c r="BTN10" s="86"/>
      <c r="BTO10" s="86"/>
      <c r="BTP10" s="86"/>
      <c r="BTQ10" s="86"/>
      <c r="BTR10" s="86"/>
      <c r="BTS10" s="86"/>
      <c r="BTT10" s="86"/>
      <c r="BTU10" s="86"/>
      <c r="BTV10" s="86"/>
      <c r="BTW10" s="86"/>
      <c r="BTX10" s="86"/>
      <c r="BTY10" s="86"/>
      <c r="BTZ10" s="86"/>
      <c r="BUA10" s="86"/>
      <c r="BUB10" s="86"/>
      <c r="BUC10" s="86"/>
      <c r="BUD10" s="86"/>
      <c r="BUE10" s="86"/>
      <c r="BUF10" s="86"/>
      <c r="BUG10" s="86"/>
      <c r="BUH10" s="86"/>
      <c r="BUI10" s="86"/>
      <c r="BUJ10" s="86"/>
      <c r="BUK10" s="86"/>
      <c r="BUL10" s="86"/>
      <c r="BUM10" s="86"/>
      <c r="BUN10" s="86"/>
      <c r="BUO10" s="86"/>
      <c r="BUP10" s="86"/>
      <c r="BUQ10" s="86"/>
      <c r="BUR10" s="86"/>
      <c r="BUS10" s="86"/>
      <c r="BUT10" s="86"/>
      <c r="BUU10" s="86"/>
      <c r="BUV10" s="86"/>
      <c r="BUW10" s="86"/>
      <c r="BUX10" s="86"/>
      <c r="BUY10" s="86"/>
      <c r="BUZ10" s="86"/>
      <c r="BVA10" s="86"/>
      <c r="BVB10" s="86"/>
      <c r="BVC10" s="86"/>
      <c r="BVD10" s="86"/>
      <c r="BVE10" s="86"/>
      <c r="BVF10" s="86"/>
      <c r="BVG10" s="86"/>
      <c r="BVH10" s="86"/>
      <c r="BVI10" s="86"/>
      <c r="BVJ10" s="86"/>
      <c r="BVK10" s="86"/>
      <c r="BVL10" s="86"/>
      <c r="BVM10" s="86"/>
      <c r="BVN10" s="86"/>
      <c r="BVO10" s="86"/>
      <c r="BVP10" s="86"/>
      <c r="BVQ10" s="86"/>
      <c r="BVR10" s="86"/>
      <c r="BVS10" s="86"/>
      <c r="BVT10" s="86"/>
      <c r="BVU10" s="86"/>
      <c r="BVV10" s="86"/>
      <c r="BVW10" s="86"/>
      <c r="BVX10" s="86"/>
      <c r="BVY10" s="86"/>
      <c r="BVZ10" s="86"/>
      <c r="BWA10" s="86"/>
      <c r="BWB10" s="86"/>
      <c r="BWC10" s="86"/>
      <c r="BWD10" s="86"/>
      <c r="BWE10" s="86"/>
      <c r="BWF10" s="86"/>
      <c r="BWG10" s="86"/>
      <c r="BWH10" s="86"/>
      <c r="BWI10" s="86"/>
      <c r="BWJ10" s="86"/>
      <c r="BWK10" s="86"/>
      <c r="BWL10" s="86"/>
      <c r="BWM10" s="86"/>
      <c r="BWN10" s="86"/>
      <c r="BWO10" s="86"/>
      <c r="BWP10" s="86"/>
      <c r="BWQ10" s="86"/>
      <c r="BWR10" s="86"/>
      <c r="BWS10" s="86"/>
      <c r="BWT10" s="86"/>
      <c r="BWU10" s="86"/>
      <c r="BWV10" s="86"/>
      <c r="BWW10" s="86"/>
      <c r="BWX10" s="86"/>
      <c r="BWY10" s="86"/>
      <c r="BWZ10" s="86"/>
      <c r="BXA10" s="86"/>
      <c r="BXB10" s="86"/>
      <c r="BXC10" s="86"/>
      <c r="BXD10" s="86"/>
      <c r="BXE10" s="86"/>
      <c r="BXF10" s="86"/>
      <c r="BXG10" s="86"/>
      <c r="BXH10" s="86"/>
      <c r="BXI10" s="86"/>
      <c r="BXJ10" s="86"/>
      <c r="BXK10" s="86"/>
      <c r="BXL10" s="86"/>
      <c r="BXM10" s="86"/>
      <c r="BXN10" s="86"/>
      <c r="BXO10" s="86"/>
      <c r="BXP10" s="86"/>
      <c r="BXQ10" s="86"/>
      <c r="BXR10" s="86"/>
      <c r="BXS10" s="86"/>
      <c r="BXT10" s="86"/>
      <c r="BXU10" s="86"/>
      <c r="BXV10" s="86"/>
      <c r="BXW10" s="86"/>
      <c r="BXX10" s="86"/>
      <c r="BXY10" s="86"/>
      <c r="BXZ10" s="86"/>
      <c r="BYA10" s="86"/>
      <c r="BYB10" s="86"/>
      <c r="BYC10" s="86"/>
      <c r="BYD10" s="86"/>
      <c r="BYE10" s="86"/>
      <c r="BYF10" s="86"/>
      <c r="BYG10" s="86"/>
      <c r="BYH10" s="86"/>
      <c r="BYI10" s="86"/>
      <c r="BYJ10" s="86"/>
      <c r="BYK10" s="86"/>
      <c r="BYL10" s="86"/>
      <c r="BYM10" s="86"/>
      <c r="BYN10" s="86"/>
      <c r="BYO10" s="86"/>
      <c r="BYP10" s="86"/>
      <c r="BYQ10" s="86"/>
      <c r="BYR10" s="86"/>
      <c r="BYS10" s="86"/>
      <c r="BYT10" s="86"/>
      <c r="BYU10" s="86"/>
      <c r="BYV10" s="86"/>
      <c r="BYW10" s="86"/>
      <c r="BYX10" s="86"/>
      <c r="BYY10" s="86"/>
      <c r="BYZ10" s="86"/>
      <c r="BZA10" s="86"/>
      <c r="BZB10" s="86"/>
      <c r="BZC10" s="86"/>
      <c r="BZD10" s="86"/>
      <c r="BZE10" s="86"/>
      <c r="BZF10" s="86"/>
      <c r="BZG10" s="86"/>
      <c r="BZH10" s="86"/>
      <c r="BZI10" s="86"/>
      <c r="BZJ10" s="86"/>
      <c r="BZK10" s="86"/>
      <c r="BZL10" s="86"/>
      <c r="BZM10" s="86"/>
      <c r="BZN10" s="86"/>
      <c r="BZO10" s="86"/>
      <c r="BZP10" s="86"/>
      <c r="BZQ10" s="86"/>
      <c r="BZR10" s="86"/>
      <c r="BZS10" s="86"/>
      <c r="BZT10" s="86"/>
      <c r="BZU10" s="86"/>
      <c r="BZV10" s="86"/>
      <c r="BZW10" s="86"/>
      <c r="BZX10" s="86"/>
      <c r="BZY10" s="86"/>
      <c r="BZZ10" s="86"/>
      <c r="CAA10" s="86"/>
      <c r="CAB10" s="86"/>
      <c r="CAC10" s="86"/>
      <c r="CAD10" s="86"/>
      <c r="CAE10" s="86"/>
      <c r="CAF10" s="86"/>
      <c r="CAG10" s="86"/>
      <c r="CAH10" s="86"/>
      <c r="CAI10" s="86"/>
      <c r="CAJ10" s="86"/>
      <c r="CAK10" s="86"/>
      <c r="CAL10" s="86"/>
      <c r="CAM10" s="86"/>
      <c r="CAN10" s="86"/>
      <c r="CAO10" s="86"/>
      <c r="CAP10" s="86"/>
      <c r="CAQ10" s="86"/>
      <c r="CAR10" s="86"/>
      <c r="CAS10" s="86"/>
      <c r="CAT10" s="86"/>
      <c r="CAU10" s="86"/>
      <c r="CAV10" s="86"/>
      <c r="CAW10" s="86"/>
      <c r="CAX10" s="86"/>
      <c r="CAY10" s="86"/>
      <c r="CAZ10" s="86"/>
      <c r="CBA10" s="86"/>
      <c r="CBB10" s="86"/>
      <c r="CBC10" s="86"/>
      <c r="CBD10" s="86"/>
      <c r="CBE10" s="86"/>
      <c r="CBF10" s="86"/>
      <c r="CBG10" s="86"/>
      <c r="CBH10" s="86"/>
      <c r="CBI10" s="86"/>
      <c r="CBJ10" s="86"/>
      <c r="CBK10" s="86"/>
      <c r="CBL10" s="86"/>
      <c r="CBM10" s="86"/>
      <c r="CBN10" s="86"/>
      <c r="CBO10" s="86"/>
      <c r="CBP10" s="86"/>
      <c r="CBQ10" s="86"/>
      <c r="CBR10" s="86"/>
      <c r="CBS10" s="86"/>
      <c r="CBT10" s="86"/>
      <c r="CBU10" s="86"/>
      <c r="CBV10" s="86"/>
      <c r="CBW10" s="86"/>
      <c r="CBX10" s="86"/>
      <c r="CBY10" s="86"/>
      <c r="CBZ10" s="86"/>
      <c r="CCA10" s="86"/>
      <c r="CCB10" s="86"/>
      <c r="CCC10" s="86"/>
      <c r="CCD10" s="86"/>
      <c r="CCE10" s="86"/>
      <c r="CCF10" s="86"/>
      <c r="CCG10" s="86"/>
      <c r="CCH10" s="86"/>
      <c r="CCI10" s="86"/>
      <c r="CCJ10" s="86"/>
      <c r="CCK10" s="86"/>
      <c r="CCL10" s="86"/>
      <c r="CCM10" s="86"/>
      <c r="CCN10" s="86"/>
      <c r="CCO10" s="86"/>
      <c r="CCP10" s="86"/>
      <c r="CCQ10" s="86"/>
      <c r="CCR10" s="86"/>
      <c r="CCS10" s="86"/>
      <c r="CCT10" s="86"/>
      <c r="CCU10" s="86"/>
      <c r="CCV10" s="86"/>
      <c r="CCW10" s="86"/>
      <c r="CCX10" s="86"/>
      <c r="CCY10" s="86"/>
      <c r="CCZ10" s="86"/>
      <c r="CDA10" s="86"/>
      <c r="CDB10" s="86"/>
      <c r="CDC10" s="86"/>
      <c r="CDD10" s="86"/>
      <c r="CDE10" s="86"/>
      <c r="CDF10" s="86"/>
      <c r="CDG10" s="86"/>
      <c r="CDH10" s="86"/>
      <c r="CDI10" s="86"/>
      <c r="CDJ10" s="86"/>
      <c r="CDK10" s="86"/>
      <c r="CDL10" s="86"/>
      <c r="CDM10" s="86"/>
      <c r="CDN10" s="86"/>
      <c r="CDO10" s="86"/>
      <c r="CDP10" s="86"/>
      <c r="CDQ10" s="86"/>
      <c r="CDR10" s="86"/>
      <c r="CDS10" s="86"/>
      <c r="CDT10" s="86"/>
      <c r="CDU10" s="86"/>
      <c r="CDV10" s="86"/>
      <c r="CDW10" s="86"/>
      <c r="CDX10" s="86"/>
      <c r="CDY10" s="86"/>
      <c r="CDZ10" s="86"/>
      <c r="CEA10" s="86"/>
      <c r="CEB10" s="86"/>
      <c r="CEC10" s="86"/>
      <c r="CED10" s="86"/>
      <c r="CEE10" s="86"/>
      <c r="CEF10" s="86"/>
      <c r="CEG10" s="86"/>
      <c r="CEH10" s="86"/>
      <c r="CEI10" s="86"/>
      <c r="CEJ10" s="86"/>
      <c r="CEK10" s="86"/>
      <c r="CEL10" s="86"/>
      <c r="CEM10" s="86"/>
      <c r="CEN10" s="86"/>
      <c r="CEO10" s="86"/>
      <c r="CEP10" s="86"/>
      <c r="CEQ10" s="86"/>
      <c r="CER10" s="86"/>
      <c r="CES10" s="86"/>
      <c r="CET10" s="86"/>
      <c r="CEU10" s="86"/>
      <c r="CEV10" s="86"/>
      <c r="CEW10" s="86"/>
      <c r="CEX10" s="86"/>
      <c r="CEY10" s="86"/>
      <c r="CEZ10" s="86"/>
      <c r="CFA10" s="86"/>
      <c r="CFB10" s="86"/>
      <c r="CFC10" s="86"/>
      <c r="CFD10" s="86"/>
      <c r="CFE10" s="86"/>
      <c r="CFF10" s="86"/>
      <c r="CFG10" s="86"/>
      <c r="CFH10" s="86"/>
      <c r="CFI10" s="86"/>
      <c r="CFJ10" s="86"/>
      <c r="CFK10" s="86"/>
      <c r="CFL10" s="86"/>
      <c r="CFM10" s="86"/>
      <c r="CFN10" s="86"/>
      <c r="CFO10" s="86"/>
      <c r="CFP10" s="86"/>
      <c r="CFQ10" s="86"/>
      <c r="CFR10" s="86"/>
      <c r="CFS10" s="86"/>
      <c r="CFT10" s="86"/>
      <c r="CFU10" s="86"/>
      <c r="CFV10" s="86"/>
      <c r="CFW10" s="86"/>
      <c r="CFX10" s="86"/>
      <c r="CFY10" s="86"/>
      <c r="CFZ10" s="86"/>
      <c r="CGA10" s="86"/>
      <c r="CGB10" s="86"/>
      <c r="CGC10" s="86"/>
      <c r="CGD10" s="86"/>
      <c r="CGE10" s="86"/>
      <c r="CGF10" s="86"/>
      <c r="CGG10" s="86"/>
      <c r="CGH10" s="86"/>
      <c r="CGI10" s="86"/>
      <c r="CGJ10" s="86"/>
      <c r="CGK10" s="86"/>
      <c r="CGL10" s="86"/>
      <c r="CGM10" s="86"/>
      <c r="CGN10" s="86"/>
      <c r="CGO10" s="86"/>
      <c r="CGP10" s="86"/>
      <c r="CGQ10" s="86"/>
      <c r="CGR10" s="86"/>
      <c r="CGS10" s="86"/>
      <c r="CGT10" s="86"/>
      <c r="CGU10" s="86"/>
      <c r="CGV10" s="86"/>
      <c r="CGW10" s="86"/>
      <c r="CGX10" s="86"/>
      <c r="CGY10" s="86"/>
      <c r="CGZ10" s="86"/>
      <c r="CHA10" s="86"/>
      <c r="CHB10" s="86"/>
      <c r="CHC10" s="86"/>
      <c r="CHD10" s="86"/>
      <c r="CHE10" s="86"/>
      <c r="CHF10" s="86"/>
      <c r="CHG10" s="86"/>
      <c r="CHH10" s="86"/>
      <c r="CHI10" s="86"/>
      <c r="CHJ10" s="86"/>
      <c r="CHK10" s="86"/>
      <c r="CHL10" s="86"/>
      <c r="CHM10" s="86"/>
      <c r="CHN10" s="86"/>
      <c r="CHO10" s="86"/>
      <c r="CHP10" s="86"/>
      <c r="CHQ10" s="86"/>
      <c r="CHR10" s="86"/>
      <c r="CHS10" s="86"/>
      <c r="CHT10" s="86"/>
      <c r="CHU10" s="86"/>
      <c r="CHV10" s="86"/>
      <c r="CHW10" s="86"/>
      <c r="CHX10" s="86"/>
      <c r="CHY10" s="86"/>
      <c r="CHZ10" s="86"/>
      <c r="CIA10" s="86"/>
      <c r="CIB10" s="86"/>
      <c r="CIC10" s="86"/>
      <c r="CID10" s="86"/>
      <c r="CIE10" s="86"/>
      <c r="CIF10" s="86"/>
      <c r="CIG10" s="86"/>
      <c r="CIH10" s="86"/>
      <c r="CII10" s="86"/>
      <c r="CIJ10" s="86"/>
      <c r="CIK10" s="86"/>
      <c r="CIL10" s="86"/>
      <c r="CIM10" s="86"/>
      <c r="CIN10" s="86"/>
      <c r="CIO10" s="86"/>
      <c r="CIP10" s="86"/>
      <c r="CIQ10" s="86"/>
      <c r="CIR10" s="86"/>
      <c r="CIS10" s="86"/>
      <c r="CIT10" s="86"/>
      <c r="CIU10" s="86"/>
      <c r="CIV10" s="86"/>
      <c r="CIW10" s="86"/>
      <c r="CIX10" s="86"/>
      <c r="CIY10" s="86"/>
      <c r="CIZ10" s="86"/>
      <c r="CJA10" s="86"/>
      <c r="CJB10" s="86"/>
      <c r="CJC10" s="86"/>
      <c r="CJD10" s="86"/>
      <c r="CJE10" s="86"/>
      <c r="CJF10" s="86"/>
      <c r="CJG10" s="86"/>
      <c r="CJH10" s="86"/>
      <c r="CJI10" s="86"/>
      <c r="CJJ10" s="86"/>
      <c r="CJK10" s="86"/>
      <c r="CJL10" s="86"/>
      <c r="CJM10" s="86"/>
      <c r="CJN10" s="86"/>
      <c r="CJO10" s="86"/>
      <c r="CJP10" s="86"/>
      <c r="CJQ10" s="86"/>
      <c r="CJR10" s="86"/>
      <c r="CJS10" s="86"/>
      <c r="CJT10" s="86"/>
      <c r="CJU10" s="86"/>
      <c r="CJV10" s="86"/>
      <c r="CJW10" s="86"/>
      <c r="CJX10" s="86"/>
      <c r="CJY10" s="86"/>
      <c r="CJZ10" s="86"/>
      <c r="CKA10" s="86"/>
      <c r="CKB10" s="86"/>
      <c r="CKC10" s="86"/>
      <c r="CKD10" s="86"/>
      <c r="CKE10" s="86"/>
      <c r="CKF10" s="86"/>
      <c r="CKG10" s="86"/>
      <c r="CKH10" s="86"/>
      <c r="CKI10" s="86"/>
      <c r="CKJ10" s="86"/>
      <c r="CKK10" s="86"/>
      <c r="CKL10" s="86"/>
      <c r="CKM10" s="86"/>
      <c r="CKN10" s="86"/>
      <c r="CKO10" s="86"/>
      <c r="CKP10" s="86"/>
      <c r="CKQ10" s="86"/>
      <c r="CKR10" s="86"/>
      <c r="CKS10" s="86"/>
      <c r="CKT10" s="86"/>
      <c r="CKU10" s="86"/>
      <c r="CKV10" s="86"/>
      <c r="CKW10" s="86"/>
      <c r="CKX10" s="86"/>
      <c r="CKY10" s="86"/>
      <c r="CKZ10" s="86"/>
      <c r="CLA10" s="86"/>
      <c r="CLB10" s="86"/>
      <c r="CLC10" s="86"/>
      <c r="CLD10" s="86"/>
      <c r="CLE10" s="86"/>
      <c r="CLF10" s="86"/>
      <c r="CLG10" s="86"/>
      <c r="CLH10" s="86"/>
      <c r="CLI10" s="86"/>
      <c r="CLJ10" s="86"/>
      <c r="CLK10" s="86"/>
      <c r="CLL10" s="86"/>
      <c r="CLM10" s="86"/>
      <c r="CLN10" s="86"/>
      <c r="CLO10" s="86"/>
      <c r="CLP10" s="86"/>
      <c r="CLQ10" s="86"/>
      <c r="CLR10" s="86"/>
      <c r="CLS10" s="86"/>
      <c r="CLT10" s="86"/>
      <c r="CLU10" s="86"/>
      <c r="CLV10" s="86"/>
      <c r="CLW10" s="86"/>
      <c r="CLX10" s="86"/>
      <c r="CLY10" s="86"/>
      <c r="CLZ10" s="86"/>
      <c r="CMA10" s="86"/>
      <c r="CMB10" s="86"/>
      <c r="CMC10" s="86"/>
      <c r="CMD10" s="86"/>
      <c r="CME10" s="86"/>
      <c r="CMF10" s="86"/>
      <c r="CMG10" s="86"/>
      <c r="CMH10" s="86"/>
      <c r="CMI10" s="86"/>
      <c r="CMJ10" s="86"/>
      <c r="CMK10" s="86"/>
      <c r="CML10" s="86"/>
      <c r="CMM10" s="86"/>
      <c r="CMN10" s="86"/>
      <c r="CMO10" s="86"/>
      <c r="CMP10" s="86"/>
      <c r="CMQ10" s="86"/>
      <c r="CMR10" s="86"/>
      <c r="CMS10" s="86"/>
      <c r="CMT10" s="86"/>
      <c r="CMU10" s="86"/>
      <c r="CMV10" s="86"/>
      <c r="CMW10" s="86"/>
      <c r="CMX10" s="86"/>
      <c r="CMY10" s="86"/>
      <c r="CMZ10" s="86"/>
      <c r="CNA10" s="86"/>
      <c r="CNB10" s="86"/>
      <c r="CNC10" s="86"/>
      <c r="CND10" s="86"/>
      <c r="CNE10" s="86"/>
      <c r="CNF10" s="86"/>
      <c r="CNG10" s="86"/>
      <c r="CNH10" s="86"/>
      <c r="CNI10" s="86"/>
      <c r="CNJ10" s="86"/>
      <c r="CNK10" s="86"/>
      <c r="CNL10" s="86"/>
      <c r="CNM10" s="86"/>
      <c r="CNN10" s="86"/>
      <c r="CNO10" s="86"/>
      <c r="CNP10" s="86"/>
      <c r="CNQ10" s="86"/>
      <c r="CNR10" s="86"/>
      <c r="CNS10" s="86"/>
      <c r="CNT10" s="86"/>
      <c r="CNU10" s="86"/>
      <c r="CNV10" s="86"/>
      <c r="CNW10" s="86"/>
      <c r="CNX10" s="86"/>
      <c r="CNY10" s="86"/>
      <c r="CNZ10" s="86"/>
      <c r="COA10" s="86"/>
      <c r="COB10" s="86"/>
      <c r="COC10" s="86"/>
      <c r="COD10" s="86"/>
      <c r="COE10" s="86"/>
      <c r="COF10" s="86"/>
      <c r="COG10" s="86"/>
      <c r="COH10" s="86"/>
      <c r="COI10" s="86"/>
      <c r="COJ10" s="86"/>
      <c r="COK10" s="86"/>
      <c r="COL10" s="86"/>
      <c r="COM10" s="86"/>
      <c r="CON10" s="86"/>
      <c r="COO10" s="86"/>
      <c r="COP10" s="86"/>
      <c r="COQ10" s="86"/>
      <c r="COR10" s="86"/>
      <c r="COS10" s="86"/>
      <c r="COT10" s="86"/>
      <c r="COU10" s="86"/>
      <c r="COV10" s="86"/>
      <c r="COW10" s="86"/>
      <c r="COX10" s="86"/>
      <c r="COY10" s="86"/>
      <c r="COZ10" s="86"/>
      <c r="CPA10" s="86"/>
      <c r="CPB10" s="86"/>
      <c r="CPC10" s="86"/>
      <c r="CPD10" s="86"/>
      <c r="CPE10" s="86"/>
      <c r="CPF10" s="86"/>
      <c r="CPG10" s="86"/>
      <c r="CPH10" s="86"/>
      <c r="CPI10" s="86"/>
      <c r="CPJ10" s="86"/>
      <c r="CPK10" s="86"/>
      <c r="CPL10" s="86"/>
      <c r="CPM10" s="86"/>
      <c r="CPN10" s="86"/>
      <c r="CPO10" s="86"/>
      <c r="CPP10" s="86"/>
      <c r="CPQ10" s="86"/>
      <c r="CPR10" s="86"/>
      <c r="CPS10" s="86"/>
      <c r="CPT10" s="86"/>
      <c r="CPU10" s="86"/>
      <c r="CPV10" s="86"/>
      <c r="CPW10" s="86"/>
      <c r="CPX10" s="86"/>
      <c r="CPY10" s="86"/>
      <c r="CPZ10" s="86"/>
      <c r="CQA10" s="86"/>
      <c r="CQB10" s="86"/>
      <c r="CQC10" s="86"/>
      <c r="CQD10" s="86"/>
      <c r="CQE10" s="86"/>
      <c r="CQF10" s="86"/>
      <c r="CQG10" s="86"/>
      <c r="CQH10" s="86"/>
      <c r="CQI10" s="86"/>
      <c r="CQJ10" s="86"/>
      <c r="CQK10" s="86"/>
      <c r="CQL10" s="86"/>
      <c r="CQM10" s="86"/>
      <c r="CQN10" s="86"/>
      <c r="CQO10" s="86"/>
      <c r="CQP10" s="86"/>
      <c r="CQQ10" s="86"/>
      <c r="CQR10" s="86"/>
      <c r="CQS10" s="86"/>
      <c r="CQT10" s="86"/>
      <c r="CQU10" s="86"/>
      <c r="CQV10" s="86"/>
      <c r="CQW10" s="86"/>
      <c r="CQX10" s="86"/>
      <c r="CQY10" s="86"/>
      <c r="CQZ10" s="86"/>
      <c r="CRA10" s="86"/>
      <c r="CRB10" s="86"/>
      <c r="CRC10" s="86"/>
      <c r="CRD10" s="86"/>
      <c r="CRE10" s="86"/>
      <c r="CRF10" s="86"/>
      <c r="CRG10" s="86"/>
      <c r="CRH10" s="86"/>
      <c r="CRI10" s="86"/>
      <c r="CRJ10" s="86"/>
      <c r="CRK10" s="86"/>
      <c r="CRL10" s="86"/>
      <c r="CRM10" s="86"/>
      <c r="CRN10" s="86"/>
      <c r="CRO10" s="86"/>
      <c r="CRP10" s="86"/>
      <c r="CRQ10" s="86"/>
      <c r="CRR10" s="86"/>
      <c r="CRS10" s="86"/>
      <c r="CRT10" s="86"/>
      <c r="CRU10" s="86"/>
      <c r="CRV10" s="86"/>
      <c r="CRW10" s="86"/>
      <c r="CRX10" s="86"/>
      <c r="CRY10" s="86"/>
      <c r="CRZ10" s="86"/>
      <c r="CSA10" s="86"/>
      <c r="CSB10" s="86"/>
      <c r="CSC10" s="86"/>
      <c r="CSD10" s="86"/>
      <c r="CSE10" s="86"/>
      <c r="CSF10" s="86"/>
      <c r="CSG10" s="86"/>
      <c r="CSH10" s="86"/>
      <c r="CSI10" s="86"/>
      <c r="CSJ10" s="86"/>
      <c r="CSK10" s="86"/>
      <c r="CSL10" s="86"/>
      <c r="CSM10" s="86"/>
      <c r="CSN10" s="86"/>
      <c r="CSO10" s="86"/>
      <c r="CSP10" s="86"/>
      <c r="CSQ10" s="86"/>
      <c r="CSR10" s="86"/>
      <c r="CSS10" s="86"/>
      <c r="CST10" s="86"/>
      <c r="CSU10" s="86"/>
      <c r="CSV10" s="86"/>
      <c r="CSW10" s="86"/>
      <c r="CSX10" s="86"/>
      <c r="CSY10" s="86"/>
      <c r="CSZ10" s="86"/>
      <c r="CTA10" s="86"/>
      <c r="CTB10" s="86"/>
      <c r="CTC10" s="86"/>
      <c r="CTD10" s="86"/>
      <c r="CTE10" s="86"/>
      <c r="CTF10" s="86"/>
      <c r="CTG10" s="86"/>
      <c r="CTH10" s="86"/>
      <c r="CTI10" s="86"/>
      <c r="CTJ10" s="86"/>
      <c r="CTK10" s="86"/>
      <c r="CTL10" s="86"/>
      <c r="CTM10" s="86"/>
      <c r="CTN10" s="86"/>
      <c r="CTO10" s="86"/>
      <c r="CTP10" s="86"/>
      <c r="CTQ10" s="86"/>
      <c r="CTR10" s="86"/>
      <c r="CTS10" s="86"/>
      <c r="CTT10" s="86"/>
      <c r="CTU10" s="86"/>
      <c r="CTV10" s="86"/>
      <c r="CTW10" s="86"/>
      <c r="CTX10" s="86"/>
      <c r="CTY10" s="86"/>
      <c r="CTZ10" s="86"/>
      <c r="CUA10" s="86"/>
      <c r="CUB10" s="86"/>
      <c r="CUC10" s="86"/>
      <c r="CUD10" s="86"/>
      <c r="CUE10" s="86"/>
      <c r="CUF10" s="86"/>
      <c r="CUG10" s="86"/>
      <c r="CUH10" s="86"/>
      <c r="CUI10" s="86"/>
      <c r="CUJ10" s="86"/>
      <c r="CUK10" s="86"/>
      <c r="CUL10" s="86"/>
      <c r="CUM10" s="86"/>
      <c r="CUN10" s="86"/>
      <c r="CUO10" s="86"/>
      <c r="CUP10" s="86"/>
      <c r="CUQ10" s="86"/>
      <c r="CUR10" s="86"/>
      <c r="CUS10" s="86"/>
      <c r="CUT10" s="86"/>
      <c r="CUU10" s="86"/>
      <c r="CUV10" s="86"/>
      <c r="CUW10" s="86"/>
      <c r="CUX10" s="86"/>
      <c r="CUY10" s="86"/>
      <c r="CUZ10" s="86"/>
      <c r="CVA10" s="86"/>
      <c r="CVB10" s="86"/>
      <c r="CVC10" s="86"/>
      <c r="CVD10" s="86"/>
      <c r="CVE10" s="86"/>
      <c r="CVF10" s="86"/>
      <c r="CVG10" s="86"/>
      <c r="CVH10" s="86"/>
      <c r="CVI10" s="86"/>
      <c r="CVJ10" s="86"/>
      <c r="CVK10" s="86"/>
      <c r="CVL10" s="86"/>
      <c r="CVM10" s="86"/>
      <c r="CVN10" s="86"/>
      <c r="CVO10" s="86"/>
      <c r="CVP10" s="86"/>
      <c r="CVQ10" s="86"/>
      <c r="CVR10" s="86"/>
      <c r="CVS10" s="86"/>
      <c r="CVT10" s="86"/>
      <c r="CVU10" s="86"/>
      <c r="CVV10" s="86"/>
      <c r="CVW10" s="86"/>
      <c r="CVX10" s="86"/>
      <c r="CVY10" s="86"/>
      <c r="CVZ10" s="86"/>
      <c r="CWA10" s="86"/>
      <c r="CWB10" s="86"/>
      <c r="CWC10" s="86"/>
      <c r="CWD10" s="86"/>
      <c r="CWE10" s="86"/>
      <c r="CWF10" s="86"/>
      <c r="CWG10" s="86"/>
      <c r="CWH10" s="86"/>
      <c r="CWI10" s="86"/>
      <c r="CWJ10" s="86"/>
      <c r="CWK10" s="86"/>
      <c r="CWL10" s="86"/>
      <c r="CWM10" s="86"/>
      <c r="CWN10" s="86"/>
      <c r="CWO10" s="86"/>
      <c r="CWP10" s="86"/>
      <c r="CWQ10" s="86"/>
      <c r="CWR10" s="86"/>
      <c r="CWS10" s="86"/>
      <c r="CWT10" s="86"/>
      <c r="CWU10" s="86"/>
      <c r="CWV10" s="86"/>
      <c r="CWW10" s="86"/>
      <c r="CWX10" s="86"/>
      <c r="CWY10" s="86"/>
      <c r="CWZ10" s="86"/>
      <c r="CXA10" s="86"/>
      <c r="CXB10" s="86"/>
      <c r="CXC10" s="86"/>
      <c r="CXD10" s="86"/>
      <c r="CXE10" s="86"/>
      <c r="CXF10" s="86"/>
      <c r="CXG10" s="86"/>
      <c r="CXH10" s="86"/>
      <c r="CXI10" s="86"/>
      <c r="CXJ10" s="86"/>
      <c r="CXK10" s="86"/>
      <c r="CXL10" s="86"/>
      <c r="CXM10" s="86"/>
      <c r="CXN10" s="86"/>
      <c r="CXO10" s="86"/>
      <c r="CXP10" s="86"/>
      <c r="CXQ10" s="86"/>
      <c r="CXR10" s="86"/>
      <c r="CXS10" s="86"/>
      <c r="CXT10" s="86"/>
      <c r="CXU10" s="86"/>
      <c r="CXV10" s="86"/>
      <c r="CXW10" s="86"/>
      <c r="CXX10" s="86"/>
      <c r="CXY10" s="86"/>
      <c r="CXZ10" s="86"/>
      <c r="CYA10" s="86"/>
      <c r="CYB10" s="86"/>
      <c r="CYC10" s="86"/>
      <c r="CYD10" s="86"/>
      <c r="CYE10" s="86"/>
      <c r="CYF10" s="86"/>
      <c r="CYG10" s="86"/>
      <c r="CYH10" s="86"/>
      <c r="CYI10" s="86"/>
      <c r="CYJ10" s="86"/>
      <c r="CYK10" s="86"/>
      <c r="CYL10" s="86"/>
      <c r="CYM10" s="86"/>
      <c r="CYN10" s="86"/>
      <c r="CYO10" s="86"/>
      <c r="CYP10" s="86"/>
      <c r="CYQ10" s="86"/>
      <c r="CYR10" s="86"/>
      <c r="CYS10" s="86"/>
      <c r="CYT10" s="86"/>
      <c r="CYU10" s="86"/>
      <c r="CYV10" s="86"/>
      <c r="CYW10" s="86"/>
      <c r="CYX10" s="86"/>
      <c r="CYY10" s="86"/>
      <c r="CYZ10" s="86"/>
      <c r="CZA10" s="86"/>
      <c r="CZB10" s="86"/>
      <c r="CZC10" s="86"/>
      <c r="CZD10" s="86"/>
      <c r="CZE10" s="86"/>
      <c r="CZF10" s="86"/>
      <c r="CZG10" s="86"/>
      <c r="CZH10" s="86"/>
      <c r="CZI10" s="86"/>
      <c r="CZJ10" s="86"/>
      <c r="CZK10" s="86"/>
      <c r="CZL10" s="86"/>
      <c r="CZM10" s="86"/>
      <c r="CZN10" s="86"/>
      <c r="CZO10" s="86"/>
      <c r="CZP10" s="86"/>
      <c r="CZQ10" s="86"/>
      <c r="CZR10" s="86"/>
      <c r="CZS10" s="86"/>
      <c r="CZT10" s="86"/>
      <c r="CZU10" s="86"/>
      <c r="CZV10" s="86"/>
      <c r="CZW10" s="86"/>
      <c r="CZX10" s="86"/>
      <c r="CZY10" s="86"/>
      <c r="CZZ10" s="86"/>
      <c r="DAA10" s="86"/>
      <c r="DAB10" s="86"/>
      <c r="DAC10" s="86"/>
      <c r="DAD10" s="86"/>
      <c r="DAE10" s="86"/>
      <c r="DAF10" s="86"/>
      <c r="DAG10" s="86"/>
      <c r="DAH10" s="86"/>
      <c r="DAI10" s="86"/>
      <c r="DAJ10" s="86"/>
      <c r="DAK10" s="86"/>
      <c r="DAL10" s="86"/>
      <c r="DAM10" s="86"/>
      <c r="DAN10" s="86"/>
      <c r="DAO10" s="86"/>
      <c r="DAP10" s="86"/>
      <c r="DAQ10" s="86"/>
      <c r="DAR10" s="86"/>
      <c r="DAS10" s="86"/>
      <c r="DAT10" s="86"/>
      <c r="DAU10" s="86"/>
      <c r="DAV10" s="86"/>
      <c r="DAW10" s="86"/>
      <c r="DAX10" s="86"/>
      <c r="DAY10" s="86"/>
      <c r="DAZ10" s="86"/>
      <c r="DBA10" s="86"/>
      <c r="DBB10" s="86"/>
      <c r="DBC10" s="86"/>
      <c r="DBD10" s="86"/>
      <c r="DBE10" s="86"/>
      <c r="DBF10" s="86"/>
      <c r="DBG10" s="86"/>
      <c r="DBH10" s="86"/>
      <c r="DBI10" s="86"/>
      <c r="DBJ10" s="86"/>
      <c r="DBK10" s="86"/>
      <c r="DBL10" s="86"/>
      <c r="DBM10" s="86"/>
      <c r="DBN10" s="86"/>
      <c r="DBO10" s="86"/>
      <c r="DBP10" s="86"/>
      <c r="DBQ10" s="86"/>
      <c r="DBR10" s="86"/>
      <c r="DBS10" s="86"/>
      <c r="DBT10" s="86"/>
      <c r="DBU10" s="86"/>
      <c r="DBV10" s="86"/>
      <c r="DBW10" s="86"/>
      <c r="DBX10" s="86"/>
      <c r="DBY10" s="86"/>
      <c r="DBZ10" s="86"/>
      <c r="DCA10" s="86"/>
      <c r="DCB10" s="86"/>
      <c r="DCC10" s="86"/>
      <c r="DCD10" s="86"/>
      <c r="DCE10" s="86"/>
      <c r="DCF10" s="86"/>
      <c r="DCG10" s="86"/>
      <c r="DCH10" s="86"/>
      <c r="DCI10" s="86"/>
      <c r="DCJ10" s="86"/>
      <c r="DCK10" s="86"/>
      <c r="DCL10" s="86"/>
      <c r="DCM10" s="86"/>
      <c r="DCN10" s="86"/>
      <c r="DCO10" s="86"/>
      <c r="DCP10" s="86"/>
      <c r="DCQ10" s="86"/>
      <c r="DCR10" s="86"/>
      <c r="DCS10" s="86"/>
      <c r="DCT10" s="86"/>
      <c r="DCU10" s="86"/>
      <c r="DCV10" s="86"/>
      <c r="DCW10" s="86"/>
      <c r="DCX10" s="86"/>
      <c r="DCY10" s="86"/>
      <c r="DCZ10" s="86"/>
      <c r="DDA10" s="86"/>
      <c r="DDB10" s="86"/>
      <c r="DDC10" s="86"/>
      <c r="DDD10" s="86"/>
      <c r="DDE10" s="86"/>
      <c r="DDF10" s="86"/>
      <c r="DDG10" s="86"/>
      <c r="DDH10" s="86"/>
      <c r="DDI10" s="86"/>
      <c r="DDJ10" s="86"/>
      <c r="DDK10" s="86"/>
      <c r="DDL10" s="86"/>
      <c r="DDM10" s="86"/>
      <c r="DDN10" s="86"/>
      <c r="DDO10" s="86"/>
      <c r="DDP10" s="86"/>
      <c r="DDQ10" s="86"/>
      <c r="DDR10" s="86"/>
      <c r="DDS10" s="86"/>
      <c r="DDT10" s="86"/>
      <c r="DDU10" s="86"/>
      <c r="DDV10" s="86"/>
      <c r="DDW10" s="86"/>
      <c r="DDX10" s="86"/>
      <c r="DDY10" s="86"/>
      <c r="DDZ10" s="86"/>
      <c r="DEA10" s="86"/>
      <c r="DEB10" s="86"/>
      <c r="DEC10" s="86"/>
      <c r="DED10" s="86"/>
      <c r="DEE10" s="86"/>
      <c r="DEF10" s="86"/>
      <c r="DEG10" s="86"/>
      <c r="DEH10" s="86"/>
      <c r="DEI10" s="86"/>
      <c r="DEJ10" s="86"/>
      <c r="DEK10" s="86"/>
      <c r="DEL10" s="86"/>
      <c r="DEM10" s="86"/>
      <c r="DEN10" s="86"/>
      <c r="DEO10" s="86"/>
      <c r="DEP10" s="86"/>
      <c r="DEQ10" s="86"/>
      <c r="DER10" s="86"/>
      <c r="DES10" s="86"/>
      <c r="DET10" s="86"/>
      <c r="DEU10" s="86"/>
      <c r="DEV10" s="86"/>
      <c r="DEW10" s="86"/>
      <c r="DEX10" s="86"/>
      <c r="DEY10" s="86"/>
      <c r="DEZ10" s="86"/>
      <c r="DFA10" s="86"/>
      <c r="DFB10" s="86"/>
      <c r="DFC10" s="86"/>
      <c r="DFD10" s="86"/>
      <c r="DFE10" s="86"/>
      <c r="DFF10" s="86"/>
      <c r="DFG10" s="86"/>
      <c r="DFH10" s="86"/>
      <c r="DFI10" s="86"/>
      <c r="DFJ10" s="86"/>
      <c r="DFK10" s="86"/>
      <c r="DFL10" s="86"/>
      <c r="DFM10" s="86"/>
      <c r="DFN10" s="86"/>
      <c r="DFO10" s="86"/>
      <c r="DFP10" s="86"/>
      <c r="DFQ10" s="86"/>
      <c r="DFR10" s="86"/>
      <c r="DFS10" s="86"/>
      <c r="DFT10" s="86"/>
      <c r="DFU10" s="86"/>
      <c r="DFV10" s="86"/>
      <c r="DFW10" s="86"/>
      <c r="DFX10" s="86"/>
      <c r="DFY10" s="86"/>
      <c r="DFZ10" s="86"/>
      <c r="DGA10" s="86"/>
      <c r="DGB10" s="86"/>
      <c r="DGC10" s="86"/>
      <c r="DGD10" s="86"/>
      <c r="DGE10" s="86"/>
      <c r="DGF10" s="86"/>
      <c r="DGG10" s="86"/>
      <c r="DGH10" s="86"/>
      <c r="DGI10" s="86"/>
      <c r="DGJ10" s="86"/>
      <c r="DGK10" s="86"/>
      <c r="DGL10" s="86"/>
      <c r="DGM10" s="86"/>
      <c r="DGN10" s="86"/>
      <c r="DGO10" s="86"/>
      <c r="DGP10" s="86"/>
      <c r="DGQ10" s="86"/>
      <c r="DGR10" s="86"/>
      <c r="DGS10" s="86"/>
      <c r="DGT10" s="86"/>
      <c r="DGU10" s="86"/>
      <c r="DGV10" s="86"/>
      <c r="DGW10" s="86"/>
      <c r="DGX10" s="86"/>
      <c r="DGY10" s="86"/>
      <c r="DGZ10" s="86"/>
      <c r="DHA10" s="86"/>
      <c r="DHB10" s="86"/>
      <c r="DHC10" s="86"/>
      <c r="DHD10" s="86"/>
      <c r="DHE10" s="86"/>
      <c r="DHF10" s="86"/>
      <c r="DHG10" s="86"/>
      <c r="DHH10" s="86"/>
      <c r="DHI10" s="86"/>
      <c r="DHJ10" s="86"/>
      <c r="DHK10" s="86"/>
      <c r="DHL10" s="86"/>
      <c r="DHM10" s="86"/>
      <c r="DHN10" s="86"/>
      <c r="DHO10" s="86"/>
      <c r="DHP10" s="86"/>
      <c r="DHQ10" s="86"/>
      <c r="DHR10" s="86"/>
      <c r="DHS10" s="86"/>
      <c r="DHT10" s="86"/>
      <c r="DHU10" s="86"/>
      <c r="DHV10" s="86"/>
      <c r="DHW10" s="86"/>
      <c r="DHX10" s="86"/>
      <c r="DHY10" s="86"/>
      <c r="DHZ10" s="86"/>
      <c r="DIA10" s="86"/>
      <c r="DIB10" s="86"/>
      <c r="DIC10" s="86"/>
      <c r="DID10" s="86"/>
      <c r="DIE10" s="86"/>
      <c r="DIF10" s="86"/>
      <c r="DIG10" s="86"/>
      <c r="DIH10" s="86"/>
      <c r="DII10" s="86"/>
      <c r="DIJ10" s="86"/>
      <c r="DIK10" s="86"/>
      <c r="DIL10" s="86"/>
      <c r="DIM10" s="86"/>
      <c r="DIN10" s="86"/>
      <c r="DIO10" s="86"/>
      <c r="DIP10" s="86"/>
      <c r="DIQ10" s="86"/>
      <c r="DIR10" s="86"/>
      <c r="DIS10" s="86"/>
      <c r="DIT10" s="86"/>
      <c r="DIU10" s="86"/>
      <c r="DIV10" s="86"/>
      <c r="DIW10" s="86"/>
      <c r="DIX10" s="86"/>
      <c r="DIY10" s="86"/>
      <c r="DIZ10" s="86"/>
      <c r="DJA10" s="86"/>
      <c r="DJB10" s="86"/>
      <c r="DJC10" s="86"/>
      <c r="DJD10" s="86"/>
      <c r="DJE10" s="86"/>
      <c r="DJF10" s="86"/>
      <c r="DJG10" s="86"/>
      <c r="DJH10" s="86"/>
      <c r="DJI10" s="86"/>
      <c r="DJJ10" s="86"/>
      <c r="DJK10" s="86"/>
      <c r="DJL10" s="86"/>
      <c r="DJM10" s="86"/>
      <c r="DJN10" s="86"/>
      <c r="DJO10" s="86"/>
      <c r="DJP10" s="86"/>
      <c r="DJQ10" s="86"/>
      <c r="DJR10" s="86"/>
      <c r="DJS10" s="86"/>
      <c r="DJT10" s="86"/>
      <c r="DJU10" s="86"/>
      <c r="DJV10" s="86"/>
      <c r="DJW10" s="86"/>
      <c r="DJX10" s="86"/>
      <c r="DJY10" s="86"/>
      <c r="DJZ10" s="86"/>
      <c r="DKA10" s="86"/>
      <c r="DKB10" s="86"/>
      <c r="DKC10" s="86"/>
      <c r="DKD10" s="86"/>
      <c r="DKE10" s="86"/>
      <c r="DKF10" s="86"/>
      <c r="DKG10" s="86"/>
      <c r="DKH10" s="86"/>
      <c r="DKI10" s="86"/>
      <c r="DKJ10" s="86"/>
      <c r="DKK10" s="86"/>
      <c r="DKL10" s="86"/>
      <c r="DKM10" s="86"/>
      <c r="DKN10" s="86"/>
      <c r="DKO10" s="86"/>
      <c r="DKP10" s="86"/>
      <c r="DKQ10" s="86"/>
      <c r="DKR10" s="86"/>
      <c r="DKS10" s="86"/>
      <c r="DKT10" s="86"/>
      <c r="DKU10" s="86"/>
      <c r="DKV10" s="86"/>
      <c r="DKW10" s="86"/>
      <c r="DKX10" s="86"/>
      <c r="DKY10" s="86"/>
      <c r="DKZ10" s="86"/>
      <c r="DLA10" s="86"/>
      <c r="DLB10" s="86"/>
      <c r="DLC10" s="86"/>
      <c r="DLD10" s="86"/>
      <c r="DLE10" s="86"/>
      <c r="DLF10" s="86"/>
      <c r="DLG10" s="86"/>
      <c r="DLH10" s="86"/>
      <c r="DLI10" s="86"/>
      <c r="DLJ10" s="86"/>
      <c r="DLK10" s="86"/>
      <c r="DLL10" s="86"/>
      <c r="DLM10" s="86"/>
      <c r="DLN10" s="86"/>
      <c r="DLO10" s="86"/>
      <c r="DLP10" s="86"/>
      <c r="DLQ10" s="86"/>
      <c r="DLR10" s="86"/>
      <c r="DLS10" s="86"/>
      <c r="DLT10" s="86"/>
      <c r="DLU10" s="86"/>
      <c r="DLV10" s="86"/>
      <c r="DLW10" s="86"/>
      <c r="DLX10" s="86"/>
      <c r="DLY10" s="86"/>
      <c r="DLZ10" s="86"/>
      <c r="DMA10" s="86"/>
      <c r="DMB10" s="86"/>
      <c r="DMC10" s="86"/>
      <c r="DMD10" s="86"/>
      <c r="DME10" s="86"/>
      <c r="DMF10" s="86"/>
      <c r="DMG10" s="86"/>
      <c r="DMH10" s="86"/>
      <c r="DMI10" s="86"/>
      <c r="DMJ10" s="86"/>
      <c r="DMK10" s="86"/>
      <c r="DML10" s="86"/>
      <c r="DMM10" s="86"/>
      <c r="DMN10" s="86"/>
      <c r="DMO10" s="86"/>
      <c r="DMP10" s="86"/>
      <c r="DMQ10" s="86"/>
      <c r="DMR10" s="86"/>
      <c r="DMS10" s="86"/>
      <c r="DMT10" s="86"/>
      <c r="DMU10" s="86"/>
      <c r="DMV10" s="86"/>
      <c r="DMW10" s="86"/>
      <c r="DMX10" s="86"/>
      <c r="DMY10" s="86"/>
      <c r="DMZ10" s="86"/>
      <c r="DNA10" s="86"/>
      <c r="DNB10" s="86"/>
      <c r="DNC10" s="86"/>
      <c r="DND10" s="86"/>
      <c r="DNE10" s="86"/>
      <c r="DNF10" s="86"/>
      <c r="DNG10" s="86"/>
      <c r="DNH10" s="86"/>
      <c r="DNI10" s="86"/>
      <c r="DNJ10" s="86"/>
      <c r="DNK10" s="86"/>
      <c r="DNL10" s="86"/>
      <c r="DNM10" s="86"/>
      <c r="DNN10" s="86"/>
      <c r="DNO10" s="86"/>
      <c r="DNP10" s="86"/>
      <c r="DNQ10" s="86"/>
      <c r="DNR10" s="86"/>
      <c r="DNS10" s="86"/>
      <c r="DNT10" s="86"/>
      <c r="DNU10" s="86"/>
      <c r="DNV10" s="86"/>
      <c r="DNW10" s="86"/>
      <c r="DNX10" s="86"/>
      <c r="DNY10" s="86"/>
      <c r="DNZ10" s="86"/>
      <c r="DOA10" s="86"/>
      <c r="DOB10" s="86"/>
      <c r="DOC10" s="86"/>
      <c r="DOD10" s="86"/>
      <c r="DOE10" s="86"/>
      <c r="DOF10" s="86"/>
      <c r="DOG10" s="86"/>
      <c r="DOH10" s="86"/>
      <c r="DOI10" s="86"/>
      <c r="DOJ10" s="86"/>
      <c r="DOK10" s="86"/>
      <c r="DOL10" s="86"/>
      <c r="DOM10" s="86"/>
      <c r="DON10" s="86"/>
      <c r="DOO10" s="86"/>
      <c r="DOP10" s="86"/>
      <c r="DOQ10" s="86"/>
      <c r="DOR10" s="86"/>
      <c r="DOS10" s="86"/>
      <c r="DOT10" s="86"/>
      <c r="DOU10" s="86"/>
      <c r="DOV10" s="86"/>
      <c r="DOW10" s="86"/>
      <c r="DOX10" s="86"/>
      <c r="DOY10" s="86"/>
      <c r="DOZ10" s="86"/>
      <c r="DPA10" s="86"/>
      <c r="DPB10" s="86"/>
      <c r="DPC10" s="86"/>
      <c r="DPD10" s="86"/>
      <c r="DPE10" s="86"/>
      <c r="DPF10" s="86"/>
      <c r="DPG10" s="86"/>
      <c r="DPH10" s="86"/>
      <c r="DPI10" s="86"/>
      <c r="DPJ10" s="86"/>
      <c r="DPK10" s="86"/>
      <c r="DPL10" s="86"/>
      <c r="DPM10" s="86"/>
      <c r="DPN10" s="86"/>
      <c r="DPO10" s="86"/>
      <c r="DPP10" s="86"/>
      <c r="DPQ10" s="86"/>
      <c r="DPR10" s="86"/>
      <c r="DPS10" s="86"/>
      <c r="DPT10" s="86"/>
      <c r="DPU10" s="86"/>
      <c r="DPV10" s="86"/>
      <c r="DPW10" s="86"/>
      <c r="DPX10" s="86"/>
      <c r="DPY10" s="86"/>
      <c r="DPZ10" s="86"/>
      <c r="DQA10" s="86"/>
      <c r="DQB10" s="86"/>
      <c r="DQC10" s="86"/>
      <c r="DQD10" s="86"/>
      <c r="DQE10" s="86"/>
      <c r="DQF10" s="86"/>
      <c r="DQG10" s="86"/>
      <c r="DQH10" s="86"/>
      <c r="DQI10" s="86"/>
      <c r="DQJ10" s="86"/>
      <c r="DQK10" s="86"/>
      <c r="DQL10" s="86"/>
      <c r="DQM10" s="86"/>
      <c r="DQN10" s="86"/>
      <c r="DQO10" s="86"/>
      <c r="DQP10" s="86"/>
      <c r="DQQ10" s="86"/>
      <c r="DQR10" s="86"/>
      <c r="DQS10" s="86"/>
      <c r="DQT10" s="86"/>
      <c r="DQU10" s="86"/>
      <c r="DQV10" s="86"/>
      <c r="DQW10" s="86"/>
      <c r="DQX10" s="86"/>
      <c r="DQY10" s="86"/>
      <c r="DQZ10" s="86"/>
      <c r="DRA10" s="86"/>
      <c r="DRB10" s="86"/>
      <c r="DRC10" s="86"/>
      <c r="DRD10" s="86"/>
      <c r="DRE10" s="86"/>
      <c r="DRF10" s="86"/>
      <c r="DRG10" s="86"/>
      <c r="DRH10" s="86"/>
      <c r="DRI10" s="86"/>
      <c r="DRJ10" s="86"/>
      <c r="DRK10" s="86"/>
      <c r="DRL10" s="86"/>
      <c r="DRM10" s="86"/>
      <c r="DRN10" s="86"/>
      <c r="DRO10" s="86"/>
      <c r="DRP10" s="86"/>
      <c r="DRQ10" s="86"/>
      <c r="DRR10" s="86"/>
      <c r="DRS10" s="86"/>
      <c r="DRT10" s="86"/>
      <c r="DRU10" s="86"/>
      <c r="DRV10" s="86"/>
      <c r="DRW10" s="86"/>
      <c r="DRX10" s="86"/>
      <c r="DRY10" s="86"/>
      <c r="DRZ10" s="86"/>
      <c r="DSA10" s="86"/>
      <c r="DSB10" s="86"/>
      <c r="DSC10" s="86"/>
      <c r="DSD10" s="86"/>
      <c r="DSE10" s="86"/>
      <c r="DSF10" s="86"/>
      <c r="DSG10" s="86"/>
      <c r="DSH10" s="86"/>
      <c r="DSI10" s="86"/>
      <c r="DSJ10" s="86"/>
      <c r="DSK10" s="86"/>
      <c r="DSL10" s="86"/>
      <c r="DSM10" s="86"/>
      <c r="DSN10" s="86"/>
      <c r="DSO10" s="86"/>
      <c r="DSP10" s="86"/>
      <c r="DSQ10" s="86"/>
      <c r="DSR10" s="86"/>
      <c r="DSS10" s="86"/>
      <c r="DST10" s="86"/>
      <c r="DSU10" s="86"/>
      <c r="DSV10" s="86"/>
      <c r="DSW10" s="86"/>
      <c r="DSX10" s="86"/>
      <c r="DSY10" s="86"/>
      <c r="DSZ10" s="86"/>
      <c r="DTA10" s="86"/>
      <c r="DTB10" s="86"/>
      <c r="DTC10" s="86"/>
      <c r="DTD10" s="86"/>
      <c r="DTE10" s="86"/>
      <c r="DTF10" s="86"/>
      <c r="DTG10" s="86"/>
      <c r="DTH10" s="86"/>
      <c r="DTI10" s="86"/>
      <c r="DTJ10" s="86"/>
      <c r="DTK10" s="86"/>
      <c r="DTL10" s="86"/>
      <c r="DTM10" s="86"/>
      <c r="DTN10" s="86"/>
      <c r="DTO10" s="86"/>
      <c r="DTP10" s="86"/>
      <c r="DTQ10" s="86"/>
      <c r="DTR10" s="86"/>
      <c r="DTS10" s="86"/>
      <c r="DTT10" s="86"/>
      <c r="DTU10" s="86"/>
      <c r="DTV10" s="86"/>
      <c r="DTW10" s="86"/>
      <c r="DTX10" s="86"/>
      <c r="DTY10" s="86"/>
      <c r="DTZ10" s="86"/>
      <c r="DUA10" s="86"/>
      <c r="DUB10" s="86"/>
      <c r="DUC10" s="86"/>
      <c r="DUD10" s="86"/>
      <c r="DUE10" s="86"/>
      <c r="DUF10" s="86"/>
      <c r="DUG10" s="86"/>
      <c r="DUH10" s="86"/>
      <c r="DUI10" s="86"/>
      <c r="DUJ10" s="86"/>
      <c r="DUK10" s="86"/>
      <c r="DUL10" s="86"/>
      <c r="DUM10" s="86"/>
      <c r="DUN10" s="86"/>
      <c r="DUO10" s="86"/>
      <c r="DUP10" s="86"/>
      <c r="DUQ10" s="86"/>
      <c r="DUR10" s="86"/>
      <c r="DUS10" s="86"/>
      <c r="DUT10" s="86"/>
      <c r="DUU10" s="86"/>
      <c r="DUV10" s="86"/>
      <c r="DUW10" s="86"/>
      <c r="DUX10" s="86"/>
      <c r="DUY10" s="86"/>
      <c r="DUZ10" s="86"/>
      <c r="DVA10" s="86"/>
      <c r="DVB10" s="86"/>
      <c r="DVC10" s="86"/>
      <c r="DVD10" s="86"/>
      <c r="DVE10" s="86"/>
      <c r="DVF10" s="86"/>
      <c r="DVG10" s="86"/>
      <c r="DVH10" s="86"/>
      <c r="DVI10" s="86"/>
      <c r="DVJ10" s="86"/>
      <c r="DVK10" s="86"/>
      <c r="DVL10" s="86"/>
      <c r="DVM10" s="86"/>
      <c r="DVN10" s="86"/>
      <c r="DVO10" s="86"/>
      <c r="DVP10" s="86"/>
      <c r="DVQ10" s="86"/>
      <c r="DVR10" s="86"/>
      <c r="DVS10" s="86"/>
      <c r="DVT10" s="86"/>
      <c r="DVU10" s="86"/>
      <c r="DVV10" s="86"/>
      <c r="DVW10" s="86"/>
      <c r="DVX10" s="86"/>
      <c r="DVY10" s="86"/>
      <c r="DVZ10" s="86"/>
      <c r="DWA10" s="86"/>
      <c r="DWB10" s="86"/>
      <c r="DWC10" s="86"/>
      <c r="DWD10" s="86"/>
      <c r="DWE10" s="86"/>
      <c r="DWF10" s="86"/>
      <c r="DWG10" s="86"/>
      <c r="DWH10" s="86"/>
      <c r="DWI10" s="86"/>
      <c r="DWJ10" s="86"/>
      <c r="DWK10" s="86"/>
      <c r="DWL10" s="86"/>
      <c r="DWM10" s="86"/>
      <c r="DWN10" s="86"/>
      <c r="DWO10" s="86"/>
      <c r="DWP10" s="86"/>
      <c r="DWQ10" s="86"/>
      <c r="DWR10" s="86"/>
      <c r="DWS10" s="86"/>
      <c r="DWT10" s="86"/>
      <c r="DWU10" s="86"/>
      <c r="DWV10" s="86"/>
      <c r="DWW10" s="86"/>
      <c r="DWX10" s="86"/>
      <c r="DWY10" s="86"/>
      <c r="DWZ10" s="86"/>
      <c r="DXA10" s="86"/>
      <c r="DXB10" s="86"/>
      <c r="DXC10" s="86"/>
      <c r="DXD10" s="86"/>
      <c r="DXE10" s="86"/>
      <c r="DXF10" s="86"/>
      <c r="DXG10" s="86"/>
      <c r="DXH10" s="86"/>
      <c r="DXI10" s="86"/>
      <c r="DXJ10" s="86"/>
      <c r="DXK10" s="86"/>
      <c r="DXL10" s="86"/>
      <c r="DXM10" s="86"/>
      <c r="DXN10" s="86"/>
      <c r="DXO10" s="86"/>
      <c r="DXP10" s="86"/>
      <c r="DXQ10" s="86"/>
      <c r="DXR10" s="86"/>
      <c r="DXS10" s="86"/>
      <c r="DXT10" s="86"/>
      <c r="DXU10" s="86"/>
      <c r="DXV10" s="86"/>
      <c r="DXW10" s="86"/>
      <c r="DXX10" s="86"/>
      <c r="DXY10" s="86"/>
      <c r="DXZ10" s="86"/>
      <c r="DYA10" s="86"/>
      <c r="DYB10" s="86"/>
      <c r="DYC10" s="86"/>
      <c r="DYD10" s="86"/>
      <c r="DYE10" s="86"/>
      <c r="DYF10" s="86"/>
      <c r="DYG10" s="86"/>
      <c r="DYH10" s="86"/>
      <c r="DYI10" s="86"/>
      <c r="DYJ10" s="86"/>
      <c r="DYK10" s="86"/>
      <c r="DYL10" s="86"/>
      <c r="DYM10" s="86"/>
      <c r="DYN10" s="86"/>
      <c r="DYO10" s="86"/>
      <c r="DYP10" s="86"/>
      <c r="DYQ10" s="86"/>
      <c r="DYR10" s="86"/>
      <c r="DYS10" s="86"/>
      <c r="DYT10" s="86"/>
      <c r="DYU10" s="86"/>
      <c r="DYV10" s="86"/>
      <c r="DYW10" s="86"/>
      <c r="DYX10" s="86"/>
      <c r="DYY10" s="86"/>
      <c r="DYZ10" s="86"/>
      <c r="DZA10" s="86"/>
      <c r="DZB10" s="86"/>
      <c r="DZC10" s="86"/>
      <c r="DZD10" s="86"/>
      <c r="DZE10" s="86"/>
      <c r="DZF10" s="86"/>
      <c r="DZG10" s="86"/>
      <c r="DZH10" s="86"/>
      <c r="DZI10" s="86"/>
      <c r="DZJ10" s="86"/>
      <c r="DZK10" s="86"/>
      <c r="DZL10" s="86"/>
      <c r="DZM10" s="86"/>
      <c r="DZN10" s="86"/>
      <c r="DZO10" s="86"/>
      <c r="DZP10" s="86"/>
      <c r="DZQ10" s="86"/>
      <c r="DZR10" s="86"/>
      <c r="DZS10" s="86"/>
      <c r="DZT10" s="86"/>
      <c r="DZU10" s="86"/>
      <c r="DZV10" s="86"/>
      <c r="DZW10" s="86"/>
      <c r="DZX10" s="86"/>
      <c r="DZY10" s="86"/>
      <c r="DZZ10" s="86"/>
      <c r="EAA10" s="86"/>
      <c r="EAB10" s="86"/>
      <c r="EAC10" s="86"/>
      <c r="EAD10" s="86"/>
      <c r="EAE10" s="86"/>
      <c r="EAF10" s="86"/>
      <c r="EAG10" s="86"/>
      <c r="EAH10" s="86"/>
      <c r="EAI10" s="86"/>
      <c r="EAJ10" s="86"/>
      <c r="EAK10" s="86"/>
      <c r="EAL10" s="86"/>
      <c r="EAM10" s="86"/>
      <c r="EAN10" s="86"/>
      <c r="EAO10" s="86"/>
      <c r="EAP10" s="86"/>
      <c r="EAQ10" s="86"/>
      <c r="EAR10" s="86"/>
      <c r="EAS10" s="86"/>
      <c r="EAT10" s="86"/>
      <c r="EAU10" s="86"/>
      <c r="EAV10" s="86"/>
      <c r="EAW10" s="86"/>
      <c r="EAX10" s="86"/>
      <c r="EAY10" s="86"/>
      <c r="EAZ10" s="86"/>
      <c r="EBA10" s="86"/>
      <c r="EBB10" s="86"/>
      <c r="EBC10" s="86"/>
      <c r="EBD10" s="86"/>
      <c r="EBE10" s="86"/>
      <c r="EBF10" s="86"/>
      <c r="EBG10" s="86"/>
      <c r="EBH10" s="86"/>
      <c r="EBI10" s="86"/>
      <c r="EBJ10" s="86"/>
      <c r="EBK10" s="86"/>
      <c r="EBL10" s="86"/>
      <c r="EBM10" s="86"/>
      <c r="EBN10" s="86"/>
      <c r="EBO10" s="86"/>
      <c r="EBP10" s="86"/>
      <c r="EBQ10" s="86"/>
      <c r="EBR10" s="86"/>
      <c r="EBS10" s="86"/>
      <c r="EBT10" s="86"/>
      <c r="EBU10" s="86"/>
      <c r="EBV10" s="86"/>
      <c r="EBW10" s="86"/>
      <c r="EBX10" s="86"/>
      <c r="EBY10" s="86"/>
      <c r="EBZ10" s="86"/>
      <c r="ECA10" s="86"/>
      <c r="ECB10" s="86"/>
      <c r="ECC10" s="86"/>
      <c r="ECD10" s="86"/>
      <c r="ECE10" s="86"/>
      <c r="ECF10" s="86"/>
      <c r="ECG10" s="86"/>
      <c r="ECH10" s="86"/>
      <c r="ECI10" s="86"/>
      <c r="ECJ10" s="86"/>
      <c r="ECK10" s="86"/>
      <c r="ECL10" s="86"/>
      <c r="ECM10" s="86"/>
      <c r="ECN10" s="86"/>
      <c r="ECO10" s="86"/>
      <c r="ECP10" s="86"/>
      <c r="ECQ10" s="86"/>
      <c r="ECR10" s="86"/>
      <c r="ECS10" s="86"/>
      <c r="ECT10" s="86"/>
      <c r="ECU10" s="86"/>
      <c r="ECV10" s="86"/>
      <c r="ECW10" s="86"/>
      <c r="ECX10" s="86"/>
      <c r="ECY10" s="86"/>
      <c r="ECZ10" s="86"/>
      <c r="EDA10" s="86"/>
      <c r="EDB10" s="86"/>
      <c r="EDC10" s="86"/>
      <c r="EDD10" s="86"/>
      <c r="EDE10" s="86"/>
      <c r="EDF10" s="86"/>
      <c r="EDG10" s="86"/>
      <c r="EDH10" s="86"/>
      <c r="EDI10" s="86"/>
      <c r="EDJ10" s="86"/>
      <c r="EDK10" s="86"/>
      <c r="EDL10" s="86"/>
      <c r="EDM10" s="86"/>
      <c r="EDN10" s="86"/>
      <c r="EDO10" s="86"/>
      <c r="EDP10" s="86"/>
      <c r="EDQ10" s="86"/>
      <c r="EDR10" s="86"/>
      <c r="EDS10" s="86"/>
      <c r="EDT10" s="86"/>
      <c r="EDU10" s="86"/>
      <c r="EDV10" s="86"/>
      <c r="EDW10" s="86"/>
      <c r="EDX10" s="86"/>
      <c r="EDY10" s="86"/>
      <c r="EDZ10" s="86"/>
      <c r="EEA10" s="86"/>
      <c r="EEB10" s="86"/>
      <c r="EEC10" s="86"/>
      <c r="EED10" s="86"/>
      <c r="EEE10" s="86"/>
      <c r="EEF10" s="86"/>
      <c r="EEG10" s="86"/>
      <c r="EEH10" s="86"/>
      <c r="EEI10" s="86"/>
      <c r="EEJ10" s="86"/>
      <c r="EEK10" s="86"/>
      <c r="EEL10" s="86"/>
      <c r="EEM10" s="86"/>
      <c r="EEN10" s="86"/>
      <c r="EEO10" s="86"/>
      <c r="EEP10" s="86"/>
      <c r="EEQ10" s="86"/>
      <c r="EER10" s="86"/>
      <c r="EES10" s="86"/>
      <c r="EET10" s="86"/>
      <c r="EEU10" s="86"/>
      <c r="EEV10" s="86"/>
      <c r="EEW10" s="86"/>
      <c r="EEX10" s="86"/>
      <c r="EEY10" s="86"/>
      <c r="EEZ10" s="86"/>
      <c r="EFA10" s="86"/>
      <c r="EFB10" s="86"/>
      <c r="EFC10" s="86"/>
      <c r="EFD10" s="86"/>
      <c r="EFE10" s="86"/>
      <c r="EFF10" s="86"/>
      <c r="EFG10" s="86"/>
      <c r="EFH10" s="86"/>
      <c r="EFI10" s="86"/>
      <c r="EFJ10" s="86"/>
      <c r="EFK10" s="86"/>
      <c r="EFL10" s="86"/>
      <c r="EFM10" s="86"/>
      <c r="EFN10" s="86"/>
      <c r="EFO10" s="86"/>
      <c r="EFP10" s="86"/>
      <c r="EFQ10" s="86"/>
      <c r="EFR10" s="86"/>
      <c r="EFS10" s="86"/>
      <c r="EFT10" s="86"/>
      <c r="EFU10" s="86"/>
      <c r="EFV10" s="86"/>
      <c r="EFW10" s="86"/>
      <c r="EFX10" s="86"/>
      <c r="EFY10" s="86"/>
      <c r="EFZ10" s="86"/>
      <c r="EGA10" s="86"/>
      <c r="EGB10" s="86"/>
      <c r="EGC10" s="86"/>
      <c r="EGD10" s="86"/>
      <c r="EGE10" s="86"/>
      <c r="EGF10" s="86"/>
      <c r="EGG10" s="86"/>
      <c r="EGH10" s="86"/>
      <c r="EGI10" s="86"/>
      <c r="EGJ10" s="86"/>
      <c r="EGK10" s="86"/>
      <c r="EGL10" s="86"/>
      <c r="EGM10" s="86"/>
      <c r="EGN10" s="86"/>
      <c r="EGO10" s="86"/>
      <c r="EGP10" s="86"/>
      <c r="EGQ10" s="86"/>
      <c r="EGR10" s="86"/>
      <c r="EGS10" s="86"/>
      <c r="EGT10" s="86"/>
      <c r="EGU10" s="86"/>
      <c r="EGV10" s="86"/>
      <c r="EGW10" s="86"/>
      <c r="EGX10" s="86"/>
      <c r="EGY10" s="86"/>
      <c r="EGZ10" s="86"/>
      <c r="EHA10" s="86"/>
      <c r="EHB10" s="86"/>
      <c r="EHC10" s="86"/>
      <c r="EHD10" s="86"/>
      <c r="EHE10" s="86"/>
      <c r="EHF10" s="86"/>
      <c r="EHG10" s="86"/>
      <c r="EHH10" s="86"/>
      <c r="EHI10" s="86"/>
      <c r="EHJ10" s="86"/>
      <c r="EHK10" s="86"/>
      <c r="EHL10" s="86"/>
      <c r="EHM10" s="86"/>
      <c r="EHN10" s="86"/>
      <c r="EHO10" s="86"/>
      <c r="EHP10" s="86"/>
      <c r="EHQ10" s="86"/>
      <c r="EHR10" s="86"/>
      <c r="EHS10" s="86"/>
      <c r="EHT10" s="86"/>
      <c r="EHU10" s="86"/>
      <c r="EHV10" s="86"/>
      <c r="EHW10" s="86"/>
      <c r="EHX10" s="86"/>
      <c r="EHY10" s="86"/>
      <c r="EHZ10" s="86"/>
      <c r="EIA10" s="86"/>
      <c r="EIB10" s="86"/>
      <c r="EIC10" s="86"/>
      <c r="EID10" s="86"/>
      <c r="EIE10" s="86"/>
      <c r="EIF10" s="86"/>
      <c r="EIG10" s="86"/>
      <c r="EIH10" s="86"/>
      <c r="EII10" s="86"/>
      <c r="EIJ10" s="86"/>
      <c r="EIK10" s="86"/>
      <c r="EIL10" s="86"/>
      <c r="EIM10" s="86"/>
      <c r="EIN10" s="86"/>
      <c r="EIO10" s="86"/>
      <c r="EIP10" s="86"/>
      <c r="EIQ10" s="86"/>
      <c r="EIR10" s="86"/>
      <c r="EIS10" s="86"/>
      <c r="EIT10" s="86"/>
      <c r="EIU10" s="86"/>
      <c r="EIV10" s="86"/>
      <c r="EIW10" s="86"/>
      <c r="EIX10" s="86"/>
      <c r="EIY10" s="86"/>
      <c r="EIZ10" s="86"/>
      <c r="EJA10" s="86"/>
      <c r="EJB10" s="86"/>
      <c r="EJC10" s="86"/>
      <c r="EJD10" s="86"/>
      <c r="EJE10" s="86"/>
      <c r="EJF10" s="86"/>
      <c r="EJG10" s="86"/>
      <c r="EJH10" s="86"/>
      <c r="EJI10" s="86"/>
      <c r="EJJ10" s="86"/>
      <c r="EJK10" s="86"/>
      <c r="EJL10" s="86"/>
      <c r="EJM10" s="86"/>
      <c r="EJN10" s="86"/>
      <c r="EJO10" s="86"/>
      <c r="EJP10" s="86"/>
      <c r="EJQ10" s="86"/>
      <c r="EJR10" s="86"/>
      <c r="EJS10" s="86"/>
      <c r="EJT10" s="86"/>
      <c r="EJU10" s="86"/>
      <c r="EJV10" s="86"/>
      <c r="EJW10" s="86"/>
      <c r="EJX10" s="86"/>
      <c r="EJY10" s="86"/>
      <c r="EJZ10" s="86"/>
      <c r="EKA10" s="86"/>
      <c r="EKB10" s="86"/>
      <c r="EKC10" s="86"/>
      <c r="EKD10" s="86"/>
      <c r="EKE10" s="86"/>
      <c r="EKF10" s="86"/>
      <c r="EKG10" s="86"/>
      <c r="EKH10" s="86"/>
      <c r="EKI10" s="86"/>
      <c r="EKJ10" s="86"/>
      <c r="EKK10" s="86"/>
      <c r="EKL10" s="86"/>
      <c r="EKM10" s="86"/>
      <c r="EKN10" s="86"/>
      <c r="EKO10" s="86"/>
      <c r="EKP10" s="86"/>
      <c r="EKQ10" s="86"/>
      <c r="EKR10" s="86"/>
      <c r="EKS10" s="86"/>
      <c r="EKT10" s="86"/>
      <c r="EKU10" s="86"/>
      <c r="EKV10" s="86"/>
      <c r="EKW10" s="86"/>
      <c r="EKX10" s="86"/>
      <c r="EKY10" s="86"/>
      <c r="EKZ10" s="86"/>
      <c r="ELA10" s="86"/>
      <c r="ELB10" s="86"/>
      <c r="ELC10" s="86"/>
      <c r="ELD10" s="86"/>
      <c r="ELE10" s="86"/>
      <c r="ELF10" s="86"/>
      <c r="ELG10" s="86"/>
      <c r="ELH10" s="86"/>
      <c r="ELI10" s="86"/>
      <c r="ELJ10" s="86"/>
      <c r="ELK10" s="86"/>
      <c r="ELL10" s="86"/>
      <c r="ELM10" s="86"/>
      <c r="ELN10" s="86"/>
      <c r="ELO10" s="86"/>
      <c r="ELP10" s="86"/>
      <c r="ELQ10" s="86"/>
      <c r="ELR10" s="86"/>
      <c r="ELS10" s="86"/>
      <c r="ELT10" s="86"/>
      <c r="ELU10" s="86"/>
      <c r="ELV10" s="86"/>
      <c r="ELW10" s="86"/>
      <c r="ELX10" s="86"/>
      <c r="ELY10" s="86"/>
      <c r="ELZ10" s="86"/>
      <c r="EMA10" s="86"/>
      <c r="EMB10" s="86"/>
      <c r="EMC10" s="86"/>
      <c r="EMD10" s="86"/>
      <c r="EME10" s="86"/>
      <c r="EMF10" s="86"/>
      <c r="EMG10" s="86"/>
      <c r="EMH10" s="86"/>
      <c r="EMI10" s="86"/>
      <c r="EMJ10" s="86"/>
      <c r="EMK10" s="86"/>
      <c r="EML10" s="86"/>
      <c r="EMM10" s="86"/>
      <c r="EMN10" s="86"/>
      <c r="EMO10" s="86"/>
      <c r="EMP10" s="86"/>
      <c r="EMQ10" s="86"/>
      <c r="EMR10" s="86"/>
      <c r="EMS10" s="86"/>
      <c r="EMT10" s="86"/>
      <c r="EMU10" s="86"/>
      <c r="EMV10" s="86"/>
      <c r="EMW10" s="86"/>
      <c r="EMX10" s="86"/>
      <c r="EMY10" s="86"/>
      <c r="EMZ10" s="86"/>
      <c r="ENA10" s="86"/>
      <c r="ENB10" s="86"/>
      <c r="ENC10" s="86"/>
      <c r="END10" s="86"/>
      <c r="ENE10" s="86"/>
      <c r="ENF10" s="86"/>
      <c r="ENG10" s="86"/>
      <c r="ENH10" s="86"/>
      <c r="ENI10" s="86"/>
      <c r="ENJ10" s="86"/>
      <c r="ENK10" s="86"/>
      <c r="ENL10" s="86"/>
      <c r="ENM10" s="86"/>
      <c r="ENN10" s="86"/>
      <c r="ENO10" s="86"/>
      <c r="ENP10" s="86"/>
      <c r="ENQ10" s="86"/>
      <c r="ENR10" s="86"/>
      <c r="ENS10" s="86"/>
      <c r="ENT10" s="86"/>
      <c r="ENU10" s="86"/>
      <c r="ENV10" s="86"/>
      <c r="ENW10" s="86"/>
      <c r="ENX10" s="86"/>
      <c r="ENY10" s="86"/>
      <c r="ENZ10" s="86"/>
      <c r="EOA10" s="86"/>
      <c r="EOB10" s="86"/>
      <c r="EOC10" s="86"/>
      <c r="EOD10" s="86"/>
      <c r="EOE10" s="86"/>
      <c r="EOF10" s="86"/>
      <c r="EOG10" s="86"/>
      <c r="EOH10" s="86"/>
      <c r="EOI10" s="86"/>
      <c r="EOJ10" s="86"/>
      <c r="EOK10" s="86"/>
      <c r="EOL10" s="86"/>
      <c r="EOM10" s="86"/>
      <c r="EON10" s="86"/>
      <c r="EOO10" s="86"/>
      <c r="EOP10" s="86"/>
      <c r="EOQ10" s="86"/>
      <c r="EOR10" s="86"/>
      <c r="EOS10" s="86"/>
      <c r="EOT10" s="86"/>
      <c r="EOU10" s="86"/>
      <c r="EOV10" s="86"/>
      <c r="EOW10" s="86"/>
      <c r="EOX10" s="86"/>
      <c r="EOY10" s="86"/>
      <c r="EOZ10" s="86"/>
      <c r="EPA10" s="86"/>
      <c r="EPB10" s="86"/>
      <c r="EPC10" s="86"/>
      <c r="EPD10" s="86"/>
      <c r="EPE10" s="86"/>
      <c r="EPF10" s="86"/>
      <c r="EPG10" s="86"/>
      <c r="EPH10" s="86"/>
      <c r="EPI10" s="86"/>
      <c r="EPJ10" s="86"/>
      <c r="EPK10" s="86"/>
      <c r="EPL10" s="86"/>
      <c r="EPM10" s="86"/>
      <c r="EPN10" s="86"/>
      <c r="EPO10" s="86"/>
      <c r="EPP10" s="86"/>
      <c r="EPQ10" s="86"/>
      <c r="EPR10" s="86"/>
      <c r="EPS10" s="86"/>
      <c r="EPT10" s="86"/>
      <c r="EPU10" s="86"/>
      <c r="EPV10" s="86"/>
      <c r="EPW10" s="86"/>
      <c r="EPX10" s="86"/>
      <c r="EPY10" s="86"/>
      <c r="EPZ10" s="86"/>
      <c r="EQA10" s="86"/>
      <c r="EQB10" s="86"/>
      <c r="EQC10" s="86"/>
      <c r="EQD10" s="86"/>
      <c r="EQE10" s="86"/>
      <c r="EQF10" s="86"/>
      <c r="EQG10" s="86"/>
      <c r="EQH10" s="86"/>
      <c r="EQI10" s="86"/>
      <c r="EQJ10" s="86"/>
      <c r="EQK10" s="86"/>
      <c r="EQL10" s="86"/>
      <c r="EQM10" s="86"/>
      <c r="EQN10" s="86"/>
      <c r="EQO10" s="86"/>
      <c r="EQP10" s="86"/>
      <c r="EQQ10" s="86"/>
      <c r="EQR10" s="86"/>
      <c r="EQS10" s="86"/>
      <c r="EQT10" s="86"/>
      <c r="EQU10" s="86"/>
      <c r="EQV10" s="86"/>
      <c r="EQW10" s="86"/>
      <c r="EQX10" s="86"/>
      <c r="EQY10" s="86"/>
      <c r="EQZ10" s="86"/>
      <c r="ERA10" s="86"/>
      <c r="ERB10" s="86"/>
      <c r="ERC10" s="86"/>
      <c r="ERD10" s="86"/>
      <c r="ERE10" s="86"/>
      <c r="ERF10" s="86"/>
      <c r="ERG10" s="86"/>
      <c r="ERH10" s="86"/>
      <c r="ERI10" s="86"/>
      <c r="ERJ10" s="86"/>
      <c r="ERK10" s="86"/>
      <c r="ERL10" s="86"/>
      <c r="ERM10" s="86"/>
      <c r="ERN10" s="86"/>
      <c r="ERO10" s="86"/>
      <c r="ERP10" s="86"/>
      <c r="ERQ10" s="86"/>
      <c r="ERR10" s="86"/>
      <c r="ERS10" s="86"/>
      <c r="ERT10" s="86"/>
      <c r="ERU10" s="86"/>
      <c r="ERV10" s="86"/>
      <c r="ERW10" s="86"/>
      <c r="ERX10" s="86"/>
      <c r="ERY10" s="86"/>
      <c r="ERZ10" s="86"/>
      <c r="ESA10" s="86"/>
      <c r="ESB10" s="86"/>
      <c r="ESC10" s="86"/>
      <c r="ESD10" s="86"/>
      <c r="ESE10" s="86"/>
      <c r="ESF10" s="86"/>
      <c r="ESG10" s="86"/>
      <c r="ESH10" s="86"/>
      <c r="ESI10" s="86"/>
      <c r="ESJ10" s="86"/>
      <c r="ESK10" s="86"/>
      <c r="ESL10" s="86"/>
      <c r="ESM10" s="86"/>
      <c r="ESN10" s="86"/>
      <c r="ESO10" s="86"/>
      <c r="ESP10" s="86"/>
      <c r="ESQ10" s="86"/>
      <c r="ESR10" s="86"/>
      <c r="ESS10" s="86"/>
      <c r="EST10" s="86"/>
      <c r="ESU10" s="86"/>
      <c r="ESV10" s="86"/>
      <c r="ESW10" s="86"/>
      <c r="ESX10" s="86"/>
      <c r="ESY10" s="86"/>
      <c r="ESZ10" s="86"/>
      <c r="ETA10" s="86"/>
      <c r="ETB10" s="86"/>
      <c r="ETC10" s="86"/>
      <c r="ETD10" s="86"/>
      <c r="ETE10" s="86"/>
      <c r="ETF10" s="86"/>
      <c r="ETG10" s="86"/>
      <c r="ETH10" s="86"/>
      <c r="ETI10" s="86"/>
      <c r="ETJ10" s="86"/>
      <c r="ETK10" s="86"/>
      <c r="ETL10" s="86"/>
      <c r="ETM10" s="86"/>
      <c r="ETN10" s="86"/>
      <c r="ETO10" s="86"/>
      <c r="ETP10" s="86"/>
      <c r="ETQ10" s="86"/>
      <c r="ETR10" s="86"/>
      <c r="ETS10" s="86"/>
      <c r="ETT10" s="86"/>
      <c r="ETU10" s="86"/>
      <c r="ETV10" s="86"/>
      <c r="ETW10" s="86"/>
      <c r="ETX10" s="86"/>
      <c r="ETY10" s="86"/>
      <c r="ETZ10" s="86"/>
      <c r="EUA10" s="86"/>
      <c r="EUB10" s="86"/>
      <c r="EUC10" s="86"/>
      <c r="EUD10" s="86"/>
      <c r="EUE10" s="86"/>
      <c r="EUF10" s="86"/>
      <c r="EUG10" s="86"/>
      <c r="EUH10" s="86"/>
      <c r="EUI10" s="86"/>
      <c r="EUJ10" s="86"/>
      <c r="EUK10" s="86"/>
      <c r="EUL10" s="86"/>
      <c r="EUM10" s="86"/>
      <c r="EUN10" s="86"/>
      <c r="EUO10" s="86"/>
      <c r="EUP10" s="86"/>
      <c r="EUQ10" s="86"/>
      <c r="EUR10" s="86"/>
      <c r="EUS10" s="86"/>
      <c r="EUT10" s="86"/>
      <c r="EUU10" s="86"/>
      <c r="EUV10" s="86"/>
      <c r="EUW10" s="86"/>
      <c r="EUX10" s="86"/>
      <c r="EUY10" s="86"/>
      <c r="EUZ10" s="86"/>
      <c r="EVA10" s="86"/>
      <c r="EVB10" s="86"/>
      <c r="EVC10" s="86"/>
      <c r="EVD10" s="86"/>
      <c r="EVE10" s="86"/>
      <c r="EVF10" s="86"/>
      <c r="EVG10" s="86"/>
      <c r="EVH10" s="86"/>
      <c r="EVI10" s="86"/>
      <c r="EVJ10" s="86"/>
      <c r="EVK10" s="86"/>
      <c r="EVL10" s="86"/>
      <c r="EVM10" s="86"/>
      <c r="EVN10" s="86"/>
      <c r="EVO10" s="86"/>
      <c r="EVP10" s="86"/>
      <c r="EVQ10" s="86"/>
      <c r="EVR10" s="86"/>
      <c r="EVS10" s="86"/>
      <c r="EVT10" s="86"/>
      <c r="EVU10" s="86"/>
      <c r="EVV10" s="86"/>
      <c r="EVW10" s="86"/>
      <c r="EVX10" s="86"/>
      <c r="EVY10" s="86"/>
      <c r="EVZ10" s="86"/>
      <c r="EWA10" s="86"/>
      <c r="EWB10" s="86"/>
      <c r="EWC10" s="86"/>
      <c r="EWD10" s="86"/>
      <c r="EWE10" s="86"/>
      <c r="EWF10" s="86"/>
      <c r="EWG10" s="86"/>
      <c r="EWH10" s="86"/>
      <c r="EWI10" s="86"/>
      <c r="EWJ10" s="86"/>
      <c r="EWK10" s="86"/>
      <c r="EWL10" s="86"/>
      <c r="EWM10" s="86"/>
      <c r="EWN10" s="86"/>
      <c r="EWO10" s="86"/>
      <c r="EWP10" s="86"/>
      <c r="EWQ10" s="86"/>
      <c r="EWR10" s="86"/>
      <c r="EWS10" s="86"/>
      <c r="EWT10" s="86"/>
      <c r="EWU10" s="86"/>
      <c r="EWV10" s="86"/>
      <c r="EWW10" s="86"/>
      <c r="EWX10" s="86"/>
      <c r="EWY10" s="86"/>
      <c r="EWZ10" s="86"/>
      <c r="EXA10" s="86"/>
      <c r="EXB10" s="86"/>
      <c r="EXC10" s="86"/>
      <c r="EXD10" s="86"/>
      <c r="EXE10" s="86"/>
      <c r="EXF10" s="86"/>
      <c r="EXG10" s="86"/>
      <c r="EXH10" s="86"/>
      <c r="EXI10" s="86"/>
      <c r="EXJ10" s="86"/>
      <c r="EXK10" s="86"/>
      <c r="EXL10" s="86"/>
      <c r="EXM10" s="86"/>
      <c r="EXN10" s="86"/>
      <c r="EXO10" s="86"/>
      <c r="EXP10" s="86"/>
      <c r="EXQ10" s="86"/>
      <c r="EXR10" s="86"/>
      <c r="EXS10" s="86"/>
      <c r="EXT10" s="86"/>
      <c r="EXU10" s="86"/>
      <c r="EXV10" s="86"/>
      <c r="EXW10" s="86"/>
      <c r="EXX10" s="86"/>
      <c r="EXY10" s="86"/>
      <c r="EXZ10" s="86"/>
      <c r="EYA10" s="86"/>
      <c r="EYB10" s="86"/>
      <c r="EYC10" s="86"/>
      <c r="EYD10" s="86"/>
      <c r="EYE10" s="86"/>
      <c r="EYF10" s="86"/>
      <c r="EYG10" s="86"/>
      <c r="EYH10" s="86"/>
      <c r="EYI10" s="86"/>
      <c r="EYJ10" s="86"/>
      <c r="EYK10" s="86"/>
      <c r="EYL10" s="86"/>
      <c r="EYM10" s="86"/>
      <c r="EYN10" s="86"/>
      <c r="EYO10" s="86"/>
      <c r="EYP10" s="86"/>
      <c r="EYQ10" s="86"/>
      <c r="EYR10" s="86"/>
      <c r="EYS10" s="86"/>
      <c r="EYT10" s="86"/>
      <c r="EYU10" s="86"/>
      <c r="EYV10" s="86"/>
      <c r="EYW10" s="86"/>
      <c r="EYX10" s="86"/>
      <c r="EYY10" s="86"/>
      <c r="EYZ10" s="86"/>
      <c r="EZA10" s="86"/>
      <c r="EZB10" s="86"/>
      <c r="EZC10" s="86"/>
      <c r="EZD10" s="86"/>
      <c r="EZE10" s="86"/>
      <c r="EZF10" s="86"/>
      <c r="EZG10" s="86"/>
      <c r="EZH10" s="86"/>
      <c r="EZI10" s="86"/>
      <c r="EZJ10" s="86"/>
      <c r="EZK10" s="86"/>
      <c r="EZL10" s="86"/>
      <c r="EZM10" s="86"/>
      <c r="EZN10" s="86"/>
      <c r="EZO10" s="86"/>
      <c r="EZP10" s="86"/>
      <c r="EZQ10" s="86"/>
      <c r="EZR10" s="86"/>
      <c r="EZS10" s="86"/>
      <c r="EZT10" s="86"/>
      <c r="EZU10" s="86"/>
      <c r="EZV10" s="86"/>
      <c r="EZW10" s="86"/>
      <c r="EZX10" s="86"/>
      <c r="EZY10" s="86"/>
      <c r="EZZ10" s="86"/>
      <c r="FAA10" s="86"/>
      <c r="FAB10" s="86"/>
      <c r="FAC10" s="86"/>
      <c r="FAD10" s="86"/>
      <c r="FAE10" s="86"/>
      <c r="FAF10" s="86"/>
      <c r="FAG10" s="86"/>
      <c r="FAH10" s="86"/>
      <c r="FAI10" s="86"/>
      <c r="FAJ10" s="86"/>
      <c r="FAK10" s="86"/>
      <c r="FAL10" s="86"/>
      <c r="FAM10" s="86"/>
      <c r="FAN10" s="86"/>
      <c r="FAO10" s="86"/>
      <c r="FAP10" s="86"/>
      <c r="FAQ10" s="86"/>
      <c r="FAR10" s="86"/>
      <c r="FAS10" s="86"/>
      <c r="FAT10" s="86"/>
      <c r="FAU10" s="86"/>
      <c r="FAV10" s="86"/>
      <c r="FAW10" s="86"/>
      <c r="FAX10" s="86"/>
      <c r="FAY10" s="86"/>
      <c r="FAZ10" s="86"/>
      <c r="FBA10" s="86"/>
      <c r="FBB10" s="86"/>
      <c r="FBC10" s="86"/>
      <c r="FBD10" s="86"/>
      <c r="FBE10" s="86"/>
      <c r="FBF10" s="86"/>
      <c r="FBG10" s="86"/>
      <c r="FBH10" s="86"/>
      <c r="FBI10" s="86"/>
      <c r="FBJ10" s="86"/>
      <c r="FBK10" s="86"/>
      <c r="FBL10" s="86"/>
      <c r="FBM10" s="86"/>
      <c r="FBN10" s="86"/>
      <c r="FBO10" s="86"/>
      <c r="FBP10" s="86"/>
      <c r="FBQ10" s="86"/>
      <c r="FBR10" s="86"/>
      <c r="FBS10" s="86"/>
      <c r="FBT10" s="86"/>
      <c r="FBU10" s="86"/>
      <c r="FBV10" s="86"/>
      <c r="FBW10" s="86"/>
      <c r="FBX10" s="86"/>
      <c r="FBY10" s="86"/>
      <c r="FBZ10" s="86"/>
      <c r="FCA10" s="86"/>
      <c r="FCB10" s="86"/>
      <c r="FCC10" s="86"/>
      <c r="FCD10" s="86"/>
      <c r="FCE10" s="86"/>
      <c r="FCF10" s="86"/>
      <c r="FCG10" s="86"/>
      <c r="FCH10" s="86"/>
      <c r="FCI10" s="86"/>
      <c r="FCJ10" s="86"/>
      <c r="FCK10" s="86"/>
      <c r="FCL10" s="86"/>
      <c r="FCM10" s="86"/>
      <c r="FCN10" s="86"/>
      <c r="FCO10" s="86"/>
      <c r="FCP10" s="86"/>
      <c r="FCQ10" s="86"/>
      <c r="FCR10" s="86"/>
      <c r="FCS10" s="86"/>
      <c r="FCT10" s="86"/>
      <c r="FCU10" s="86"/>
      <c r="FCV10" s="86"/>
      <c r="FCW10" s="86"/>
      <c r="FCX10" s="86"/>
      <c r="FCY10" s="86"/>
      <c r="FCZ10" s="86"/>
      <c r="FDA10" s="86"/>
      <c r="FDB10" s="86"/>
      <c r="FDC10" s="86"/>
      <c r="FDD10" s="86"/>
      <c r="FDE10" s="86"/>
      <c r="FDF10" s="86"/>
      <c r="FDG10" s="86"/>
      <c r="FDH10" s="86"/>
      <c r="FDI10" s="86"/>
      <c r="FDJ10" s="86"/>
      <c r="FDK10" s="86"/>
      <c r="FDL10" s="86"/>
      <c r="FDM10" s="86"/>
      <c r="FDN10" s="86"/>
      <c r="FDO10" s="86"/>
      <c r="FDP10" s="86"/>
      <c r="FDQ10" s="86"/>
      <c r="FDR10" s="86"/>
      <c r="FDS10" s="86"/>
      <c r="FDT10" s="86"/>
      <c r="FDU10" s="86"/>
      <c r="FDV10" s="86"/>
      <c r="FDW10" s="86"/>
      <c r="FDX10" s="86"/>
      <c r="FDY10" s="86"/>
      <c r="FDZ10" s="86"/>
      <c r="FEA10" s="86"/>
      <c r="FEB10" s="86"/>
      <c r="FEC10" s="86"/>
      <c r="FED10" s="86"/>
      <c r="FEE10" s="86"/>
      <c r="FEF10" s="86"/>
      <c r="FEG10" s="86"/>
      <c r="FEH10" s="86"/>
      <c r="FEI10" s="86"/>
      <c r="FEJ10" s="86"/>
      <c r="FEK10" s="86"/>
      <c r="FEL10" s="86"/>
      <c r="FEM10" s="86"/>
      <c r="FEN10" s="86"/>
      <c r="FEO10" s="86"/>
      <c r="FEP10" s="86"/>
      <c r="FEQ10" s="86"/>
      <c r="FER10" s="86"/>
      <c r="FES10" s="86"/>
      <c r="FET10" s="86"/>
      <c r="FEU10" s="86"/>
      <c r="FEV10" s="86"/>
      <c r="FEW10" s="86"/>
      <c r="FEX10" s="86"/>
      <c r="FEY10" s="86"/>
      <c r="FEZ10" s="86"/>
      <c r="FFA10" s="86"/>
      <c r="FFB10" s="86"/>
      <c r="FFC10" s="86"/>
      <c r="FFD10" s="86"/>
      <c r="FFE10" s="86"/>
      <c r="FFF10" s="86"/>
      <c r="FFG10" s="86"/>
      <c r="FFH10" s="86"/>
      <c r="FFI10" s="86"/>
      <c r="FFJ10" s="86"/>
      <c r="FFK10" s="86"/>
      <c r="FFL10" s="86"/>
      <c r="FFM10" s="86"/>
      <c r="FFN10" s="86"/>
      <c r="FFO10" s="86"/>
      <c r="FFP10" s="86"/>
      <c r="FFQ10" s="86"/>
      <c r="FFR10" s="86"/>
      <c r="FFS10" s="86"/>
      <c r="FFT10" s="86"/>
      <c r="FFU10" s="86"/>
      <c r="FFV10" s="86"/>
      <c r="FFW10" s="86"/>
      <c r="FFX10" s="86"/>
      <c r="FFY10" s="86"/>
      <c r="FFZ10" s="86"/>
      <c r="FGA10" s="86"/>
      <c r="FGB10" s="86"/>
      <c r="FGC10" s="86"/>
      <c r="FGD10" s="86"/>
      <c r="FGE10" s="86"/>
      <c r="FGF10" s="86"/>
      <c r="FGG10" s="86"/>
      <c r="FGH10" s="86"/>
      <c r="FGI10" s="86"/>
      <c r="FGJ10" s="86"/>
      <c r="FGK10" s="86"/>
      <c r="FGL10" s="86"/>
      <c r="FGM10" s="86"/>
      <c r="FGN10" s="86"/>
      <c r="FGO10" s="86"/>
      <c r="FGP10" s="86"/>
      <c r="FGQ10" s="86"/>
      <c r="FGR10" s="86"/>
      <c r="FGS10" s="86"/>
      <c r="FGT10" s="86"/>
      <c r="FGU10" s="86"/>
      <c r="FGV10" s="86"/>
      <c r="FGW10" s="86"/>
      <c r="FGX10" s="86"/>
      <c r="FGY10" s="86"/>
      <c r="FGZ10" s="86"/>
      <c r="FHA10" s="86"/>
      <c r="FHB10" s="86"/>
      <c r="FHC10" s="86"/>
      <c r="FHD10" s="86"/>
      <c r="FHE10" s="86"/>
      <c r="FHF10" s="86"/>
      <c r="FHG10" s="86"/>
      <c r="FHH10" s="86"/>
      <c r="FHI10" s="86"/>
      <c r="FHJ10" s="86"/>
      <c r="FHK10" s="86"/>
      <c r="FHL10" s="86"/>
      <c r="FHM10" s="86"/>
      <c r="FHN10" s="86"/>
      <c r="FHO10" s="86"/>
      <c r="FHP10" s="86"/>
      <c r="FHQ10" s="86"/>
      <c r="FHR10" s="86"/>
      <c r="FHS10" s="86"/>
      <c r="FHT10" s="86"/>
      <c r="FHU10" s="86"/>
      <c r="FHV10" s="86"/>
      <c r="FHW10" s="86"/>
      <c r="FHX10" s="86"/>
      <c r="FHY10" s="86"/>
      <c r="FHZ10" s="86"/>
      <c r="FIA10" s="86"/>
      <c r="FIB10" s="86"/>
      <c r="FIC10" s="86"/>
      <c r="FID10" s="86"/>
      <c r="FIE10" s="86"/>
      <c r="FIF10" s="86"/>
      <c r="FIG10" s="86"/>
      <c r="FIH10" s="86"/>
      <c r="FII10" s="86"/>
      <c r="FIJ10" s="86"/>
      <c r="FIK10" s="86"/>
      <c r="FIL10" s="86"/>
      <c r="FIM10" s="86"/>
      <c r="FIN10" s="86"/>
      <c r="FIO10" s="86"/>
      <c r="FIP10" s="86"/>
      <c r="FIQ10" s="86"/>
      <c r="FIR10" s="86"/>
      <c r="FIS10" s="86"/>
      <c r="FIT10" s="86"/>
      <c r="FIU10" s="86"/>
      <c r="FIV10" s="86"/>
      <c r="FIW10" s="86"/>
      <c r="FIX10" s="86"/>
      <c r="FIY10" s="86"/>
      <c r="FIZ10" s="86"/>
      <c r="FJA10" s="86"/>
      <c r="FJB10" s="86"/>
      <c r="FJC10" s="86"/>
      <c r="FJD10" s="86"/>
      <c r="FJE10" s="86"/>
      <c r="FJF10" s="86"/>
      <c r="FJG10" s="86"/>
      <c r="FJH10" s="86"/>
      <c r="FJI10" s="86"/>
      <c r="FJJ10" s="86"/>
      <c r="FJK10" s="86"/>
      <c r="FJL10" s="86"/>
      <c r="FJM10" s="86"/>
      <c r="FJN10" s="86"/>
      <c r="FJO10" s="86"/>
      <c r="FJP10" s="86"/>
      <c r="FJQ10" s="86"/>
      <c r="FJR10" s="86"/>
      <c r="FJS10" s="86"/>
      <c r="FJT10" s="86"/>
      <c r="FJU10" s="86"/>
      <c r="FJV10" s="86"/>
      <c r="FJW10" s="86"/>
      <c r="FJX10" s="86"/>
      <c r="FJY10" s="86"/>
      <c r="FJZ10" s="86"/>
      <c r="FKA10" s="86"/>
      <c r="FKB10" s="86"/>
      <c r="FKC10" s="86"/>
      <c r="FKD10" s="86"/>
      <c r="FKE10" s="86"/>
      <c r="FKF10" s="86"/>
      <c r="FKG10" s="86"/>
      <c r="FKH10" s="86"/>
      <c r="FKI10" s="86"/>
      <c r="FKJ10" s="86"/>
      <c r="FKK10" s="86"/>
      <c r="FKL10" s="86"/>
      <c r="FKM10" s="86"/>
      <c r="FKN10" s="86"/>
      <c r="FKO10" s="86"/>
      <c r="FKP10" s="86"/>
      <c r="FKQ10" s="86"/>
      <c r="FKR10" s="86"/>
      <c r="FKS10" s="86"/>
      <c r="FKT10" s="86"/>
      <c r="FKU10" s="86"/>
      <c r="FKV10" s="86"/>
      <c r="FKW10" s="86"/>
      <c r="FKX10" s="86"/>
      <c r="FKY10" s="86"/>
      <c r="FKZ10" s="86"/>
      <c r="FLA10" s="86"/>
      <c r="FLB10" s="86"/>
      <c r="FLC10" s="86"/>
      <c r="FLD10" s="86"/>
      <c r="FLE10" s="86"/>
      <c r="FLF10" s="86"/>
      <c r="FLG10" s="86"/>
      <c r="FLH10" s="86"/>
      <c r="FLI10" s="86"/>
      <c r="FLJ10" s="86"/>
      <c r="FLK10" s="86"/>
      <c r="FLL10" s="86"/>
      <c r="FLM10" s="86"/>
      <c r="FLN10" s="86"/>
      <c r="FLO10" s="86"/>
      <c r="FLP10" s="86"/>
      <c r="FLQ10" s="86"/>
      <c r="FLR10" s="86"/>
      <c r="FLS10" s="86"/>
      <c r="FLT10" s="86"/>
      <c r="FLU10" s="86"/>
      <c r="FLV10" s="86"/>
      <c r="FLW10" s="86"/>
      <c r="FLX10" s="86"/>
      <c r="FLY10" s="86"/>
      <c r="FLZ10" s="86"/>
      <c r="FMA10" s="86"/>
      <c r="FMB10" s="86"/>
      <c r="FMC10" s="86"/>
      <c r="FMD10" s="86"/>
      <c r="FME10" s="86"/>
      <c r="FMF10" s="86"/>
      <c r="FMG10" s="86"/>
      <c r="FMH10" s="86"/>
      <c r="FMI10" s="86"/>
      <c r="FMJ10" s="86"/>
      <c r="FMK10" s="86"/>
      <c r="FML10" s="86"/>
      <c r="FMM10" s="86"/>
      <c r="FMN10" s="86"/>
      <c r="FMO10" s="86"/>
      <c r="FMP10" s="86"/>
      <c r="FMQ10" s="86"/>
      <c r="FMR10" s="86"/>
      <c r="FMS10" s="86"/>
      <c r="FMT10" s="86"/>
      <c r="FMU10" s="86"/>
      <c r="FMV10" s="86"/>
      <c r="FMW10" s="86"/>
      <c r="FMX10" s="86"/>
      <c r="FMY10" s="86"/>
      <c r="FMZ10" s="86"/>
      <c r="FNA10" s="86"/>
      <c r="FNB10" s="86"/>
      <c r="FNC10" s="86"/>
      <c r="FND10" s="86"/>
      <c r="FNE10" s="86"/>
      <c r="FNF10" s="86"/>
      <c r="FNG10" s="86"/>
      <c r="FNH10" s="86"/>
      <c r="FNI10" s="86"/>
      <c r="FNJ10" s="86"/>
      <c r="FNK10" s="86"/>
      <c r="FNL10" s="86"/>
      <c r="FNM10" s="86"/>
      <c r="FNN10" s="86"/>
      <c r="FNO10" s="86"/>
      <c r="FNP10" s="86"/>
      <c r="FNQ10" s="86"/>
      <c r="FNR10" s="86"/>
      <c r="FNS10" s="86"/>
      <c r="FNT10" s="86"/>
      <c r="FNU10" s="86"/>
      <c r="FNV10" s="86"/>
      <c r="FNW10" s="86"/>
      <c r="FNX10" s="86"/>
      <c r="FNY10" s="86"/>
      <c r="FNZ10" s="86"/>
      <c r="FOA10" s="86"/>
      <c r="FOB10" s="86"/>
      <c r="FOC10" s="86"/>
      <c r="FOD10" s="86"/>
      <c r="FOE10" s="86"/>
      <c r="FOF10" s="86"/>
      <c r="FOG10" s="86"/>
      <c r="FOH10" s="86"/>
      <c r="FOI10" s="86"/>
      <c r="FOJ10" s="86"/>
      <c r="FOK10" s="86"/>
      <c r="FOL10" s="86"/>
      <c r="FOM10" s="86"/>
      <c r="FON10" s="86"/>
      <c r="FOO10" s="86"/>
      <c r="FOP10" s="86"/>
      <c r="FOQ10" s="86"/>
      <c r="FOR10" s="86"/>
      <c r="FOS10" s="86"/>
      <c r="FOT10" s="86"/>
      <c r="FOU10" s="86"/>
      <c r="FOV10" s="86"/>
      <c r="FOW10" s="86"/>
      <c r="FOX10" s="86"/>
      <c r="FOY10" s="86"/>
      <c r="FOZ10" s="86"/>
      <c r="FPA10" s="86"/>
      <c r="FPB10" s="86"/>
      <c r="FPC10" s="86"/>
      <c r="FPD10" s="86"/>
      <c r="FPE10" s="86"/>
      <c r="FPF10" s="86"/>
      <c r="FPG10" s="86"/>
      <c r="FPH10" s="86"/>
      <c r="FPI10" s="86"/>
      <c r="FPJ10" s="86"/>
      <c r="FPK10" s="86"/>
      <c r="FPL10" s="86"/>
      <c r="FPM10" s="86"/>
      <c r="FPN10" s="86"/>
      <c r="FPO10" s="86"/>
      <c r="FPP10" s="86"/>
      <c r="FPQ10" s="86"/>
      <c r="FPR10" s="86"/>
      <c r="FPS10" s="86"/>
      <c r="FPT10" s="86"/>
      <c r="FPU10" s="86"/>
      <c r="FPV10" s="86"/>
      <c r="FPW10" s="86"/>
      <c r="FPX10" s="86"/>
      <c r="FPY10" s="86"/>
      <c r="FPZ10" s="86"/>
      <c r="FQA10" s="86"/>
      <c r="FQB10" s="86"/>
      <c r="FQC10" s="86"/>
      <c r="FQD10" s="86"/>
      <c r="FQE10" s="86"/>
      <c r="FQF10" s="86"/>
      <c r="FQG10" s="86"/>
      <c r="FQH10" s="86"/>
      <c r="FQI10" s="86"/>
      <c r="FQJ10" s="86"/>
      <c r="FQK10" s="86"/>
      <c r="FQL10" s="86"/>
      <c r="FQM10" s="86"/>
      <c r="FQN10" s="86"/>
      <c r="FQO10" s="86"/>
      <c r="FQP10" s="86"/>
      <c r="FQQ10" s="86"/>
      <c r="FQR10" s="86"/>
      <c r="FQS10" s="86"/>
      <c r="FQT10" s="86"/>
      <c r="FQU10" s="86"/>
      <c r="FQV10" s="86"/>
      <c r="FQW10" s="86"/>
      <c r="FQX10" s="86"/>
      <c r="FQY10" s="86"/>
      <c r="FQZ10" s="86"/>
      <c r="FRA10" s="86"/>
      <c r="FRB10" s="86"/>
      <c r="FRC10" s="86"/>
      <c r="FRD10" s="86"/>
      <c r="FRE10" s="86"/>
      <c r="FRF10" s="86"/>
      <c r="FRG10" s="86"/>
      <c r="FRH10" s="86"/>
      <c r="FRI10" s="86"/>
      <c r="FRJ10" s="86"/>
      <c r="FRK10" s="86"/>
      <c r="FRL10" s="86"/>
      <c r="FRM10" s="86"/>
      <c r="FRN10" s="86"/>
      <c r="FRO10" s="86"/>
      <c r="FRP10" s="86"/>
      <c r="FRQ10" s="86"/>
      <c r="FRR10" s="86"/>
      <c r="FRS10" s="86"/>
      <c r="FRT10" s="86"/>
      <c r="FRU10" s="86"/>
      <c r="FRV10" s="86"/>
      <c r="FRW10" s="86"/>
      <c r="FRX10" s="86"/>
      <c r="FRY10" s="86"/>
      <c r="FRZ10" s="86"/>
      <c r="FSA10" s="86"/>
      <c r="FSB10" s="86"/>
      <c r="FSC10" s="86"/>
      <c r="FSD10" s="86"/>
      <c r="FSE10" s="86"/>
      <c r="FSF10" s="86"/>
      <c r="FSG10" s="86"/>
      <c r="FSH10" s="86"/>
      <c r="FSI10" s="86"/>
      <c r="FSJ10" s="86"/>
      <c r="FSK10" s="86"/>
      <c r="FSL10" s="86"/>
      <c r="FSM10" s="86"/>
      <c r="FSN10" s="86"/>
      <c r="FSO10" s="86"/>
      <c r="FSP10" s="86"/>
      <c r="FSQ10" s="86"/>
      <c r="FSR10" s="86"/>
      <c r="FSS10" s="86"/>
      <c r="FST10" s="86"/>
      <c r="FSU10" s="86"/>
      <c r="FSV10" s="86"/>
      <c r="FSW10" s="86"/>
      <c r="FSX10" s="86"/>
      <c r="FSY10" s="86"/>
      <c r="FSZ10" s="86"/>
      <c r="FTA10" s="86"/>
      <c r="FTB10" s="86"/>
      <c r="FTC10" s="86"/>
      <c r="FTD10" s="86"/>
      <c r="FTE10" s="86"/>
      <c r="FTF10" s="86"/>
      <c r="FTG10" s="86"/>
      <c r="FTH10" s="86"/>
      <c r="FTI10" s="86"/>
      <c r="FTJ10" s="86"/>
      <c r="FTK10" s="86"/>
      <c r="FTL10" s="86"/>
      <c r="FTM10" s="86"/>
      <c r="FTN10" s="86"/>
      <c r="FTO10" s="86"/>
      <c r="FTP10" s="86"/>
      <c r="FTQ10" s="86"/>
      <c r="FTR10" s="86"/>
      <c r="FTS10" s="86"/>
      <c r="FTT10" s="86"/>
      <c r="FTU10" s="86"/>
      <c r="FTV10" s="86"/>
      <c r="FTW10" s="86"/>
      <c r="FTX10" s="86"/>
      <c r="FTY10" s="86"/>
      <c r="FTZ10" s="86"/>
      <c r="FUA10" s="86"/>
      <c r="FUB10" s="86"/>
      <c r="FUC10" s="86"/>
      <c r="FUD10" s="86"/>
      <c r="FUE10" s="86"/>
      <c r="FUF10" s="86"/>
      <c r="FUG10" s="86"/>
      <c r="FUH10" s="86"/>
      <c r="FUI10" s="86"/>
      <c r="FUJ10" s="86"/>
      <c r="FUK10" s="86"/>
      <c r="FUL10" s="86"/>
      <c r="FUM10" s="86"/>
      <c r="FUN10" s="86"/>
      <c r="FUO10" s="86"/>
      <c r="FUP10" s="86"/>
      <c r="FUQ10" s="86"/>
      <c r="FUR10" s="86"/>
      <c r="FUS10" s="86"/>
      <c r="FUT10" s="86"/>
      <c r="FUU10" s="86"/>
      <c r="FUV10" s="86"/>
      <c r="FUW10" s="86"/>
      <c r="FUX10" s="86"/>
      <c r="FUY10" s="86"/>
      <c r="FUZ10" s="86"/>
      <c r="FVA10" s="86"/>
      <c r="FVB10" s="86"/>
      <c r="FVC10" s="86"/>
      <c r="FVD10" s="86"/>
      <c r="FVE10" s="86"/>
      <c r="FVF10" s="86"/>
      <c r="FVG10" s="86"/>
      <c r="FVH10" s="86"/>
      <c r="FVI10" s="86"/>
      <c r="FVJ10" s="86"/>
      <c r="FVK10" s="86"/>
      <c r="FVL10" s="86"/>
      <c r="FVM10" s="86"/>
      <c r="FVN10" s="86"/>
      <c r="FVO10" s="86"/>
      <c r="FVP10" s="86"/>
      <c r="FVQ10" s="86"/>
      <c r="FVR10" s="86"/>
      <c r="FVS10" s="86"/>
      <c r="FVT10" s="86"/>
      <c r="FVU10" s="86"/>
      <c r="FVV10" s="86"/>
      <c r="FVW10" s="86"/>
      <c r="FVX10" s="86"/>
      <c r="FVY10" s="86"/>
      <c r="FVZ10" s="86"/>
      <c r="FWA10" s="86"/>
      <c r="FWB10" s="86"/>
      <c r="FWC10" s="86"/>
      <c r="FWD10" s="86"/>
      <c r="FWE10" s="86"/>
      <c r="FWF10" s="86"/>
      <c r="FWG10" s="86"/>
      <c r="FWH10" s="86"/>
      <c r="FWI10" s="86"/>
      <c r="FWJ10" s="86"/>
      <c r="FWK10" s="86"/>
      <c r="FWL10" s="86"/>
      <c r="FWM10" s="86"/>
      <c r="FWN10" s="86"/>
      <c r="FWO10" s="86"/>
      <c r="FWP10" s="86"/>
      <c r="FWQ10" s="86"/>
      <c r="FWR10" s="86"/>
      <c r="FWS10" s="86"/>
      <c r="FWT10" s="86"/>
      <c r="FWU10" s="86"/>
      <c r="FWV10" s="86"/>
      <c r="FWW10" s="86"/>
      <c r="FWX10" s="86"/>
      <c r="FWY10" s="86"/>
      <c r="FWZ10" s="86"/>
      <c r="FXA10" s="86"/>
      <c r="FXB10" s="86"/>
      <c r="FXC10" s="86"/>
      <c r="FXD10" s="86"/>
      <c r="FXE10" s="86"/>
      <c r="FXF10" s="86"/>
      <c r="FXG10" s="86"/>
      <c r="FXH10" s="86"/>
      <c r="FXI10" s="86"/>
      <c r="FXJ10" s="86"/>
      <c r="FXK10" s="86"/>
      <c r="FXL10" s="86"/>
      <c r="FXM10" s="86"/>
      <c r="FXN10" s="86"/>
      <c r="FXO10" s="86"/>
      <c r="FXP10" s="86"/>
      <c r="FXQ10" s="86"/>
      <c r="FXR10" s="86"/>
      <c r="FXS10" s="86"/>
      <c r="FXT10" s="86"/>
      <c r="FXU10" s="86"/>
      <c r="FXV10" s="86"/>
      <c r="FXW10" s="86"/>
      <c r="FXX10" s="86"/>
      <c r="FXY10" s="86"/>
      <c r="FXZ10" s="86"/>
      <c r="FYA10" s="86"/>
      <c r="FYB10" s="86"/>
      <c r="FYC10" s="86"/>
      <c r="FYD10" s="86"/>
      <c r="FYE10" s="86"/>
      <c r="FYF10" s="86"/>
      <c r="FYG10" s="86"/>
      <c r="FYH10" s="86"/>
      <c r="FYI10" s="86"/>
      <c r="FYJ10" s="86"/>
      <c r="FYK10" s="86"/>
      <c r="FYL10" s="86"/>
      <c r="FYM10" s="86"/>
      <c r="FYN10" s="86"/>
      <c r="FYO10" s="86"/>
      <c r="FYP10" s="86"/>
      <c r="FYQ10" s="86"/>
      <c r="FYR10" s="86"/>
      <c r="FYS10" s="86"/>
      <c r="FYT10" s="86"/>
      <c r="FYU10" s="86"/>
      <c r="FYV10" s="86"/>
      <c r="FYW10" s="86"/>
      <c r="FYX10" s="86"/>
      <c r="FYY10" s="86"/>
      <c r="FYZ10" s="86"/>
      <c r="FZA10" s="86"/>
      <c r="FZB10" s="86"/>
      <c r="FZC10" s="86"/>
      <c r="FZD10" s="86"/>
      <c r="FZE10" s="86"/>
      <c r="FZF10" s="86"/>
      <c r="FZG10" s="86"/>
      <c r="FZH10" s="86"/>
      <c r="FZI10" s="86"/>
      <c r="FZJ10" s="86"/>
      <c r="FZK10" s="86"/>
      <c r="FZL10" s="86"/>
      <c r="FZM10" s="86"/>
      <c r="FZN10" s="86"/>
      <c r="FZO10" s="86"/>
      <c r="FZP10" s="86"/>
      <c r="FZQ10" s="86"/>
      <c r="FZR10" s="86"/>
      <c r="FZS10" s="86"/>
      <c r="FZT10" s="86"/>
      <c r="FZU10" s="86"/>
      <c r="FZV10" s="86"/>
      <c r="FZW10" s="86"/>
      <c r="FZX10" s="86"/>
      <c r="FZY10" s="86"/>
      <c r="FZZ10" s="86"/>
      <c r="GAA10" s="86"/>
      <c r="GAB10" s="86"/>
      <c r="GAC10" s="86"/>
      <c r="GAD10" s="86"/>
      <c r="GAE10" s="86"/>
      <c r="GAF10" s="86"/>
      <c r="GAG10" s="86"/>
      <c r="GAH10" s="86"/>
      <c r="GAI10" s="86"/>
      <c r="GAJ10" s="86"/>
      <c r="GAK10" s="86"/>
      <c r="GAL10" s="86"/>
      <c r="GAM10" s="86"/>
      <c r="GAN10" s="86"/>
      <c r="GAO10" s="86"/>
      <c r="GAP10" s="86"/>
      <c r="GAQ10" s="86"/>
      <c r="GAR10" s="86"/>
      <c r="GAS10" s="86"/>
      <c r="GAT10" s="86"/>
      <c r="GAU10" s="86"/>
      <c r="GAV10" s="86"/>
      <c r="GAW10" s="86"/>
      <c r="GAX10" s="86"/>
      <c r="GAY10" s="86"/>
      <c r="GAZ10" s="86"/>
      <c r="GBA10" s="86"/>
      <c r="GBB10" s="86"/>
      <c r="GBC10" s="86"/>
      <c r="GBD10" s="86"/>
      <c r="GBE10" s="86"/>
      <c r="GBF10" s="86"/>
      <c r="GBG10" s="86"/>
      <c r="GBH10" s="86"/>
      <c r="GBI10" s="86"/>
      <c r="GBJ10" s="86"/>
      <c r="GBK10" s="86"/>
      <c r="GBL10" s="86"/>
      <c r="GBM10" s="86"/>
      <c r="GBN10" s="86"/>
      <c r="GBO10" s="86"/>
      <c r="GBP10" s="86"/>
      <c r="GBQ10" s="86"/>
      <c r="GBR10" s="86"/>
      <c r="GBS10" s="86"/>
      <c r="GBT10" s="86"/>
      <c r="GBU10" s="86"/>
      <c r="GBV10" s="86"/>
      <c r="GBW10" s="86"/>
      <c r="GBX10" s="86"/>
      <c r="GBY10" s="86"/>
      <c r="GBZ10" s="86"/>
      <c r="GCA10" s="86"/>
      <c r="GCB10" s="86"/>
      <c r="GCC10" s="86"/>
      <c r="GCD10" s="86"/>
      <c r="GCE10" s="86"/>
      <c r="GCF10" s="86"/>
      <c r="GCG10" s="86"/>
      <c r="GCH10" s="86"/>
      <c r="GCI10" s="86"/>
      <c r="GCJ10" s="86"/>
      <c r="GCK10" s="86"/>
      <c r="GCL10" s="86"/>
      <c r="GCM10" s="86"/>
      <c r="GCN10" s="86"/>
      <c r="GCO10" s="86"/>
      <c r="GCP10" s="86"/>
      <c r="GCQ10" s="86"/>
      <c r="GCR10" s="86"/>
      <c r="GCS10" s="86"/>
      <c r="GCT10" s="86"/>
      <c r="GCU10" s="86"/>
      <c r="GCV10" s="86"/>
      <c r="GCW10" s="86"/>
      <c r="GCX10" s="86"/>
      <c r="GCY10" s="86"/>
      <c r="GCZ10" s="86"/>
      <c r="GDA10" s="86"/>
      <c r="GDB10" s="86"/>
      <c r="GDC10" s="86"/>
      <c r="GDD10" s="86"/>
      <c r="GDE10" s="86"/>
      <c r="GDF10" s="86"/>
      <c r="GDG10" s="86"/>
      <c r="GDH10" s="86"/>
      <c r="GDI10" s="86"/>
      <c r="GDJ10" s="86"/>
      <c r="GDK10" s="86"/>
      <c r="GDL10" s="86"/>
      <c r="GDM10" s="86"/>
      <c r="GDN10" s="86"/>
      <c r="GDO10" s="86"/>
      <c r="GDP10" s="86"/>
      <c r="GDQ10" s="86"/>
      <c r="GDR10" s="86"/>
      <c r="GDS10" s="86"/>
      <c r="GDT10" s="86"/>
      <c r="GDU10" s="86"/>
      <c r="GDV10" s="86"/>
      <c r="GDW10" s="86"/>
      <c r="GDX10" s="86"/>
      <c r="GDY10" s="86"/>
      <c r="GDZ10" s="86"/>
      <c r="GEA10" s="86"/>
      <c r="GEB10" s="86"/>
      <c r="GEC10" s="86"/>
      <c r="GED10" s="86"/>
      <c r="GEE10" s="86"/>
      <c r="GEF10" s="86"/>
      <c r="GEG10" s="86"/>
      <c r="GEH10" s="86"/>
      <c r="GEI10" s="86"/>
      <c r="GEJ10" s="86"/>
      <c r="GEK10" s="86"/>
      <c r="GEL10" s="86"/>
      <c r="GEM10" s="86"/>
      <c r="GEN10" s="86"/>
      <c r="GEO10" s="86"/>
      <c r="GEP10" s="86"/>
      <c r="GEQ10" s="86"/>
      <c r="GER10" s="86"/>
      <c r="GES10" s="86"/>
      <c r="GET10" s="86"/>
      <c r="GEU10" s="86"/>
      <c r="GEV10" s="86"/>
      <c r="GEW10" s="86"/>
      <c r="GEX10" s="86"/>
      <c r="GEY10" s="86"/>
      <c r="GEZ10" s="86"/>
      <c r="GFA10" s="86"/>
      <c r="GFB10" s="86"/>
      <c r="GFC10" s="86"/>
      <c r="GFD10" s="86"/>
      <c r="GFE10" s="86"/>
      <c r="GFF10" s="86"/>
      <c r="GFG10" s="86"/>
      <c r="GFH10" s="86"/>
      <c r="GFI10" s="86"/>
      <c r="GFJ10" s="86"/>
      <c r="GFK10" s="86"/>
      <c r="GFL10" s="86"/>
      <c r="GFM10" s="86"/>
      <c r="GFN10" s="86"/>
      <c r="GFO10" s="86"/>
      <c r="GFP10" s="86"/>
      <c r="GFQ10" s="86"/>
      <c r="GFR10" s="86"/>
      <c r="GFS10" s="86"/>
      <c r="GFT10" s="86"/>
      <c r="GFU10" s="86"/>
      <c r="GFV10" s="86"/>
      <c r="GFW10" s="86"/>
      <c r="GFX10" s="86"/>
      <c r="GFY10" s="86"/>
      <c r="GFZ10" s="86"/>
      <c r="GGA10" s="86"/>
      <c r="GGB10" s="86"/>
      <c r="GGC10" s="86"/>
      <c r="GGD10" s="86"/>
      <c r="GGE10" s="86"/>
      <c r="GGF10" s="86"/>
      <c r="GGG10" s="86"/>
      <c r="GGH10" s="86"/>
      <c r="GGI10" s="86"/>
      <c r="GGJ10" s="86"/>
      <c r="GGK10" s="86"/>
      <c r="GGL10" s="86"/>
      <c r="GGM10" s="86"/>
      <c r="GGN10" s="86"/>
      <c r="GGO10" s="86"/>
      <c r="GGP10" s="86"/>
      <c r="GGQ10" s="86"/>
      <c r="GGR10" s="86"/>
      <c r="GGS10" s="86"/>
      <c r="GGT10" s="86"/>
      <c r="GGU10" s="86"/>
      <c r="GGV10" s="86"/>
      <c r="GGW10" s="86"/>
      <c r="GGX10" s="86"/>
      <c r="GGY10" s="86"/>
      <c r="GGZ10" s="86"/>
      <c r="GHA10" s="86"/>
      <c r="GHB10" s="86"/>
      <c r="GHC10" s="86"/>
      <c r="GHD10" s="86"/>
      <c r="GHE10" s="86"/>
      <c r="GHF10" s="86"/>
      <c r="GHG10" s="86"/>
      <c r="GHH10" s="86"/>
      <c r="GHI10" s="86"/>
      <c r="GHJ10" s="86"/>
      <c r="GHK10" s="86"/>
      <c r="GHL10" s="86"/>
      <c r="GHM10" s="86"/>
      <c r="GHN10" s="86"/>
      <c r="GHO10" s="86"/>
      <c r="GHP10" s="86"/>
      <c r="GHQ10" s="86"/>
      <c r="GHR10" s="86"/>
      <c r="GHS10" s="86"/>
      <c r="GHT10" s="86"/>
      <c r="GHU10" s="86"/>
      <c r="GHV10" s="86"/>
      <c r="GHW10" s="86"/>
      <c r="GHX10" s="86"/>
      <c r="GHY10" s="86"/>
      <c r="GHZ10" s="86"/>
      <c r="GIA10" s="86"/>
      <c r="GIB10" s="86"/>
      <c r="GIC10" s="86"/>
      <c r="GID10" s="86"/>
      <c r="GIE10" s="86"/>
      <c r="GIF10" s="86"/>
      <c r="GIG10" s="86"/>
      <c r="GIH10" s="86"/>
      <c r="GII10" s="86"/>
      <c r="GIJ10" s="86"/>
      <c r="GIK10" s="86"/>
      <c r="GIL10" s="86"/>
      <c r="GIM10" s="86"/>
      <c r="GIN10" s="86"/>
      <c r="GIO10" s="86"/>
      <c r="GIP10" s="86"/>
      <c r="GIQ10" s="86"/>
      <c r="GIR10" s="86"/>
      <c r="GIS10" s="86"/>
      <c r="GIT10" s="86"/>
      <c r="GIU10" s="86"/>
      <c r="GIV10" s="86"/>
      <c r="GIW10" s="86"/>
      <c r="GIX10" s="86"/>
      <c r="GIY10" s="86"/>
      <c r="GIZ10" s="86"/>
      <c r="GJA10" s="86"/>
      <c r="GJB10" s="86"/>
      <c r="GJC10" s="86"/>
      <c r="GJD10" s="86"/>
      <c r="GJE10" s="86"/>
      <c r="GJF10" s="86"/>
      <c r="GJG10" s="86"/>
      <c r="GJH10" s="86"/>
      <c r="GJI10" s="86"/>
      <c r="GJJ10" s="86"/>
      <c r="GJK10" s="86"/>
      <c r="GJL10" s="86"/>
      <c r="GJM10" s="86"/>
      <c r="GJN10" s="86"/>
      <c r="GJO10" s="86"/>
      <c r="GJP10" s="86"/>
      <c r="GJQ10" s="86"/>
      <c r="GJR10" s="86"/>
      <c r="GJS10" s="86"/>
      <c r="GJT10" s="86"/>
      <c r="GJU10" s="86"/>
      <c r="GJV10" s="86"/>
      <c r="GJW10" s="86"/>
      <c r="GJX10" s="86"/>
      <c r="GJY10" s="86"/>
      <c r="GJZ10" s="86"/>
      <c r="GKA10" s="86"/>
      <c r="GKB10" s="86"/>
      <c r="GKC10" s="86"/>
      <c r="GKD10" s="86"/>
      <c r="GKE10" s="86"/>
      <c r="GKF10" s="86"/>
      <c r="GKG10" s="86"/>
      <c r="GKH10" s="86"/>
      <c r="GKI10" s="86"/>
      <c r="GKJ10" s="86"/>
      <c r="GKK10" s="86"/>
      <c r="GKL10" s="86"/>
      <c r="GKM10" s="86"/>
      <c r="GKN10" s="86"/>
      <c r="GKO10" s="86"/>
      <c r="GKP10" s="86"/>
      <c r="GKQ10" s="86"/>
      <c r="GKR10" s="86"/>
      <c r="GKS10" s="86"/>
      <c r="GKT10" s="86"/>
      <c r="GKU10" s="86"/>
      <c r="GKV10" s="86"/>
      <c r="GKW10" s="86"/>
      <c r="GKX10" s="86"/>
      <c r="GKY10" s="86"/>
      <c r="GKZ10" s="86"/>
      <c r="GLA10" s="86"/>
      <c r="GLB10" s="86"/>
      <c r="GLC10" s="86"/>
      <c r="GLD10" s="86"/>
      <c r="GLE10" s="86"/>
      <c r="GLF10" s="86"/>
      <c r="GLG10" s="86"/>
      <c r="GLH10" s="86"/>
      <c r="GLI10" s="86"/>
      <c r="GLJ10" s="86"/>
      <c r="GLK10" s="86"/>
      <c r="GLL10" s="86"/>
      <c r="GLM10" s="86"/>
      <c r="GLN10" s="86"/>
      <c r="GLO10" s="86"/>
      <c r="GLP10" s="86"/>
      <c r="GLQ10" s="86"/>
      <c r="GLR10" s="86"/>
      <c r="GLS10" s="86"/>
      <c r="GLT10" s="86"/>
      <c r="GLU10" s="86"/>
      <c r="GLV10" s="86"/>
      <c r="GLW10" s="86"/>
      <c r="GLX10" s="86"/>
      <c r="GLY10" s="86"/>
      <c r="GLZ10" s="86"/>
      <c r="GMA10" s="86"/>
      <c r="GMB10" s="86"/>
      <c r="GMC10" s="86"/>
      <c r="GMD10" s="86"/>
      <c r="GME10" s="86"/>
      <c r="GMF10" s="86"/>
      <c r="GMG10" s="86"/>
      <c r="GMH10" s="86"/>
      <c r="GMI10" s="86"/>
      <c r="GMJ10" s="86"/>
      <c r="GMK10" s="86"/>
      <c r="GML10" s="86"/>
      <c r="GMM10" s="86"/>
      <c r="GMN10" s="86"/>
      <c r="GMO10" s="86"/>
      <c r="GMP10" s="86"/>
      <c r="GMQ10" s="86"/>
      <c r="GMR10" s="86"/>
      <c r="GMS10" s="86"/>
      <c r="GMT10" s="86"/>
      <c r="GMU10" s="86"/>
      <c r="GMV10" s="86"/>
      <c r="GMW10" s="86"/>
      <c r="GMX10" s="86"/>
      <c r="GMY10" s="86"/>
      <c r="GMZ10" s="86"/>
      <c r="GNA10" s="86"/>
      <c r="GNB10" s="86"/>
      <c r="GNC10" s="86"/>
      <c r="GND10" s="86"/>
      <c r="GNE10" s="86"/>
      <c r="GNF10" s="86"/>
      <c r="GNG10" s="86"/>
      <c r="GNH10" s="86"/>
      <c r="GNI10" s="86"/>
      <c r="GNJ10" s="86"/>
      <c r="GNK10" s="86"/>
      <c r="GNL10" s="86"/>
      <c r="GNM10" s="86"/>
      <c r="GNN10" s="86"/>
      <c r="GNO10" s="86"/>
      <c r="GNP10" s="86"/>
      <c r="GNQ10" s="86"/>
      <c r="GNR10" s="86"/>
      <c r="GNS10" s="86"/>
      <c r="GNT10" s="86"/>
      <c r="GNU10" s="86"/>
      <c r="GNV10" s="86"/>
      <c r="GNW10" s="86"/>
      <c r="GNX10" s="86"/>
      <c r="GNY10" s="86"/>
      <c r="GNZ10" s="86"/>
      <c r="GOA10" s="86"/>
      <c r="GOB10" s="86"/>
      <c r="GOC10" s="86"/>
      <c r="GOD10" s="86"/>
      <c r="GOE10" s="86"/>
      <c r="GOF10" s="86"/>
      <c r="GOG10" s="86"/>
      <c r="GOH10" s="86"/>
      <c r="GOI10" s="86"/>
      <c r="GOJ10" s="86"/>
      <c r="GOK10" s="86"/>
      <c r="GOL10" s="86"/>
      <c r="GOM10" s="86"/>
      <c r="GON10" s="86"/>
      <c r="GOO10" s="86"/>
      <c r="GOP10" s="86"/>
      <c r="GOQ10" s="86"/>
      <c r="GOR10" s="86"/>
      <c r="GOS10" s="86"/>
      <c r="GOT10" s="86"/>
      <c r="GOU10" s="86"/>
      <c r="GOV10" s="86"/>
      <c r="GOW10" s="86"/>
      <c r="GOX10" s="86"/>
      <c r="GOY10" s="86"/>
      <c r="GOZ10" s="86"/>
      <c r="GPA10" s="86"/>
      <c r="GPB10" s="86"/>
      <c r="GPC10" s="86"/>
      <c r="GPD10" s="86"/>
      <c r="GPE10" s="86"/>
      <c r="GPF10" s="86"/>
      <c r="GPG10" s="86"/>
      <c r="GPH10" s="86"/>
      <c r="GPI10" s="86"/>
      <c r="GPJ10" s="86"/>
      <c r="GPK10" s="86"/>
      <c r="GPL10" s="86"/>
      <c r="GPM10" s="86"/>
      <c r="GPN10" s="86"/>
      <c r="GPO10" s="86"/>
      <c r="GPP10" s="86"/>
      <c r="GPQ10" s="86"/>
      <c r="GPR10" s="86"/>
      <c r="GPS10" s="86"/>
      <c r="GPT10" s="86"/>
      <c r="GPU10" s="86"/>
      <c r="GPV10" s="86"/>
      <c r="GPW10" s="86"/>
      <c r="GPX10" s="86"/>
      <c r="GPY10" s="86"/>
      <c r="GPZ10" s="86"/>
      <c r="GQA10" s="86"/>
      <c r="GQB10" s="86"/>
      <c r="GQC10" s="86"/>
      <c r="GQD10" s="86"/>
      <c r="GQE10" s="86"/>
      <c r="GQF10" s="86"/>
      <c r="GQG10" s="86"/>
      <c r="GQH10" s="86"/>
      <c r="GQI10" s="86"/>
      <c r="GQJ10" s="86"/>
      <c r="GQK10" s="86"/>
      <c r="GQL10" s="86"/>
      <c r="GQM10" s="86"/>
      <c r="GQN10" s="86"/>
      <c r="GQO10" s="86"/>
      <c r="GQP10" s="86"/>
      <c r="GQQ10" s="86"/>
      <c r="GQR10" s="86"/>
      <c r="GQS10" s="86"/>
      <c r="GQT10" s="86"/>
      <c r="GQU10" s="86"/>
      <c r="GQV10" s="86"/>
      <c r="GQW10" s="86"/>
      <c r="GQX10" s="86"/>
      <c r="GQY10" s="86"/>
      <c r="GQZ10" s="86"/>
      <c r="GRA10" s="86"/>
      <c r="GRB10" s="86"/>
      <c r="GRC10" s="86"/>
      <c r="GRD10" s="86"/>
      <c r="GRE10" s="86"/>
      <c r="GRF10" s="86"/>
      <c r="GRG10" s="86"/>
      <c r="GRH10" s="86"/>
      <c r="GRI10" s="86"/>
      <c r="GRJ10" s="86"/>
      <c r="GRK10" s="86"/>
      <c r="GRL10" s="86"/>
      <c r="GRM10" s="86"/>
      <c r="GRN10" s="86"/>
      <c r="GRO10" s="86"/>
      <c r="GRP10" s="86"/>
      <c r="GRQ10" s="86"/>
      <c r="GRR10" s="86"/>
      <c r="GRS10" s="86"/>
      <c r="GRT10" s="86"/>
      <c r="GRU10" s="86"/>
      <c r="GRV10" s="86"/>
      <c r="GRW10" s="86"/>
      <c r="GRX10" s="86"/>
      <c r="GRY10" s="86"/>
      <c r="GRZ10" s="86"/>
      <c r="GSA10" s="86"/>
      <c r="GSB10" s="86"/>
      <c r="GSC10" s="86"/>
      <c r="GSD10" s="86"/>
      <c r="GSE10" s="86"/>
      <c r="GSF10" s="86"/>
      <c r="GSG10" s="86"/>
      <c r="GSH10" s="86"/>
      <c r="GSI10" s="86"/>
      <c r="GSJ10" s="86"/>
      <c r="GSK10" s="86"/>
      <c r="GSL10" s="86"/>
      <c r="GSM10" s="86"/>
      <c r="GSN10" s="86"/>
      <c r="GSO10" s="86"/>
      <c r="GSP10" s="86"/>
      <c r="GSQ10" s="86"/>
      <c r="GSR10" s="86"/>
      <c r="GSS10" s="86"/>
      <c r="GST10" s="86"/>
      <c r="GSU10" s="86"/>
      <c r="GSV10" s="86"/>
      <c r="GSW10" s="86"/>
      <c r="GSX10" s="86"/>
      <c r="GSY10" s="86"/>
      <c r="GSZ10" s="86"/>
      <c r="GTA10" s="86"/>
      <c r="GTB10" s="86"/>
      <c r="GTC10" s="86"/>
      <c r="GTD10" s="86"/>
      <c r="GTE10" s="86"/>
      <c r="GTF10" s="86"/>
      <c r="GTG10" s="86"/>
      <c r="GTH10" s="86"/>
      <c r="GTI10" s="86"/>
      <c r="GTJ10" s="86"/>
      <c r="GTK10" s="86"/>
      <c r="GTL10" s="86"/>
      <c r="GTM10" s="86"/>
      <c r="GTN10" s="86"/>
      <c r="GTO10" s="86"/>
      <c r="GTP10" s="86"/>
      <c r="GTQ10" s="86"/>
      <c r="GTR10" s="86"/>
      <c r="GTS10" s="86"/>
      <c r="GTT10" s="86"/>
      <c r="GTU10" s="86"/>
      <c r="GTV10" s="86"/>
      <c r="GTW10" s="86"/>
      <c r="GTX10" s="86"/>
      <c r="GTY10" s="86"/>
      <c r="GTZ10" s="86"/>
      <c r="GUA10" s="86"/>
      <c r="GUB10" s="86"/>
      <c r="GUC10" s="86"/>
      <c r="GUD10" s="86"/>
      <c r="GUE10" s="86"/>
      <c r="GUF10" s="86"/>
      <c r="GUG10" s="86"/>
      <c r="GUH10" s="86"/>
      <c r="GUI10" s="86"/>
      <c r="GUJ10" s="86"/>
      <c r="GUK10" s="86"/>
      <c r="GUL10" s="86"/>
      <c r="GUM10" s="86"/>
      <c r="GUN10" s="86"/>
      <c r="GUO10" s="86"/>
      <c r="GUP10" s="86"/>
      <c r="GUQ10" s="86"/>
      <c r="GUR10" s="86"/>
      <c r="GUS10" s="86"/>
      <c r="GUT10" s="86"/>
      <c r="GUU10" s="86"/>
      <c r="GUV10" s="86"/>
      <c r="GUW10" s="86"/>
      <c r="GUX10" s="86"/>
      <c r="GUY10" s="86"/>
      <c r="GUZ10" s="86"/>
      <c r="GVA10" s="86"/>
      <c r="GVB10" s="86"/>
      <c r="GVC10" s="86"/>
      <c r="GVD10" s="86"/>
      <c r="GVE10" s="86"/>
      <c r="GVF10" s="86"/>
      <c r="GVG10" s="86"/>
      <c r="GVH10" s="86"/>
      <c r="GVI10" s="86"/>
      <c r="GVJ10" s="86"/>
      <c r="GVK10" s="86"/>
      <c r="GVL10" s="86"/>
      <c r="GVM10" s="86"/>
      <c r="GVN10" s="86"/>
      <c r="GVO10" s="86"/>
      <c r="GVP10" s="86"/>
      <c r="GVQ10" s="86"/>
      <c r="GVR10" s="86"/>
      <c r="GVS10" s="86"/>
      <c r="GVT10" s="86"/>
      <c r="GVU10" s="86"/>
      <c r="GVV10" s="86"/>
      <c r="GVW10" s="86"/>
      <c r="GVX10" s="86"/>
      <c r="GVY10" s="86"/>
      <c r="GVZ10" s="86"/>
      <c r="GWA10" s="86"/>
      <c r="GWB10" s="86"/>
      <c r="GWC10" s="86"/>
      <c r="GWD10" s="86"/>
      <c r="GWE10" s="86"/>
      <c r="GWF10" s="86"/>
      <c r="GWG10" s="86"/>
      <c r="GWH10" s="86"/>
      <c r="GWI10" s="86"/>
      <c r="GWJ10" s="86"/>
      <c r="GWK10" s="86"/>
      <c r="GWL10" s="86"/>
      <c r="GWM10" s="86"/>
      <c r="GWN10" s="86"/>
      <c r="GWO10" s="86"/>
      <c r="GWP10" s="86"/>
      <c r="GWQ10" s="86"/>
      <c r="GWR10" s="86"/>
      <c r="GWS10" s="86"/>
      <c r="GWT10" s="86"/>
      <c r="GWU10" s="86"/>
      <c r="GWV10" s="86"/>
      <c r="GWW10" s="86"/>
      <c r="GWX10" s="86"/>
      <c r="GWY10" s="86"/>
      <c r="GWZ10" s="86"/>
      <c r="GXA10" s="86"/>
      <c r="GXB10" s="86"/>
      <c r="GXC10" s="86"/>
      <c r="GXD10" s="86"/>
      <c r="GXE10" s="86"/>
      <c r="GXF10" s="86"/>
      <c r="GXG10" s="86"/>
      <c r="GXH10" s="86"/>
      <c r="GXI10" s="86"/>
      <c r="GXJ10" s="86"/>
      <c r="GXK10" s="86"/>
      <c r="GXL10" s="86"/>
      <c r="GXM10" s="86"/>
      <c r="GXN10" s="86"/>
      <c r="GXO10" s="86"/>
      <c r="GXP10" s="86"/>
      <c r="GXQ10" s="86"/>
      <c r="GXR10" s="86"/>
      <c r="GXS10" s="86"/>
      <c r="GXT10" s="86"/>
      <c r="GXU10" s="86"/>
      <c r="GXV10" s="86"/>
      <c r="GXW10" s="86"/>
      <c r="GXX10" s="86"/>
      <c r="GXY10" s="86"/>
      <c r="GXZ10" s="86"/>
      <c r="GYA10" s="86"/>
      <c r="GYB10" s="86"/>
      <c r="GYC10" s="86"/>
      <c r="GYD10" s="86"/>
      <c r="GYE10" s="86"/>
      <c r="GYF10" s="86"/>
      <c r="GYG10" s="86"/>
      <c r="GYH10" s="86"/>
      <c r="GYI10" s="86"/>
      <c r="GYJ10" s="86"/>
      <c r="GYK10" s="86"/>
      <c r="GYL10" s="86"/>
      <c r="GYM10" s="86"/>
      <c r="GYN10" s="86"/>
      <c r="GYO10" s="86"/>
      <c r="GYP10" s="86"/>
      <c r="GYQ10" s="86"/>
      <c r="GYR10" s="86"/>
      <c r="GYS10" s="86"/>
      <c r="GYT10" s="86"/>
      <c r="GYU10" s="86"/>
      <c r="GYV10" s="86"/>
      <c r="GYW10" s="86"/>
      <c r="GYX10" s="86"/>
      <c r="GYY10" s="86"/>
      <c r="GYZ10" s="86"/>
      <c r="GZA10" s="86"/>
      <c r="GZB10" s="86"/>
      <c r="GZC10" s="86"/>
      <c r="GZD10" s="86"/>
      <c r="GZE10" s="86"/>
      <c r="GZF10" s="86"/>
      <c r="GZG10" s="86"/>
      <c r="GZH10" s="86"/>
      <c r="GZI10" s="86"/>
      <c r="GZJ10" s="86"/>
      <c r="GZK10" s="86"/>
      <c r="GZL10" s="86"/>
      <c r="GZM10" s="86"/>
      <c r="GZN10" s="86"/>
      <c r="GZO10" s="86"/>
      <c r="GZP10" s="86"/>
      <c r="GZQ10" s="86"/>
      <c r="GZR10" s="86"/>
      <c r="GZS10" s="86"/>
      <c r="GZT10" s="86"/>
      <c r="GZU10" s="86"/>
      <c r="GZV10" s="86"/>
      <c r="GZW10" s="86"/>
      <c r="GZX10" s="86"/>
      <c r="GZY10" s="86"/>
      <c r="GZZ10" s="86"/>
      <c r="HAA10" s="86"/>
      <c r="HAB10" s="86"/>
      <c r="HAC10" s="86"/>
      <c r="HAD10" s="86"/>
      <c r="HAE10" s="86"/>
      <c r="HAF10" s="86"/>
      <c r="HAG10" s="86"/>
      <c r="HAH10" s="86"/>
      <c r="HAI10" s="86"/>
      <c r="HAJ10" s="86"/>
      <c r="HAK10" s="86"/>
      <c r="HAL10" s="86"/>
      <c r="HAM10" s="86"/>
      <c r="HAN10" s="86"/>
      <c r="HAO10" s="86"/>
      <c r="HAP10" s="86"/>
      <c r="HAQ10" s="86"/>
      <c r="HAR10" s="86"/>
      <c r="HAS10" s="86"/>
      <c r="HAT10" s="86"/>
      <c r="HAU10" s="86"/>
      <c r="HAV10" s="86"/>
      <c r="HAW10" s="86"/>
      <c r="HAX10" s="86"/>
      <c r="HAY10" s="86"/>
      <c r="HAZ10" s="86"/>
      <c r="HBA10" s="86"/>
      <c r="HBB10" s="86"/>
      <c r="HBC10" s="86"/>
      <c r="HBD10" s="86"/>
      <c r="HBE10" s="86"/>
      <c r="HBF10" s="86"/>
      <c r="HBG10" s="86"/>
      <c r="HBH10" s="86"/>
      <c r="HBI10" s="86"/>
      <c r="HBJ10" s="86"/>
      <c r="HBK10" s="86"/>
      <c r="HBL10" s="86"/>
      <c r="HBM10" s="86"/>
      <c r="HBN10" s="86"/>
      <c r="HBO10" s="86"/>
      <c r="HBP10" s="86"/>
      <c r="HBQ10" s="86"/>
      <c r="HBR10" s="86"/>
      <c r="HBS10" s="86"/>
      <c r="HBT10" s="86"/>
      <c r="HBU10" s="86"/>
      <c r="HBV10" s="86"/>
      <c r="HBW10" s="86"/>
      <c r="HBX10" s="86"/>
      <c r="HBY10" s="86"/>
      <c r="HBZ10" s="86"/>
      <c r="HCA10" s="86"/>
      <c r="HCB10" s="86"/>
      <c r="HCC10" s="86"/>
      <c r="HCD10" s="86"/>
      <c r="HCE10" s="86"/>
      <c r="HCF10" s="86"/>
      <c r="HCG10" s="86"/>
      <c r="HCH10" s="86"/>
      <c r="HCI10" s="86"/>
      <c r="HCJ10" s="86"/>
      <c r="HCK10" s="86"/>
      <c r="HCL10" s="86"/>
      <c r="HCM10" s="86"/>
      <c r="HCN10" s="86"/>
      <c r="HCO10" s="86"/>
      <c r="HCP10" s="86"/>
      <c r="HCQ10" s="86"/>
      <c r="HCR10" s="86"/>
      <c r="HCS10" s="86"/>
      <c r="HCT10" s="86"/>
      <c r="HCU10" s="86"/>
      <c r="HCV10" s="86"/>
      <c r="HCW10" s="86"/>
      <c r="HCX10" s="86"/>
      <c r="HCY10" s="86"/>
      <c r="HCZ10" s="86"/>
      <c r="HDA10" s="86"/>
      <c r="HDB10" s="86"/>
      <c r="HDC10" s="86"/>
      <c r="HDD10" s="86"/>
      <c r="HDE10" s="86"/>
      <c r="HDF10" s="86"/>
      <c r="HDG10" s="86"/>
      <c r="HDH10" s="86"/>
      <c r="HDI10" s="86"/>
      <c r="HDJ10" s="86"/>
      <c r="HDK10" s="86"/>
      <c r="HDL10" s="86"/>
      <c r="HDM10" s="86"/>
      <c r="HDN10" s="86"/>
      <c r="HDO10" s="86"/>
      <c r="HDP10" s="86"/>
      <c r="HDQ10" s="86"/>
      <c r="HDR10" s="86"/>
      <c r="HDS10" s="86"/>
      <c r="HDT10" s="86"/>
      <c r="HDU10" s="86"/>
      <c r="HDV10" s="86"/>
      <c r="HDW10" s="86"/>
      <c r="HDX10" s="86"/>
      <c r="HDY10" s="86"/>
      <c r="HDZ10" s="86"/>
      <c r="HEA10" s="86"/>
      <c r="HEB10" s="86"/>
      <c r="HEC10" s="86"/>
      <c r="HED10" s="86"/>
      <c r="HEE10" s="86"/>
      <c r="HEF10" s="86"/>
      <c r="HEG10" s="86"/>
      <c r="HEH10" s="86"/>
      <c r="HEI10" s="86"/>
      <c r="HEJ10" s="86"/>
      <c r="HEK10" s="86"/>
      <c r="HEL10" s="86"/>
      <c r="HEM10" s="86"/>
      <c r="HEN10" s="86"/>
      <c r="HEO10" s="86"/>
      <c r="HEP10" s="86"/>
      <c r="HEQ10" s="86"/>
      <c r="HER10" s="86"/>
      <c r="HES10" s="86"/>
      <c r="HET10" s="86"/>
      <c r="HEU10" s="86"/>
      <c r="HEV10" s="86"/>
      <c r="HEW10" s="86"/>
      <c r="HEX10" s="86"/>
      <c r="HEY10" s="86"/>
      <c r="HEZ10" s="86"/>
      <c r="HFA10" s="86"/>
      <c r="HFB10" s="86"/>
      <c r="HFC10" s="86"/>
      <c r="HFD10" s="86"/>
      <c r="HFE10" s="86"/>
      <c r="HFF10" s="86"/>
      <c r="HFG10" s="86"/>
      <c r="HFH10" s="86"/>
      <c r="HFI10" s="86"/>
      <c r="HFJ10" s="86"/>
      <c r="HFK10" s="86"/>
      <c r="HFL10" s="86"/>
      <c r="HFM10" s="86"/>
      <c r="HFN10" s="86"/>
      <c r="HFO10" s="86"/>
      <c r="HFP10" s="86"/>
      <c r="HFQ10" s="86"/>
      <c r="HFR10" s="86"/>
      <c r="HFS10" s="86"/>
      <c r="HFT10" s="86"/>
      <c r="HFU10" s="86"/>
      <c r="HFV10" s="86"/>
      <c r="HFW10" s="86"/>
      <c r="HFX10" s="86"/>
      <c r="HFY10" s="86"/>
      <c r="HFZ10" s="86"/>
      <c r="HGA10" s="86"/>
      <c r="HGB10" s="86"/>
      <c r="HGC10" s="86"/>
      <c r="HGD10" s="86"/>
      <c r="HGE10" s="86"/>
      <c r="HGF10" s="86"/>
      <c r="HGG10" s="86"/>
      <c r="HGH10" s="86"/>
      <c r="HGI10" s="86"/>
      <c r="HGJ10" s="86"/>
      <c r="HGK10" s="86"/>
      <c r="HGL10" s="86"/>
      <c r="HGM10" s="86"/>
      <c r="HGN10" s="86"/>
      <c r="HGO10" s="86"/>
      <c r="HGP10" s="86"/>
      <c r="HGQ10" s="86"/>
      <c r="HGR10" s="86"/>
      <c r="HGS10" s="86"/>
      <c r="HGT10" s="86"/>
      <c r="HGU10" s="86"/>
      <c r="HGV10" s="86"/>
      <c r="HGW10" s="86"/>
      <c r="HGX10" s="86"/>
      <c r="HGY10" s="86"/>
      <c r="HGZ10" s="86"/>
      <c r="HHA10" s="86"/>
      <c r="HHB10" s="86"/>
      <c r="HHC10" s="86"/>
      <c r="HHD10" s="86"/>
      <c r="HHE10" s="86"/>
      <c r="HHF10" s="86"/>
      <c r="HHG10" s="86"/>
      <c r="HHH10" s="86"/>
      <c r="HHI10" s="86"/>
      <c r="HHJ10" s="86"/>
      <c r="HHK10" s="86"/>
      <c r="HHL10" s="86"/>
      <c r="HHM10" s="86"/>
      <c r="HHN10" s="86"/>
      <c r="HHO10" s="86"/>
      <c r="HHP10" s="86"/>
      <c r="HHQ10" s="86"/>
      <c r="HHR10" s="86"/>
      <c r="HHS10" s="86"/>
      <c r="HHT10" s="86"/>
      <c r="HHU10" s="86"/>
      <c r="HHV10" s="86"/>
      <c r="HHW10" s="86"/>
      <c r="HHX10" s="86"/>
      <c r="HHY10" s="86"/>
      <c r="HHZ10" s="86"/>
      <c r="HIA10" s="86"/>
      <c r="HIB10" s="86"/>
      <c r="HIC10" s="86"/>
      <c r="HID10" s="86"/>
      <c r="HIE10" s="86"/>
      <c r="HIF10" s="86"/>
      <c r="HIG10" s="86"/>
      <c r="HIH10" s="86"/>
      <c r="HII10" s="86"/>
      <c r="HIJ10" s="86"/>
      <c r="HIK10" s="86"/>
      <c r="HIL10" s="86"/>
      <c r="HIM10" s="86"/>
      <c r="HIN10" s="86"/>
      <c r="HIO10" s="86"/>
      <c r="HIP10" s="86"/>
      <c r="HIQ10" s="86"/>
      <c r="HIR10" s="86"/>
      <c r="HIS10" s="86"/>
      <c r="HIT10" s="86"/>
      <c r="HIU10" s="86"/>
      <c r="HIV10" s="86"/>
      <c r="HIW10" s="86"/>
      <c r="HIX10" s="86"/>
      <c r="HIY10" s="86"/>
      <c r="HIZ10" s="86"/>
      <c r="HJA10" s="86"/>
      <c r="HJB10" s="86"/>
      <c r="HJC10" s="86"/>
      <c r="HJD10" s="86"/>
      <c r="HJE10" s="86"/>
      <c r="HJF10" s="86"/>
      <c r="HJG10" s="86"/>
      <c r="HJH10" s="86"/>
      <c r="HJI10" s="86"/>
      <c r="HJJ10" s="86"/>
      <c r="HJK10" s="86"/>
      <c r="HJL10" s="86"/>
      <c r="HJM10" s="86"/>
      <c r="HJN10" s="86"/>
      <c r="HJO10" s="86"/>
      <c r="HJP10" s="86"/>
      <c r="HJQ10" s="86"/>
      <c r="HJR10" s="86"/>
      <c r="HJS10" s="86"/>
      <c r="HJT10" s="86"/>
      <c r="HJU10" s="86"/>
      <c r="HJV10" s="86"/>
      <c r="HJW10" s="86"/>
      <c r="HJX10" s="86"/>
      <c r="HJY10" s="86"/>
      <c r="HJZ10" s="86"/>
      <c r="HKA10" s="86"/>
      <c r="HKB10" s="86"/>
      <c r="HKC10" s="86"/>
      <c r="HKD10" s="86"/>
      <c r="HKE10" s="86"/>
      <c r="HKF10" s="86"/>
      <c r="HKG10" s="86"/>
      <c r="HKH10" s="86"/>
      <c r="HKI10" s="86"/>
      <c r="HKJ10" s="86"/>
      <c r="HKK10" s="86"/>
      <c r="HKL10" s="86"/>
      <c r="HKM10" s="86"/>
      <c r="HKN10" s="86"/>
      <c r="HKO10" s="86"/>
      <c r="HKP10" s="86"/>
      <c r="HKQ10" s="86"/>
      <c r="HKR10" s="86"/>
      <c r="HKS10" s="86"/>
      <c r="HKT10" s="86"/>
      <c r="HKU10" s="86"/>
      <c r="HKV10" s="86"/>
      <c r="HKW10" s="86"/>
      <c r="HKX10" s="86"/>
      <c r="HKY10" s="86"/>
      <c r="HKZ10" s="86"/>
      <c r="HLA10" s="86"/>
      <c r="HLB10" s="86"/>
      <c r="HLC10" s="86"/>
      <c r="HLD10" s="86"/>
      <c r="HLE10" s="86"/>
      <c r="HLF10" s="86"/>
      <c r="HLG10" s="86"/>
      <c r="HLH10" s="86"/>
      <c r="HLI10" s="86"/>
      <c r="HLJ10" s="86"/>
      <c r="HLK10" s="86"/>
      <c r="HLL10" s="86"/>
      <c r="HLM10" s="86"/>
      <c r="HLN10" s="86"/>
      <c r="HLO10" s="86"/>
      <c r="HLP10" s="86"/>
      <c r="HLQ10" s="86"/>
      <c r="HLR10" s="86"/>
      <c r="HLS10" s="86"/>
      <c r="HLT10" s="86"/>
      <c r="HLU10" s="86"/>
      <c r="HLV10" s="86"/>
      <c r="HLW10" s="86"/>
      <c r="HLX10" s="86"/>
      <c r="HLY10" s="86"/>
      <c r="HLZ10" s="86"/>
      <c r="HMA10" s="86"/>
      <c r="HMB10" s="86"/>
      <c r="HMC10" s="86"/>
      <c r="HMD10" s="86"/>
      <c r="HME10" s="86"/>
      <c r="HMF10" s="86"/>
      <c r="HMG10" s="86"/>
      <c r="HMH10" s="86"/>
      <c r="HMI10" s="86"/>
      <c r="HMJ10" s="86"/>
      <c r="HMK10" s="86"/>
      <c r="HML10" s="86"/>
      <c r="HMM10" s="86"/>
      <c r="HMN10" s="86"/>
      <c r="HMO10" s="86"/>
      <c r="HMP10" s="86"/>
      <c r="HMQ10" s="86"/>
      <c r="HMR10" s="86"/>
      <c r="HMS10" s="86"/>
      <c r="HMT10" s="86"/>
      <c r="HMU10" s="86"/>
      <c r="HMV10" s="86"/>
      <c r="HMW10" s="86"/>
      <c r="HMX10" s="86"/>
      <c r="HMY10" s="86"/>
      <c r="HMZ10" s="86"/>
      <c r="HNA10" s="86"/>
      <c r="HNB10" s="86"/>
      <c r="HNC10" s="86"/>
      <c r="HND10" s="86"/>
      <c r="HNE10" s="86"/>
      <c r="HNF10" s="86"/>
      <c r="HNG10" s="86"/>
      <c r="HNH10" s="86"/>
      <c r="HNI10" s="86"/>
      <c r="HNJ10" s="86"/>
      <c r="HNK10" s="86"/>
      <c r="HNL10" s="86"/>
      <c r="HNM10" s="86"/>
      <c r="HNN10" s="86"/>
      <c r="HNO10" s="86"/>
      <c r="HNP10" s="86"/>
      <c r="HNQ10" s="86"/>
      <c r="HNR10" s="86"/>
      <c r="HNS10" s="86"/>
      <c r="HNT10" s="86"/>
      <c r="HNU10" s="86"/>
      <c r="HNV10" s="86"/>
      <c r="HNW10" s="86"/>
      <c r="HNX10" s="86"/>
      <c r="HNY10" s="86"/>
      <c r="HNZ10" s="86"/>
      <c r="HOA10" s="86"/>
      <c r="HOB10" s="86"/>
      <c r="HOC10" s="86"/>
      <c r="HOD10" s="86"/>
      <c r="HOE10" s="86"/>
      <c r="HOF10" s="86"/>
      <c r="HOG10" s="86"/>
      <c r="HOH10" s="86"/>
      <c r="HOI10" s="86"/>
      <c r="HOJ10" s="86"/>
      <c r="HOK10" s="86"/>
      <c r="HOL10" s="86"/>
      <c r="HOM10" s="86"/>
      <c r="HON10" s="86"/>
      <c r="HOO10" s="86"/>
      <c r="HOP10" s="86"/>
      <c r="HOQ10" s="86"/>
      <c r="HOR10" s="86"/>
      <c r="HOS10" s="86"/>
      <c r="HOT10" s="86"/>
      <c r="HOU10" s="86"/>
      <c r="HOV10" s="86"/>
      <c r="HOW10" s="86"/>
      <c r="HOX10" s="86"/>
      <c r="HOY10" s="86"/>
      <c r="HOZ10" s="86"/>
      <c r="HPA10" s="86"/>
      <c r="HPB10" s="86"/>
      <c r="HPC10" s="86"/>
      <c r="HPD10" s="86"/>
      <c r="HPE10" s="86"/>
      <c r="HPF10" s="86"/>
      <c r="HPG10" s="86"/>
      <c r="HPH10" s="86"/>
      <c r="HPI10" s="86"/>
      <c r="HPJ10" s="86"/>
      <c r="HPK10" s="86"/>
      <c r="HPL10" s="86"/>
      <c r="HPM10" s="86"/>
      <c r="HPN10" s="86"/>
      <c r="HPO10" s="86"/>
      <c r="HPP10" s="86"/>
      <c r="HPQ10" s="86"/>
      <c r="HPR10" s="86"/>
      <c r="HPS10" s="86"/>
      <c r="HPT10" s="86"/>
      <c r="HPU10" s="86"/>
      <c r="HPV10" s="86"/>
      <c r="HPW10" s="86"/>
      <c r="HPX10" s="86"/>
      <c r="HPY10" s="86"/>
      <c r="HPZ10" s="86"/>
      <c r="HQA10" s="86"/>
      <c r="HQB10" s="86"/>
      <c r="HQC10" s="86"/>
      <c r="HQD10" s="86"/>
      <c r="HQE10" s="86"/>
      <c r="HQF10" s="86"/>
      <c r="HQG10" s="86"/>
      <c r="HQH10" s="86"/>
      <c r="HQI10" s="86"/>
      <c r="HQJ10" s="86"/>
      <c r="HQK10" s="86"/>
      <c r="HQL10" s="86"/>
      <c r="HQM10" s="86"/>
      <c r="HQN10" s="86"/>
      <c r="HQO10" s="86"/>
      <c r="HQP10" s="86"/>
      <c r="HQQ10" s="86"/>
      <c r="HQR10" s="86"/>
      <c r="HQS10" s="86"/>
      <c r="HQT10" s="86"/>
      <c r="HQU10" s="86"/>
      <c r="HQV10" s="86"/>
      <c r="HQW10" s="86"/>
      <c r="HQX10" s="86"/>
      <c r="HQY10" s="86"/>
      <c r="HQZ10" s="86"/>
      <c r="HRA10" s="86"/>
      <c r="HRB10" s="86"/>
      <c r="HRC10" s="86"/>
      <c r="HRD10" s="86"/>
      <c r="HRE10" s="86"/>
      <c r="HRF10" s="86"/>
      <c r="HRG10" s="86"/>
      <c r="HRH10" s="86"/>
      <c r="HRI10" s="86"/>
      <c r="HRJ10" s="86"/>
      <c r="HRK10" s="86"/>
      <c r="HRL10" s="86"/>
      <c r="HRM10" s="86"/>
      <c r="HRN10" s="86"/>
      <c r="HRO10" s="86"/>
      <c r="HRP10" s="86"/>
      <c r="HRQ10" s="86"/>
      <c r="HRR10" s="86"/>
      <c r="HRS10" s="86"/>
      <c r="HRT10" s="86"/>
      <c r="HRU10" s="86"/>
      <c r="HRV10" s="86"/>
      <c r="HRW10" s="86"/>
      <c r="HRX10" s="86"/>
      <c r="HRY10" s="86"/>
      <c r="HRZ10" s="86"/>
      <c r="HSA10" s="86"/>
      <c r="HSB10" s="86"/>
      <c r="HSC10" s="86"/>
      <c r="HSD10" s="86"/>
      <c r="HSE10" s="86"/>
      <c r="HSF10" s="86"/>
      <c r="HSG10" s="86"/>
      <c r="HSH10" s="86"/>
      <c r="HSI10" s="86"/>
      <c r="HSJ10" s="86"/>
      <c r="HSK10" s="86"/>
      <c r="HSL10" s="86"/>
      <c r="HSM10" s="86"/>
      <c r="HSN10" s="86"/>
      <c r="HSO10" s="86"/>
      <c r="HSP10" s="86"/>
      <c r="HSQ10" s="86"/>
      <c r="HSR10" s="86"/>
      <c r="HSS10" s="86"/>
      <c r="HST10" s="86"/>
      <c r="HSU10" s="86"/>
      <c r="HSV10" s="86"/>
      <c r="HSW10" s="86"/>
      <c r="HSX10" s="86"/>
      <c r="HSY10" s="86"/>
      <c r="HSZ10" s="86"/>
      <c r="HTA10" s="86"/>
      <c r="HTB10" s="86"/>
      <c r="HTC10" s="86"/>
      <c r="HTD10" s="86"/>
      <c r="HTE10" s="86"/>
      <c r="HTF10" s="86"/>
      <c r="HTG10" s="86"/>
      <c r="HTH10" s="86"/>
      <c r="HTI10" s="86"/>
      <c r="HTJ10" s="86"/>
      <c r="HTK10" s="86"/>
      <c r="HTL10" s="86"/>
      <c r="HTM10" s="86"/>
      <c r="HTN10" s="86"/>
      <c r="HTO10" s="86"/>
      <c r="HTP10" s="86"/>
      <c r="HTQ10" s="86"/>
      <c r="HTR10" s="86"/>
      <c r="HTS10" s="86"/>
      <c r="HTT10" s="86"/>
      <c r="HTU10" s="86"/>
      <c r="HTV10" s="86"/>
      <c r="HTW10" s="86"/>
      <c r="HTX10" s="86"/>
      <c r="HTY10" s="86"/>
      <c r="HTZ10" s="86"/>
      <c r="HUA10" s="86"/>
      <c r="HUB10" s="86"/>
      <c r="HUC10" s="86"/>
      <c r="HUD10" s="86"/>
      <c r="HUE10" s="86"/>
      <c r="HUF10" s="86"/>
      <c r="HUG10" s="86"/>
      <c r="HUH10" s="86"/>
      <c r="HUI10" s="86"/>
      <c r="HUJ10" s="86"/>
      <c r="HUK10" s="86"/>
      <c r="HUL10" s="86"/>
      <c r="HUM10" s="86"/>
      <c r="HUN10" s="86"/>
      <c r="HUO10" s="86"/>
      <c r="HUP10" s="86"/>
      <c r="HUQ10" s="86"/>
      <c r="HUR10" s="86"/>
      <c r="HUS10" s="86"/>
      <c r="HUT10" s="86"/>
      <c r="HUU10" s="86"/>
      <c r="HUV10" s="86"/>
      <c r="HUW10" s="86"/>
      <c r="HUX10" s="86"/>
      <c r="HUY10" s="86"/>
      <c r="HUZ10" s="86"/>
      <c r="HVA10" s="86"/>
      <c r="HVB10" s="86"/>
      <c r="HVC10" s="86"/>
      <c r="HVD10" s="86"/>
      <c r="HVE10" s="86"/>
      <c r="HVF10" s="86"/>
      <c r="HVG10" s="86"/>
      <c r="HVH10" s="86"/>
      <c r="HVI10" s="86"/>
      <c r="HVJ10" s="86"/>
      <c r="HVK10" s="86"/>
      <c r="HVL10" s="86"/>
      <c r="HVM10" s="86"/>
      <c r="HVN10" s="86"/>
      <c r="HVO10" s="86"/>
      <c r="HVP10" s="86"/>
      <c r="HVQ10" s="86"/>
      <c r="HVR10" s="86"/>
      <c r="HVS10" s="86"/>
      <c r="HVT10" s="86"/>
      <c r="HVU10" s="86"/>
      <c r="HVV10" s="86"/>
      <c r="HVW10" s="86"/>
      <c r="HVX10" s="86"/>
      <c r="HVY10" s="86"/>
      <c r="HVZ10" s="86"/>
      <c r="HWA10" s="86"/>
      <c r="HWB10" s="86"/>
      <c r="HWC10" s="86"/>
      <c r="HWD10" s="86"/>
      <c r="HWE10" s="86"/>
      <c r="HWF10" s="86"/>
      <c r="HWG10" s="86"/>
      <c r="HWH10" s="86"/>
      <c r="HWI10" s="86"/>
      <c r="HWJ10" s="86"/>
      <c r="HWK10" s="86"/>
      <c r="HWL10" s="86"/>
      <c r="HWM10" s="86"/>
      <c r="HWN10" s="86"/>
      <c r="HWO10" s="86"/>
      <c r="HWP10" s="86"/>
      <c r="HWQ10" s="86"/>
      <c r="HWR10" s="86"/>
      <c r="HWS10" s="86"/>
      <c r="HWT10" s="86"/>
      <c r="HWU10" s="86"/>
      <c r="HWV10" s="86"/>
      <c r="HWW10" s="86"/>
      <c r="HWX10" s="86"/>
      <c r="HWY10" s="86"/>
      <c r="HWZ10" s="86"/>
      <c r="HXA10" s="86"/>
      <c r="HXB10" s="86"/>
      <c r="HXC10" s="86"/>
      <c r="HXD10" s="86"/>
      <c r="HXE10" s="86"/>
      <c r="HXF10" s="86"/>
      <c r="HXG10" s="86"/>
      <c r="HXH10" s="86"/>
      <c r="HXI10" s="86"/>
      <c r="HXJ10" s="86"/>
      <c r="HXK10" s="86"/>
      <c r="HXL10" s="86"/>
      <c r="HXM10" s="86"/>
      <c r="HXN10" s="86"/>
      <c r="HXO10" s="86"/>
      <c r="HXP10" s="86"/>
      <c r="HXQ10" s="86"/>
      <c r="HXR10" s="86"/>
      <c r="HXS10" s="86"/>
      <c r="HXT10" s="86"/>
      <c r="HXU10" s="86"/>
      <c r="HXV10" s="86"/>
      <c r="HXW10" s="86"/>
      <c r="HXX10" s="86"/>
      <c r="HXY10" s="86"/>
      <c r="HXZ10" s="86"/>
      <c r="HYA10" s="86"/>
      <c r="HYB10" s="86"/>
      <c r="HYC10" s="86"/>
      <c r="HYD10" s="86"/>
      <c r="HYE10" s="86"/>
      <c r="HYF10" s="86"/>
      <c r="HYG10" s="86"/>
      <c r="HYH10" s="86"/>
      <c r="HYI10" s="86"/>
      <c r="HYJ10" s="86"/>
      <c r="HYK10" s="86"/>
      <c r="HYL10" s="86"/>
      <c r="HYM10" s="86"/>
      <c r="HYN10" s="86"/>
      <c r="HYO10" s="86"/>
      <c r="HYP10" s="86"/>
      <c r="HYQ10" s="86"/>
      <c r="HYR10" s="86"/>
      <c r="HYS10" s="86"/>
      <c r="HYT10" s="86"/>
      <c r="HYU10" s="86"/>
      <c r="HYV10" s="86"/>
      <c r="HYW10" s="86"/>
      <c r="HYX10" s="86"/>
      <c r="HYY10" s="86"/>
      <c r="HYZ10" s="86"/>
      <c r="HZA10" s="86"/>
      <c r="HZB10" s="86"/>
      <c r="HZC10" s="86"/>
      <c r="HZD10" s="86"/>
      <c r="HZE10" s="86"/>
      <c r="HZF10" s="86"/>
      <c r="HZG10" s="86"/>
      <c r="HZH10" s="86"/>
      <c r="HZI10" s="86"/>
      <c r="HZJ10" s="86"/>
      <c r="HZK10" s="86"/>
      <c r="HZL10" s="86"/>
      <c r="HZM10" s="86"/>
      <c r="HZN10" s="86"/>
      <c r="HZO10" s="86"/>
      <c r="HZP10" s="86"/>
      <c r="HZQ10" s="86"/>
      <c r="HZR10" s="86"/>
      <c r="HZS10" s="86"/>
      <c r="HZT10" s="86"/>
      <c r="HZU10" s="86"/>
      <c r="HZV10" s="86"/>
      <c r="HZW10" s="86"/>
      <c r="HZX10" s="86"/>
      <c r="HZY10" s="86"/>
      <c r="HZZ10" s="86"/>
      <c r="IAA10" s="86"/>
      <c r="IAB10" s="86"/>
      <c r="IAC10" s="86"/>
      <c r="IAD10" s="86"/>
      <c r="IAE10" s="86"/>
      <c r="IAF10" s="86"/>
      <c r="IAG10" s="86"/>
      <c r="IAH10" s="86"/>
      <c r="IAI10" s="86"/>
      <c r="IAJ10" s="86"/>
      <c r="IAK10" s="86"/>
      <c r="IAL10" s="86"/>
      <c r="IAM10" s="86"/>
      <c r="IAN10" s="86"/>
      <c r="IAO10" s="86"/>
      <c r="IAP10" s="86"/>
      <c r="IAQ10" s="86"/>
      <c r="IAR10" s="86"/>
      <c r="IAS10" s="86"/>
      <c r="IAT10" s="86"/>
      <c r="IAU10" s="86"/>
      <c r="IAV10" s="86"/>
      <c r="IAW10" s="86"/>
      <c r="IAX10" s="86"/>
      <c r="IAY10" s="86"/>
      <c r="IAZ10" s="86"/>
      <c r="IBA10" s="86"/>
      <c r="IBB10" s="86"/>
      <c r="IBC10" s="86"/>
      <c r="IBD10" s="86"/>
      <c r="IBE10" s="86"/>
      <c r="IBF10" s="86"/>
      <c r="IBG10" s="86"/>
      <c r="IBH10" s="86"/>
      <c r="IBI10" s="86"/>
      <c r="IBJ10" s="86"/>
      <c r="IBK10" s="86"/>
      <c r="IBL10" s="86"/>
      <c r="IBM10" s="86"/>
      <c r="IBN10" s="86"/>
      <c r="IBO10" s="86"/>
      <c r="IBP10" s="86"/>
      <c r="IBQ10" s="86"/>
      <c r="IBR10" s="86"/>
      <c r="IBS10" s="86"/>
      <c r="IBT10" s="86"/>
      <c r="IBU10" s="86"/>
      <c r="IBV10" s="86"/>
      <c r="IBW10" s="86"/>
      <c r="IBX10" s="86"/>
      <c r="IBY10" s="86"/>
      <c r="IBZ10" s="86"/>
      <c r="ICA10" s="86"/>
      <c r="ICB10" s="86"/>
      <c r="ICC10" s="86"/>
      <c r="ICD10" s="86"/>
      <c r="ICE10" s="86"/>
      <c r="ICF10" s="86"/>
      <c r="ICG10" s="86"/>
      <c r="ICH10" s="86"/>
      <c r="ICI10" s="86"/>
      <c r="ICJ10" s="86"/>
      <c r="ICK10" s="86"/>
      <c r="ICL10" s="86"/>
      <c r="ICM10" s="86"/>
      <c r="ICN10" s="86"/>
      <c r="ICO10" s="86"/>
      <c r="ICP10" s="86"/>
      <c r="ICQ10" s="86"/>
      <c r="ICR10" s="86"/>
      <c r="ICS10" s="86"/>
      <c r="ICT10" s="86"/>
      <c r="ICU10" s="86"/>
      <c r="ICV10" s="86"/>
      <c r="ICW10" s="86"/>
      <c r="ICX10" s="86"/>
      <c r="ICY10" s="86"/>
      <c r="ICZ10" s="86"/>
      <c r="IDA10" s="86"/>
      <c r="IDB10" s="86"/>
      <c r="IDC10" s="86"/>
      <c r="IDD10" s="86"/>
      <c r="IDE10" s="86"/>
      <c r="IDF10" s="86"/>
      <c r="IDG10" s="86"/>
      <c r="IDH10" s="86"/>
      <c r="IDI10" s="86"/>
      <c r="IDJ10" s="86"/>
      <c r="IDK10" s="86"/>
      <c r="IDL10" s="86"/>
      <c r="IDM10" s="86"/>
      <c r="IDN10" s="86"/>
      <c r="IDO10" s="86"/>
      <c r="IDP10" s="86"/>
      <c r="IDQ10" s="86"/>
      <c r="IDR10" s="86"/>
      <c r="IDS10" s="86"/>
      <c r="IDT10" s="86"/>
      <c r="IDU10" s="86"/>
      <c r="IDV10" s="86"/>
      <c r="IDW10" s="86"/>
      <c r="IDX10" s="86"/>
      <c r="IDY10" s="86"/>
      <c r="IDZ10" s="86"/>
      <c r="IEA10" s="86"/>
      <c r="IEB10" s="86"/>
      <c r="IEC10" s="86"/>
      <c r="IED10" s="86"/>
      <c r="IEE10" s="86"/>
      <c r="IEF10" s="86"/>
      <c r="IEG10" s="86"/>
      <c r="IEH10" s="86"/>
      <c r="IEI10" s="86"/>
      <c r="IEJ10" s="86"/>
      <c r="IEK10" s="86"/>
      <c r="IEL10" s="86"/>
      <c r="IEM10" s="86"/>
      <c r="IEN10" s="86"/>
      <c r="IEO10" s="86"/>
      <c r="IEP10" s="86"/>
      <c r="IEQ10" s="86"/>
      <c r="IER10" s="86"/>
      <c r="IES10" s="86"/>
      <c r="IET10" s="86"/>
      <c r="IEU10" s="86"/>
      <c r="IEV10" s="86"/>
      <c r="IEW10" s="86"/>
      <c r="IEX10" s="86"/>
      <c r="IEY10" s="86"/>
      <c r="IEZ10" s="86"/>
      <c r="IFA10" s="86"/>
      <c r="IFB10" s="86"/>
      <c r="IFC10" s="86"/>
      <c r="IFD10" s="86"/>
      <c r="IFE10" s="86"/>
      <c r="IFF10" s="86"/>
      <c r="IFG10" s="86"/>
      <c r="IFH10" s="86"/>
      <c r="IFI10" s="86"/>
      <c r="IFJ10" s="86"/>
      <c r="IFK10" s="86"/>
      <c r="IFL10" s="86"/>
      <c r="IFM10" s="86"/>
      <c r="IFN10" s="86"/>
      <c r="IFO10" s="86"/>
      <c r="IFP10" s="86"/>
      <c r="IFQ10" s="86"/>
      <c r="IFR10" s="86"/>
      <c r="IFS10" s="86"/>
      <c r="IFT10" s="86"/>
      <c r="IFU10" s="86"/>
      <c r="IFV10" s="86"/>
      <c r="IFW10" s="86"/>
      <c r="IFX10" s="86"/>
      <c r="IFY10" s="86"/>
      <c r="IFZ10" s="86"/>
      <c r="IGA10" s="86"/>
      <c r="IGB10" s="86"/>
      <c r="IGC10" s="86"/>
      <c r="IGD10" s="86"/>
      <c r="IGE10" s="86"/>
      <c r="IGF10" s="86"/>
      <c r="IGG10" s="86"/>
      <c r="IGH10" s="86"/>
      <c r="IGI10" s="86"/>
      <c r="IGJ10" s="86"/>
      <c r="IGK10" s="86"/>
      <c r="IGL10" s="86"/>
      <c r="IGM10" s="86"/>
      <c r="IGN10" s="86"/>
      <c r="IGO10" s="86"/>
      <c r="IGP10" s="86"/>
      <c r="IGQ10" s="86"/>
      <c r="IGR10" s="86"/>
      <c r="IGS10" s="86"/>
      <c r="IGT10" s="86"/>
      <c r="IGU10" s="86"/>
      <c r="IGV10" s="86"/>
      <c r="IGW10" s="86"/>
      <c r="IGX10" s="86"/>
      <c r="IGY10" s="86"/>
      <c r="IGZ10" s="86"/>
      <c r="IHA10" s="86"/>
      <c r="IHB10" s="86"/>
      <c r="IHC10" s="86"/>
      <c r="IHD10" s="86"/>
      <c r="IHE10" s="86"/>
      <c r="IHF10" s="86"/>
      <c r="IHG10" s="86"/>
      <c r="IHH10" s="86"/>
      <c r="IHI10" s="86"/>
      <c r="IHJ10" s="86"/>
      <c r="IHK10" s="86"/>
      <c r="IHL10" s="86"/>
      <c r="IHM10" s="86"/>
      <c r="IHN10" s="86"/>
      <c r="IHO10" s="86"/>
      <c r="IHP10" s="86"/>
      <c r="IHQ10" s="86"/>
      <c r="IHR10" s="86"/>
      <c r="IHS10" s="86"/>
      <c r="IHT10" s="86"/>
      <c r="IHU10" s="86"/>
      <c r="IHV10" s="86"/>
      <c r="IHW10" s="86"/>
      <c r="IHX10" s="86"/>
      <c r="IHY10" s="86"/>
      <c r="IHZ10" s="86"/>
      <c r="IIA10" s="86"/>
      <c r="IIB10" s="86"/>
      <c r="IIC10" s="86"/>
      <c r="IID10" s="86"/>
      <c r="IIE10" s="86"/>
      <c r="IIF10" s="86"/>
      <c r="IIG10" s="86"/>
      <c r="IIH10" s="86"/>
      <c r="III10" s="86"/>
      <c r="IIJ10" s="86"/>
      <c r="IIK10" s="86"/>
      <c r="IIL10" s="86"/>
      <c r="IIM10" s="86"/>
      <c r="IIN10" s="86"/>
      <c r="IIO10" s="86"/>
      <c r="IIP10" s="86"/>
      <c r="IIQ10" s="86"/>
      <c r="IIR10" s="86"/>
      <c r="IIS10" s="86"/>
      <c r="IIT10" s="86"/>
      <c r="IIU10" s="86"/>
      <c r="IIV10" s="86"/>
      <c r="IIW10" s="86"/>
      <c r="IIX10" s="86"/>
      <c r="IIY10" s="86"/>
      <c r="IIZ10" s="86"/>
      <c r="IJA10" s="86"/>
      <c r="IJB10" s="86"/>
      <c r="IJC10" s="86"/>
      <c r="IJD10" s="86"/>
      <c r="IJE10" s="86"/>
      <c r="IJF10" s="86"/>
      <c r="IJG10" s="86"/>
      <c r="IJH10" s="86"/>
      <c r="IJI10" s="86"/>
      <c r="IJJ10" s="86"/>
      <c r="IJK10" s="86"/>
      <c r="IJL10" s="86"/>
      <c r="IJM10" s="86"/>
      <c r="IJN10" s="86"/>
      <c r="IJO10" s="86"/>
      <c r="IJP10" s="86"/>
      <c r="IJQ10" s="86"/>
      <c r="IJR10" s="86"/>
      <c r="IJS10" s="86"/>
      <c r="IJT10" s="86"/>
      <c r="IJU10" s="86"/>
      <c r="IJV10" s="86"/>
      <c r="IJW10" s="86"/>
      <c r="IJX10" s="86"/>
      <c r="IJY10" s="86"/>
      <c r="IJZ10" s="86"/>
      <c r="IKA10" s="86"/>
      <c r="IKB10" s="86"/>
      <c r="IKC10" s="86"/>
      <c r="IKD10" s="86"/>
      <c r="IKE10" s="86"/>
      <c r="IKF10" s="86"/>
      <c r="IKG10" s="86"/>
      <c r="IKH10" s="86"/>
      <c r="IKI10" s="86"/>
      <c r="IKJ10" s="86"/>
      <c r="IKK10" s="86"/>
      <c r="IKL10" s="86"/>
      <c r="IKM10" s="86"/>
      <c r="IKN10" s="86"/>
      <c r="IKO10" s="86"/>
      <c r="IKP10" s="86"/>
      <c r="IKQ10" s="86"/>
      <c r="IKR10" s="86"/>
      <c r="IKS10" s="86"/>
      <c r="IKT10" s="86"/>
      <c r="IKU10" s="86"/>
      <c r="IKV10" s="86"/>
      <c r="IKW10" s="86"/>
      <c r="IKX10" s="86"/>
      <c r="IKY10" s="86"/>
      <c r="IKZ10" s="86"/>
      <c r="ILA10" s="86"/>
      <c r="ILB10" s="86"/>
      <c r="ILC10" s="86"/>
      <c r="ILD10" s="86"/>
      <c r="ILE10" s="86"/>
      <c r="ILF10" s="86"/>
      <c r="ILG10" s="86"/>
      <c r="ILH10" s="86"/>
      <c r="ILI10" s="86"/>
      <c r="ILJ10" s="86"/>
      <c r="ILK10" s="86"/>
      <c r="ILL10" s="86"/>
      <c r="ILM10" s="86"/>
      <c r="ILN10" s="86"/>
      <c r="ILO10" s="86"/>
      <c r="ILP10" s="86"/>
      <c r="ILQ10" s="86"/>
      <c r="ILR10" s="86"/>
      <c r="ILS10" s="86"/>
      <c r="ILT10" s="86"/>
      <c r="ILU10" s="86"/>
      <c r="ILV10" s="86"/>
      <c r="ILW10" s="86"/>
      <c r="ILX10" s="86"/>
      <c r="ILY10" s="86"/>
      <c r="ILZ10" s="86"/>
      <c r="IMA10" s="86"/>
      <c r="IMB10" s="86"/>
      <c r="IMC10" s="86"/>
      <c r="IMD10" s="86"/>
      <c r="IME10" s="86"/>
      <c r="IMF10" s="86"/>
      <c r="IMG10" s="86"/>
      <c r="IMH10" s="86"/>
      <c r="IMI10" s="86"/>
      <c r="IMJ10" s="86"/>
      <c r="IMK10" s="86"/>
      <c r="IML10" s="86"/>
      <c r="IMM10" s="86"/>
      <c r="IMN10" s="86"/>
      <c r="IMO10" s="86"/>
      <c r="IMP10" s="86"/>
      <c r="IMQ10" s="86"/>
      <c r="IMR10" s="86"/>
      <c r="IMS10" s="86"/>
      <c r="IMT10" s="86"/>
      <c r="IMU10" s="86"/>
      <c r="IMV10" s="86"/>
      <c r="IMW10" s="86"/>
      <c r="IMX10" s="86"/>
      <c r="IMY10" s="86"/>
      <c r="IMZ10" s="86"/>
      <c r="INA10" s="86"/>
      <c r="INB10" s="86"/>
      <c r="INC10" s="86"/>
      <c r="IND10" s="86"/>
      <c r="INE10" s="86"/>
      <c r="INF10" s="86"/>
      <c r="ING10" s="86"/>
      <c r="INH10" s="86"/>
      <c r="INI10" s="86"/>
      <c r="INJ10" s="86"/>
      <c r="INK10" s="86"/>
      <c r="INL10" s="86"/>
      <c r="INM10" s="86"/>
      <c r="INN10" s="86"/>
      <c r="INO10" s="86"/>
      <c r="INP10" s="86"/>
      <c r="INQ10" s="86"/>
      <c r="INR10" s="86"/>
      <c r="INS10" s="86"/>
      <c r="INT10" s="86"/>
      <c r="INU10" s="86"/>
      <c r="INV10" s="86"/>
      <c r="INW10" s="86"/>
      <c r="INX10" s="86"/>
      <c r="INY10" s="86"/>
      <c r="INZ10" s="86"/>
      <c r="IOA10" s="86"/>
      <c r="IOB10" s="86"/>
      <c r="IOC10" s="86"/>
      <c r="IOD10" s="86"/>
      <c r="IOE10" s="86"/>
      <c r="IOF10" s="86"/>
      <c r="IOG10" s="86"/>
      <c r="IOH10" s="86"/>
      <c r="IOI10" s="86"/>
      <c r="IOJ10" s="86"/>
      <c r="IOK10" s="86"/>
      <c r="IOL10" s="86"/>
      <c r="IOM10" s="86"/>
      <c r="ION10" s="86"/>
      <c r="IOO10" s="86"/>
      <c r="IOP10" s="86"/>
      <c r="IOQ10" s="86"/>
      <c r="IOR10" s="86"/>
      <c r="IOS10" s="86"/>
      <c r="IOT10" s="86"/>
      <c r="IOU10" s="86"/>
      <c r="IOV10" s="86"/>
      <c r="IOW10" s="86"/>
      <c r="IOX10" s="86"/>
      <c r="IOY10" s="86"/>
      <c r="IOZ10" s="86"/>
      <c r="IPA10" s="86"/>
      <c r="IPB10" s="86"/>
      <c r="IPC10" s="86"/>
      <c r="IPD10" s="86"/>
      <c r="IPE10" s="86"/>
      <c r="IPF10" s="86"/>
      <c r="IPG10" s="86"/>
      <c r="IPH10" s="86"/>
      <c r="IPI10" s="86"/>
      <c r="IPJ10" s="86"/>
      <c r="IPK10" s="86"/>
      <c r="IPL10" s="86"/>
      <c r="IPM10" s="86"/>
      <c r="IPN10" s="86"/>
      <c r="IPO10" s="86"/>
      <c r="IPP10" s="86"/>
      <c r="IPQ10" s="86"/>
      <c r="IPR10" s="86"/>
      <c r="IPS10" s="86"/>
      <c r="IPT10" s="86"/>
      <c r="IPU10" s="86"/>
      <c r="IPV10" s="86"/>
      <c r="IPW10" s="86"/>
      <c r="IPX10" s="86"/>
      <c r="IPY10" s="86"/>
      <c r="IPZ10" s="86"/>
      <c r="IQA10" s="86"/>
      <c r="IQB10" s="86"/>
      <c r="IQC10" s="86"/>
      <c r="IQD10" s="86"/>
      <c r="IQE10" s="86"/>
      <c r="IQF10" s="86"/>
      <c r="IQG10" s="86"/>
      <c r="IQH10" s="86"/>
      <c r="IQI10" s="86"/>
      <c r="IQJ10" s="86"/>
      <c r="IQK10" s="86"/>
      <c r="IQL10" s="86"/>
      <c r="IQM10" s="86"/>
      <c r="IQN10" s="86"/>
      <c r="IQO10" s="86"/>
      <c r="IQP10" s="86"/>
      <c r="IQQ10" s="86"/>
      <c r="IQR10" s="86"/>
      <c r="IQS10" s="86"/>
      <c r="IQT10" s="86"/>
      <c r="IQU10" s="86"/>
      <c r="IQV10" s="86"/>
      <c r="IQW10" s="86"/>
      <c r="IQX10" s="86"/>
      <c r="IQY10" s="86"/>
      <c r="IQZ10" s="86"/>
      <c r="IRA10" s="86"/>
      <c r="IRB10" s="86"/>
      <c r="IRC10" s="86"/>
      <c r="IRD10" s="86"/>
      <c r="IRE10" s="86"/>
      <c r="IRF10" s="86"/>
      <c r="IRG10" s="86"/>
      <c r="IRH10" s="86"/>
      <c r="IRI10" s="86"/>
      <c r="IRJ10" s="86"/>
      <c r="IRK10" s="86"/>
      <c r="IRL10" s="86"/>
      <c r="IRM10" s="86"/>
      <c r="IRN10" s="86"/>
      <c r="IRO10" s="86"/>
      <c r="IRP10" s="86"/>
      <c r="IRQ10" s="86"/>
      <c r="IRR10" s="86"/>
      <c r="IRS10" s="86"/>
      <c r="IRT10" s="86"/>
      <c r="IRU10" s="86"/>
      <c r="IRV10" s="86"/>
      <c r="IRW10" s="86"/>
      <c r="IRX10" s="86"/>
      <c r="IRY10" s="86"/>
      <c r="IRZ10" s="86"/>
      <c r="ISA10" s="86"/>
      <c r="ISB10" s="86"/>
      <c r="ISC10" s="86"/>
      <c r="ISD10" s="86"/>
      <c r="ISE10" s="86"/>
      <c r="ISF10" s="86"/>
      <c r="ISG10" s="86"/>
      <c r="ISH10" s="86"/>
      <c r="ISI10" s="86"/>
      <c r="ISJ10" s="86"/>
      <c r="ISK10" s="86"/>
      <c r="ISL10" s="86"/>
      <c r="ISM10" s="86"/>
      <c r="ISN10" s="86"/>
      <c r="ISO10" s="86"/>
      <c r="ISP10" s="86"/>
      <c r="ISQ10" s="86"/>
      <c r="ISR10" s="86"/>
      <c r="ISS10" s="86"/>
      <c r="IST10" s="86"/>
      <c r="ISU10" s="86"/>
      <c r="ISV10" s="86"/>
      <c r="ISW10" s="86"/>
      <c r="ISX10" s="86"/>
      <c r="ISY10" s="86"/>
      <c r="ISZ10" s="86"/>
      <c r="ITA10" s="86"/>
      <c r="ITB10" s="86"/>
      <c r="ITC10" s="86"/>
      <c r="ITD10" s="86"/>
      <c r="ITE10" s="86"/>
      <c r="ITF10" s="86"/>
      <c r="ITG10" s="86"/>
      <c r="ITH10" s="86"/>
      <c r="ITI10" s="86"/>
      <c r="ITJ10" s="86"/>
      <c r="ITK10" s="86"/>
      <c r="ITL10" s="86"/>
      <c r="ITM10" s="86"/>
      <c r="ITN10" s="86"/>
      <c r="ITO10" s="86"/>
      <c r="ITP10" s="86"/>
      <c r="ITQ10" s="86"/>
      <c r="ITR10" s="86"/>
      <c r="ITS10" s="86"/>
      <c r="ITT10" s="86"/>
      <c r="ITU10" s="86"/>
      <c r="ITV10" s="86"/>
      <c r="ITW10" s="86"/>
      <c r="ITX10" s="86"/>
      <c r="ITY10" s="86"/>
      <c r="ITZ10" s="86"/>
      <c r="IUA10" s="86"/>
      <c r="IUB10" s="86"/>
      <c r="IUC10" s="86"/>
      <c r="IUD10" s="86"/>
      <c r="IUE10" s="86"/>
      <c r="IUF10" s="86"/>
      <c r="IUG10" s="86"/>
      <c r="IUH10" s="86"/>
      <c r="IUI10" s="86"/>
      <c r="IUJ10" s="86"/>
      <c r="IUK10" s="86"/>
      <c r="IUL10" s="86"/>
      <c r="IUM10" s="86"/>
      <c r="IUN10" s="86"/>
      <c r="IUO10" s="86"/>
      <c r="IUP10" s="86"/>
      <c r="IUQ10" s="86"/>
      <c r="IUR10" s="86"/>
      <c r="IUS10" s="86"/>
      <c r="IUT10" s="86"/>
      <c r="IUU10" s="86"/>
      <c r="IUV10" s="86"/>
      <c r="IUW10" s="86"/>
      <c r="IUX10" s="86"/>
      <c r="IUY10" s="86"/>
      <c r="IUZ10" s="86"/>
      <c r="IVA10" s="86"/>
      <c r="IVB10" s="86"/>
      <c r="IVC10" s="86"/>
      <c r="IVD10" s="86"/>
      <c r="IVE10" s="86"/>
      <c r="IVF10" s="86"/>
      <c r="IVG10" s="86"/>
      <c r="IVH10" s="86"/>
      <c r="IVI10" s="86"/>
      <c r="IVJ10" s="86"/>
      <c r="IVK10" s="86"/>
      <c r="IVL10" s="86"/>
      <c r="IVM10" s="86"/>
      <c r="IVN10" s="86"/>
      <c r="IVO10" s="86"/>
      <c r="IVP10" s="86"/>
      <c r="IVQ10" s="86"/>
      <c r="IVR10" s="86"/>
      <c r="IVS10" s="86"/>
      <c r="IVT10" s="86"/>
      <c r="IVU10" s="86"/>
      <c r="IVV10" s="86"/>
      <c r="IVW10" s="86"/>
      <c r="IVX10" s="86"/>
      <c r="IVY10" s="86"/>
      <c r="IVZ10" s="86"/>
      <c r="IWA10" s="86"/>
      <c r="IWB10" s="86"/>
      <c r="IWC10" s="86"/>
      <c r="IWD10" s="86"/>
      <c r="IWE10" s="86"/>
      <c r="IWF10" s="86"/>
      <c r="IWG10" s="86"/>
      <c r="IWH10" s="86"/>
      <c r="IWI10" s="86"/>
      <c r="IWJ10" s="86"/>
      <c r="IWK10" s="86"/>
      <c r="IWL10" s="86"/>
      <c r="IWM10" s="86"/>
      <c r="IWN10" s="86"/>
      <c r="IWO10" s="86"/>
      <c r="IWP10" s="86"/>
      <c r="IWQ10" s="86"/>
      <c r="IWR10" s="86"/>
      <c r="IWS10" s="86"/>
      <c r="IWT10" s="86"/>
      <c r="IWU10" s="86"/>
      <c r="IWV10" s="86"/>
      <c r="IWW10" s="86"/>
      <c r="IWX10" s="86"/>
      <c r="IWY10" s="86"/>
      <c r="IWZ10" s="86"/>
      <c r="IXA10" s="86"/>
      <c r="IXB10" s="86"/>
      <c r="IXC10" s="86"/>
      <c r="IXD10" s="86"/>
      <c r="IXE10" s="86"/>
      <c r="IXF10" s="86"/>
      <c r="IXG10" s="86"/>
      <c r="IXH10" s="86"/>
      <c r="IXI10" s="86"/>
      <c r="IXJ10" s="86"/>
      <c r="IXK10" s="86"/>
      <c r="IXL10" s="86"/>
      <c r="IXM10" s="86"/>
      <c r="IXN10" s="86"/>
      <c r="IXO10" s="86"/>
      <c r="IXP10" s="86"/>
      <c r="IXQ10" s="86"/>
      <c r="IXR10" s="86"/>
      <c r="IXS10" s="86"/>
      <c r="IXT10" s="86"/>
      <c r="IXU10" s="86"/>
      <c r="IXV10" s="86"/>
      <c r="IXW10" s="86"/>
      <c r="IXX10" s="86"/>
      <c r="IXY10" s="86"/>
      <c r="IXZ10" s="86"/>
      <c r="IYA10" s="86"/>
      <c r="IYB10" s="86"/>
      <c r="IYC10" s="86"/>
      <c r="IYD10" s="86"/>
      <c r="IYE10" s="86"/>
      <c r="IYF10" s="86"/>
      <c r="IYG10" s="86"/>
      <c r="IYH10" s="86"/>
      <c r="IYI10" s="86"/>
      <c r="IYJ10" s="86"/>
      <c r="IYK10" s="86"/>
      <c r="IYL10" s="86"/>
      <c r="IYM10" s="86"/>
      <c r="IYN10" s="86"/>
      <c r="IYO10" s="86"/>
      <c r="IYP10" s="86"/>
      <c r="IYQ10" s="86"/>
      <c r="IYR10" s="86"/>
      <c r="IYS10" s="86"/>
      <c r="IYT10" s="86"/>
      <c r="IYU10" s="86"/>
      <c r="IYV10" s="86"/>
      <c r="IYW10" s="86"/>
      <c r="IYX10" s="86"/>
      <c r="IYY10" s="86"/>
      <c r="IYZ10" s="86"/>
      <c r="IZA10" s="86"/>
      <c r="IZB10" s="86"/>
      <c r="IZC10" s="86"/>
      <c r="IZD10" s="86"/>
      <c r="IZE10" s="86"/>
      <c r="IZF10" s="86"/>
      <c r="IZG10" s="86"/>
      <c r="IZH10" s="86"/>
      <c r="IZI10" s="86"/>
      <c r="IZJ10" s="86"/>
      <c r="IZK10" s="86"/>
      <c r="IZL10" s="86"/>
      <c r="IZM10" s="86"/>
      <c r="IZN10" s="86"/>
      <c r="IZO10" s="86"/>
      <c r="IZP10" s="86"/>
      <c r="IZQ10" s="86"/>
      <c r="IZR10" s="86"/>
      <c r="IZS10" s="86"/>
      <c r="IZT10" s="86"/>
      <c r="IZU10" s="86"/>
      <c r="IZV10" s="86"/>
      <c r="IZW10" s="86"/>
      <c r="IZX10" s="86"/>
      <c r="IZY10" s="86"/>
      <c r="IZZ10" s="86"/>
      <c r="JAA10" s="86"/>
      <c r="JAB10" s="86"/>
      <c r="JAC10" s="86"/>
      <c r="JAD10" s="86"/>
      <c r="JAE10" s="86"/>
      <c r="JAF10" s="86"/>
      <c r="JAG10" s="86"/>
      <c r="JAH10" s="86"/>
      <c r="JAI10" s="86"/>
      <c r="JAJ10" s="86"/>
      <c r="JAK10" s="86"/>
      <c r="JAL10" s="86"/>
      <c r="JAM10" s="86"/>
      <c r="JAN10" s="86"/>
      <c r="JAO10" s="86"/>
      <c r="JAP10" s="86"/>
      <c r="JAQ10" s="86"/>
      <c r="JAR10" s="86"/>
      <c r="JAS10" s="86"/>
      <c r="JAT10" s="86"/>
      <c r="JAU10" s="86"/>
      <c r="JAV10" s="86"/>
      <c r="JAW10" s="86"/>
      <c r="JAX10" s="86"/>
      <c r="JAY10" s="86"/>
      <c r="JAZ10" s="86"/>
      <c r="JBA10" s="86"/>
      <c r="JBB10" s="86"/>
      <c r="JBC10" s="86"/>
      <c r="JBD10" s="86"/>
      <c r="JBE10" s="86"/>
      <c r="JBF10" s="86"/>
      <c r="JBG10" s="86"/>
      <c r="JBH10" s="86"/>
      <c r="JBI10" s="86"/>
      <c r="JBJ10" s="86"/>
      <c r="JBK10" s="86"/>
      <c r="JBL10" s="86"/>
      <c r="JBM10" s="86"/>
      <c r="JBN10" s="86"/>
      <c r="JBO10" s="86"/>
      <c r="JBP10" s="86"/>
      <c r="JBQ10" s="86"/>
      <c r="JBR10" s="86"/>
      <c r="JBS10" s="86"/>
      <c r="JBT10" s="86"/>
      <c r="JBU10" s="86"/>
      <c r="JBV10" s="86"/>
      <c r="JBW10" s="86"/>
      <c r="JBX10" s="86"/>
      <c r="JBY10" s="86"/>
      <c r="JBZ10" s="86"/>
      <c r="JCA10" s="86"/>
      <c r="JCB10" s="86"/>
      <c r="JCC10" s="86"/>
      <c r="JCD10" s="86"/>
      <c r="JCE10" s="86"/>
      <c r="JCF10" s="86"/>
      <c r="JCG10" s="86"/>
      <c r="JCH10" s="86"/>
      <c r="JCI10" s="86"/>
      <c r="JCJ10" s="86"/>
      <c r="JCK10" s="86"/>
      <c r="JCL10" s="86"/>
      <c r="JCM10" s="86"/>
      <c r="JCN10" s="86"/>
      <c r="JCO10" s="86"/>
      <c r="JCP10" s="86"/>
      <c r="JCQ10" s="86"/>
      <c r="JCR10" s="86"/>
      <c r="JCS10" s="86"/>
      <c r="JCT10" s="86"/>
      <c r="JCU10" s="86"/>
      <c r="JCV10" s="86"/>
      <c r="JCW10" s="86"/>
      <c r="JCX10" s="86"/>
      <c r="JCY10" s="86"/>
      <c r="JCZ10" s="86"/>
      <c r="JDA10" s="86"/>
      <c r="JDB10" s="86"/>
      <c r="JDC10" s="86"/>
      <c r="JDD10" s="86"/>
      <c r="JDE10" s="86"/>
      <c r="JDF10" s="86"/>
      <c r="JDG10" s="86"/>
      <c r="JDH10" s="86"/>
      <c r="JDI10" s="86"/>
      <c r="JDJ10" s="86"/>
      <c r="JDK10" s="86"/>
      <c r="JDL10" s="86"/>
      <c r="JDM10" s="86"/>
      <c r="JDN10" s="86"/>
      <c r="JDO10" s="86"/>
      <c r="JDP10" s="86"/>
      <c r="JDQ10" s="86"/>
      <c r="JDR10" s="86"/>
      <c r="JDS10" s="86"/>
      <c r="JDT10" s="86"/>
      <c r="JDU10" s="86"/>
      <c r="JDV10" s="86"/>
      <c r="JDW10" s="86"/>
      <c r="JDX10" s="86"/>
      <c r="JDY10" s="86"/>
      <c r="JDZ10" s="86"/>
      <c r="JEA10" s="86"/>
      <c r="JEB10" s="86"/>
      <c r="JEC10" s="86"/>
      <c r="JED10" s="86"/>
      <c r="JEE10" s="86"/>
      <c r="JEF10" s="86"/>
      <c r="JEG10" s="86"/>
      <c r="JEH10" s="86"/>
      <c r="JEI10" s="86"/>
      <c r="JEJ10" s="86"/>
      <c r="JEK10" s="86"/>
      <c r="JEL10" s="86"/>
      <c r="JEM10" s="86"/>
      <c r="JEN10" s="86"/>
      <c r="JEO10" s="86"/>
      <c r="JEP10" s="86"/>
      <c r="JEQ10" s="86"/>
      <c r="JER10" s="86"/>
      <c r="JES10" s="86"/>
      <c r="JET10" s="86"/>
      <c r="JEU10" s="86"/>
      <c r="JEV10" s="86"/>
      <c r="JEW10" s="86"/>
      <c r="JEX10" s="86"/>
      <c r="JEY10" s="86"/>
      <c r="JEZ10" s="86"/>
      <c r="JFA10" s="86"/>
      <c r="JFB10" s="86"/>
      <c r="JFC10" s="86"/>
      <c r="JFD10" s="86"/>
      <c r="JFE10" s="86"/>
      <c r="JFF10" s="86"/>
      <c r="JFG10" s="86"/>
      <c r="JFH10" s="86"/>
      <c r="JFI10" s="86"/>
      <c r="JFJ10" s="86"/>
      <c r="JFK10" s="86"/>
      <c r="JFL10" s="86"/>
      <c r="JFM10" s="86"/>
      <c r="JFN10" s="86"/>
      <c r="JFO10" s="86"/>
      <c r="JFP10" s="86"/>
      <c r="JFQ10" s="86"/>
      <c r="JFR10" s="86"/>
      <c r="JFS10" s="86"/>
      <c r="JFT10" s="86"/>
      <c r="JFU10" s="86"/>
      <c r="JFV10" s="86"/>
      <c r="JFW10" s="86"/>
      <c r="JFX10" s="86"/>
      <c r="JFY10" s="86"/>
      <c r="JFZ10" s="86"/>
      <c r="JGA10" s="86"/>
      <c r="JGB10" s="86"/>
      <c r="JGC10" s="86"/>
      <c r="JGD10" s="86"/>
      <c r="JGE10" s="86"/>
      <c r="JGF10" s="86"/>
      <c r="JGG10" s="86"/>
      <c r="JGH10" s="86"/>
      <c r="JGI10" s="86"/>
      <c r="JGJ10" s="86"/>
      <c r="JGK10" s="86"/>
      <c r="JGL10" s="86"/>
      <c r="JGM10" s="86"/>
      <c r="JGN10" s="86"/>
      <c r="JGO10" s="86"/>
      <c r="JGP10" s="86"/>
      <c r="JGQ10" s="86"/>
      <c r="JGR10" s="86"/>
      <c r="JGS10" s="86"/>
      <c r="JGT10" s="86"/>
      <c r="JGU10" s="86"/>
      <c r="JGV10" s="86"/>
      <c r="JGW10" s="86"/>
      <c r="JGX10" s="86"/>
      <c r="JGY10" s="86"/>
      <c r="JGZ10" s="86"/>
      <c r="JHA10" s="86"/>
      <c r="JHB10" s="86"/>
      <c r="JHC10" s="86"/>
      <c r="JHD10" s="86"/>
      <c r="JHE10" s="86"/>
      <c r="JHF10" s="86"/>
      <c r="JHG10" s="86"/>
      <c r="JHH10" s="86"/>
      <c r="JHI10" s="86"/>
      <c r="JHJ10" s="86"/>
      <c r="JHK10" s="86"/>
      <c r="JHL10" s="86"/>
      <c r="JHM10" s="86"/>
      <c r="JHN10" s="86"/>
      <c r="JHO10" s="86"/>
      <c r="JHP10" s="86"/>
      <c r="JHQ10" s="86"/>
      <c r="JHR10" s="86"/>
      <c r="JHS10" s="86"/>
      <c r="JHT10" s="86"/>
      <c r="JHU10" s="86"/>
      <c r="JHV10" s="86"/>
      <c r="JHW10" s="86"/>
      <c r="JHX10" s="86"/>
      <c r="JHY10" s="86"/>
      <c r="JHZ10" s="86"/>
      <c r="JIA10" s="86"/>
      <c r="JIB10" s="86"/>
      <c r="JIC10" s="86"/>
      <c r="JID10" s="86"/>
      <c r="JIE10" s="86"/>
      <c r="JIF10" s="86"/>
      <c r="JIG10" s="86"/>
      <c r="JIH10" s="86"/>
      <c r="JII10" s="86"/>
      <c r="JIJ10" s="86"/>
      <c r="JIK10" s="86"/>
      <c r="JIL10" s="86"/>
      <c r="JIM10" s="86"/>
      <c r="JIN10" s="86"/>
      <c r="JIO10" s="86"/>
      <c r="JIP10" s="86"/>
      <c r="JIQ10" s="86"/>
      <c r="JIR10" s="86"/>
      <c r="JIS10" s="86"/>
      <c r="JIT10" s="86"/>
      <c r="JIU10" s="86"/>
      <c r="JIV10" s="86"/>
      <c r="JIW10" s="86"/>
      <c r="JIX10" s="86"/>
      <c r="JIY10" s="86"/>
      <c r="JIZ10" s="86"/>
      <c r="JJA10" s="86"/>
      <c r="JJB10" s="86"/>
      <c r="JJC10" s="86"/>
      <c r="JJD10" s="86"/>
      <c r="JJE10" s="86"/>
      <c r="JJF10" s="86"/>
      <c r="JJG10" s="86"/>
      <c r="JJH10" s="86"/>
      <c r="JJI10" s="86"/>
      <c r="JJJ10" s="86"/>
      <c r="JJK10" s="86"/>
      <c r="JJL10" s="86"/>
      <c r="JJM10" s="86"/>
      <c r="JJN10" s="86"/>
      <c r="JJO10" s="86"/>
      <c r="JJP10" s="86"/>
      <c r="JJQ10" s="86"/>
      <c r="JJR10" s="86"/>
      <c r="JJS10" s="86"/>
      <c r="JJT10" s="86"/>
      <c r="JJU10" s="86"/>
      <c r="JJV10" s="86"/>
      <c r="JJW10" s="86"/>
      <c r="JJX10" s="86"/>
      <c r="JJY10" s="86"/>
      <c r="JJZ10" s="86"/>
      <c r="JKA10" s="86"/>
      <c r="JKB10" s="86"/>
      <c r="JKC10" s="86"/>
      <c r="JKD10" s="86"/>
      <c r="JKE10" s="86"/>
      <c r="JKF10" s="86"/>
      <c r="JKG10" s="86"/>
      <c r="JKH10" s="86"/>
      <c r="JKI10" s="86"/>
      <c r="JKJ10" s="86"/>
      <c r="JKK10" s="86"/>
      <c r="JKL10" s="86"/>
      <c r="JKM10" s="86"/>
      <c r="JKN10" s="86"/>
      <c r="JKO10" s="86"/>
      <c r="JKP10" s="86"/>
      <c r="JKQ10" s="86"/>
      <c r="JKR10" s="86"/>
      <c r="JKS10" s="86"/>
      <c r="JKT10" s="86"/>
      <c r="JKU10" s="86"/>
      <c r="JKV10" s="86"/>
      <c r="JKW10" s="86"/>
      <c r="JKX10" s="86"/>
      <c r="JKY10" s="86"/>
      <c r="JKZ10" s="86"/>
      <c r="JLA10" s="86"/>
      <c r="JLB10" s="86"/>
      <c r="JLC10" s="86"/>
      <c r="JLD10" s="86"/>
      <c r="JLE10" s="86"/>
      <c r="JLF10" s="86"/>
      <c r="JLG10" s="86"/>
      <c r="JLH10" s="86"/>
      <c r="JLI10" s="86"/>
      <c r="JLJ10" s="86"/>
      <c r="JLK10" s="86"/>
      <c r="JLL10" s="86"/>
      <c r="JLM10" s="86"/>
      <c r="JLN10" s="86"/>
      <c r="JLO10" s="86"/>
      <c r="JLP10" s="86"/>
      <c r="JLQ10" s="86"/>
      <c r="JLR10" s="86"/>
      <c r="JLS10" s="86"/>
      <c r="JLT10" s="86"/>
      <c r="JLU10" s="86"/>
      <c r="JLV10" s="86"/>
      <c r="JLW10" s="86"/>
      <c r="JLX10" s="86"/>
      <c r="JLY10" s="86"/>
      <c r="JLZ10" s="86"/>
      <c r="JMA10" s="86"/>
      <c r="JMB10" s="86"/>
      <c r="JMC10" s="86"/>
      <c r="JMD10" s="86"/>
      <c r="JME10" s="86"/>
      <c r="JMF10" s="86"/>
      <c r="JMG10" s="86"/>
      <c r="JMH10" s="86"/>
      <c r="JMI10" s="86"/>
      <c r="JMJ10" s="86"/>
      <c r="JMK10" s="86"/>
      <c r="JML10" s="86"/>
      <c r="JMM10" s="86"/>
      <c r="JMN10" s="86"/>
      <c r="JMO10" s="86"/>
      <c r="JMP10" s="86"/>
      <c r="JMQ10" s="86"/>
      <c r="JMR10" s="86"/>
      <c r="JMS10" s="86"/>
      <c r="JMT10" s="86"/>
      <c r="JMU10" s="86"/>
      <c r="JMV10" s="86"/>
      <c r="JMW10" s="86"/>
      <c r="JMX10" s="86"/>
      <c r="JMY10" s="86"/>
      <c r="JMZ10" s="86"/>
      <c r="JNA10" s="86"/>
      <c r="JNB10" s="86"/>
      <c r="JNC10" s="86"/>
      <c r="JND10" s="86"/>
      <c r="JNE10" s="86"/>
      <c r="JNF10" s="86"/>
      <c r="JNG10" s="86"/>
      <c r="JNH10" s="86"/>
      <c r="JNI10" s="86"/>
      <c r="JNJ10" s="86"/>
      <c r="JNK10" s="86"/>
      <c r="JNL10" s="86"/>
      <c r="JNM10" s="86"/>
      <c r="JNN10" s="86"/>
      <c r="JNO10" s="86"/>
      <c r="JNP10" s="86"/>
      <c r="JNQ10" s="86"/>
      <c r="JNR10" s="86"/>
      <c r="JNS10" s="86"/>
      <c r="JNT10" s="86"/>
      <c r="JNU10" s="86"/>
      <c r="JNV10" s="86"/>
      <c r="JNW10" s="86"/>
      <c r="JNX10" s="86"/>
      <c r="JNY10" s="86"/>
      <c r="JNZ10" s="86"/>
      <c r="JOA10" s="86"/>
      <c r="JOB10" s="86"/>
      <c r="JOC10" s="86"/>
      <c r="JOD10" s="86"/>
      <c r="JOE10" s="86"/>
      <c r="JOF10" s="86"/>
      <c r="JOG10" s="86"/>
      <c r="JOH10" s="86"/>
      <c r="JOI10" s="86"/>
      <c r="JOJ10" s="86"/>
      <c r="JOK10" s="86"/>
      <c r="JOL10" s="86"/>
      <c r="JOM10" s="86"/>
      <c r="JON10" s="86"/>
      <c r="JOO10" s="86"/>
      <c r="JOP10" s="86"/>
      <c r="JOQ10" s="86"/>
      <c r="JOR10" s="86"/>
      <c r="JOS10" s="86"/>
      <c r="JOT10" s="86"/>
      <c r="JOU10" s="86"/>
      <c r="JOV10" s="86"/>
      <c r="JOW10" s="86"/>
      <c r="JOX10" s="86"/>
      <c r="JOY10" s="86"/>
      <c r="JOZ10" s="86"/>
      <c r="JPA10" s="86"/>
      <c r="JPB10" s="86"/>
      <c r="JPC10" s="86"/>
      <c r="JPD10" s="86"/>
      <c r="JPE10" s="86"/>
      <c r="JPF10" s="86"/>
      <c r="JPG10" s="86"/>
      <c r="JPH10" s="86"/>
      <c r="JPI10" s="86"/>
      <c r="JPJ10" s="86"/>
      <c r="JPK10" s="86"/>
      <c r="JPL10" s="86"/>
      <c r="JPM10" s="86"/>
      <c r="JPN10" s="86"/>
      <c r="JPO10" s="86"/>
      <c r="JPP10" s="86"/>
      <c r="JPQ10" s="86"/>
      <c r="JPR10" s="86"/>
      <c r="JPS10" s="86"/>
      <c r="JPT10" s="86"/>
      <c r="JPU10" s="86"/>
      <c r="JPV10" s="86"/>
      <c r="JPW10" s="86"/>
      <c r="JPX10" s="86"/>
      <c r="JPY10" s="86"/>
      <c r="JPZ10" s="86"/>
      <c r="JQA10" s="86"/>
      <c r="JQB10" s="86"/>
      <c r="JQC10" s="86"/>
      <c r="JQD10" s="86"/>
      <c r="JQE10" s="86"/>
      <c r="JQF10" s="86"/>
      <c r="JQG10" s="86"/>
      <c r="JQH10" s="86"/>
      <c r="JQI10" s="86"/>
      <c r="JQJ10" s="86"/>
      <c r="JQK10" s="86"/>
      <c r="JQL10" s="86"/>
      <c r="JQM10" s="86"/>
      <c r="JQN10" s="86"/>
      <c r="JQO10" s="86"/>
      <c r="JQP10" s="86"/>
      <c r="JQQ10" s="86"/>
      <c r="JQR10" s="86"/>
      <c r="JQS10" s="86"/>
      <c r="JQT10" s="86"/>
      <c r="JQU10" s="86"/>
      <c r="JQV10" s="86"/>
      <c r="JQW10" s="86"/>
      <c r="JQX10" s="86"/>
      <c r="JQY10" s="86"/>
      <c r="JQZ10" s="86"/>
      <c r="JRA10" s="86"/>
      <c r="JRB10" s="86"/>
      <c r="JRC10" s="86"/>
      <c r="JRD10" s="86"/>
      <c r="JRE10" s="86"/>
      <c r="JRF10" s="86"/>
      <c r="JRG10" s="86"/>
      <c r="JRH10" s="86"/>
      <c r="JRI10" s="86"/>
      <c r="JRJ10" s="86"/>
      <c r="JRK10" s="86"/>
      <c r="JRL10" s="86"/>
      <c r="JRM10" s="86"/>
      <c r="JRN10" s="86"/>
      <c r="JRO10" s="86"/>
      <c r="JRP10" s="86"/>
      <c r="JRQ10" s="86"/>
      <c r="JRR10" s="86"/>
      <c r="JRS10" s="86"/>
      <c r="JRT10" s="86"/>
      <c r="JRU10" s="86"/>
      <c r="JRV10" s="86"/>
      <c r="JRW10" s="86"/>
      <c r="JRX10" s="86"/>
      <c r="JRY10" s="86"/>
      <c r="JRZ10" s="86"/>
      <c r="JSA10" s="86"/>
      <c r="JSB10" s="86"/>
      <c r="JSC10" s="86"/>
      <c r="JSD10" s="86"/>
      <c r="JSE10" s="86"/>
      <c r="JSF10" s="86"/>
      <c r="JSG10" s="86"/>
      <c r="JSH10" s="86"/>
      <c r="JSI10" s="86"/>
      <c r="JSJ10" s="86"/>
      <c r="JSK10" s="86"/>
      <c r="JSL10" s="86"/>
      <c r="JSM10" s="86"/>
      <c r="JSN10" s="86"/>
      <c r="JSO10" s="86"/>
      <c r="JSP10" s="86"/>
      <c r="JSQ10" s="86"/>
      <c r="JSR10" s="86"/>
      <c r="JSS10" s="86"/>
      <c r="JST10" s="86"/>
      <c r="JSU10" s="86"/>
      <c r="JSV10" s="86"/>
      <c r="JSW10" s="86"/>
      <c r="JSX10" s="86"/>
      <c r="JSY10" s="86"/>
      <c r="JSZ10" s="86"/>
      <c r="JTA10" s="86"/>
      <c r="JTB10" s="86"/>
      <c r="JTC10" s="86"/>
      <c r="JTD10" s="86"/>
      <c r="JTE10" s="86"/>
      <c r="JTF10" s="86"/>
      <c r="JTG10" s="86"/>
      <c r="JTH10" s="86"/>
      <c r="JTI10" s="86"/>
      <c r="JTJ10" s="86"/>
      <c r="JTK10" s="86"/>
      <c r="JTL10" s="86"/>
      <c r="JTM10" s="86"/>
      <c r="JTN10" s="86"/>
      <c r="JTO10" s="86"/>
      <c r="JTP10" s="86"/>
      <c r="JTQ10" s="86"/>
      <c r="JTR10" s="86"/>
      <c r="JTS10" s="86"/>
      <c r="JTT10" s="86"/>
      <c r="JTU10" s="86"/>
      <c r="JTV10" s="86"/>
      <c r="JTW10" s="86"/>
      <c r="JTX10" s="86"/>
      <c r="JTY10" s="86"/>
      <c r="JTZ10" s="86"/>
      <c r="JUA10" s="86"/>
      <c r="JUB10" s="86"/>
      <c r="JUC10" s="86"/>
      <c r="JUD10" s="86"/>
      <c r="JUE10" s="86"/>
      <c r="JUF10" s="86"/>
      <c r="JUG10" s="86"/>
      <c r="JUH10" s="86"/>
      <c r="JUI10" s="86"/>
      <c r="JUJ10" s="86"/>
      <c r="JUK10" s="86"/>
      <c r="JUL10" s="86"/>
      <c r="JUM10" s="86"/>
      <c r="JUN10" s="86"/>
      <c r="JUO10" s="86"/>
      <c r="JUP10" s="86"/>
      <c r="JUQ10" s="86"/>
      <c r="JUR10" s="86"/>
      <c r="JUS10" s="86"/>
      <c r="JUT10" s="86"/>
      <c r="JUU10" s="86"/>
      <c r="JUV10" s="86"/>
      <c r="JUW10" s="86"/>
      <c r="JUX10" s="86"/>
      <c r="JUY10" s="86"/>
      <c r="JUZ10" s="86"/>
      <c r="JVA10" s="86"/>
      <c r="JVB10" s="86"/>
      <c r="JVC10" s="86"/>
      <c r="JVD10" s="86"/>
      <c r="JVE10" s="86"/>
      <c r="JVF10" s="86"/>
      <c r="JVG10" s="86"/>
      <c r="JVH10" s="86"/>
      <c r="JVI10" s="86"/>
      <c r="JVJ10" s="86"/>
      <c r="JVK10" s="86"/>
      <c r="JVL10" s="86"/>
      <c r="JVM10" s="86"/>
      <c r="JVN10" s="86"/>
      <c r="JVO10" s="86"/>
      <c r="JVP10" s="86"/>
      <c r="JVQ10" s="86"/>
      <c r="JVR10" s="86"/>
      <c r="JVS10" s="86"/>
      <c r="JVT10" s="86"/>
      <c r="JVU10" s="86"/>
      <c r="JVV10" s="86"/>
      <c r="JVW10" s="86"/>
      <c r="JVX10" s="86"/>
      <c r="JVY10" s="86"/>
      <c r="JVZ10" s="86"/>
      <c r="JWA10" s="86"/>
      <c r="JWB10" s="86"/>
      <c r="JWC10" s="86"/>
      <c r="JWD10" s="86"/>
      <c r="JWE10" s="86"/>
      <c r="JWF10" s="86"/>
      <c r="JWG10" s="86"/>
      <c r="JWH10" s="86"/>
      <c r="JWI10" s="86"/>
      <c r="JWJ10" s="86"/>
      <c r="JWK10" s="86"/>
      <c r="JWL10" s="86"/>
      <c r="JWM10" s="86"/>
      <c r="JWN10" s="86"/>
      <c r="JWO10" s="86"/>
      <c r="JWP10" s="86"/>
      <c r="JWQ10" s="86"/>
      <c r="JWR10" s="86"/>
      <c r="JWS10" s="86"/>
      <c r="JWT10" s="86"/>
      <c r="JWU10" s="86"/>
      <c r="JWV10" s="86"/>
      <c r="JWW10" s="86"/>
      <c r="JWX10" s="86"/>
      <c r="JWY10" s="86"/>
      <c r="JWZ10" s="86"/>
      <c r="JXA10" s="86"/>
      <c r="JXB10" s="86"/>
      <c r="JXC10" s="86"/>
      <c r="JXD10" s="86"/>
      <c r="JXE10" s="86"/>
      <c r="JXF10" s="86"/>
      <c r="JXG10" s="86"/>
      <c r="JXH10" s="86"/>
      <c r="JXI10" s="86"/>
      <c r="JXJ10" s="86"/>
      <c r="JXK10" s="86"/>
      <c r="JXL10" s="86"/>
      <c r="JXM10" s="86"/>
      <c r="JXN10" s="86"/>
      <c r="JXO10" s="86"/>
      <c r="JXP10" s="86"/>
      <c r="JXQ10" s="86"/>
      <c r="JXR10" s="86"/>
      <c r="JXS10" s="86"/>
      <c r="JXT10" s="86"/>
      <c r="JXU10" s="86"/>
      <c r="JXV10" s="86"/>
      <c r="JXW10" s="86"/>
      <c r="JXX10" s="86"/>
      <c r="JXY10" s="86"/>
      <c r="JXZ10" s="86"/>
      <c r="JYA10" s="86"/>
      <c r="JYB10" s="86"/>
      <c r="JYC10" s="86"/>
      <c r="JYD10" s="86"/>
      <c r="JYE10" s="86"/>
      <c r="JYF10" s="86"/>
      <c r="JYG10" s="86"/>
      <c r="JYH10" s="86"/>
      <c r="JYI10" s="86"/>
      <c r="JYJ10" s="86"/>
      <c r="JYK10" s="86"/>
      <c r="JYL10" s="86"/>
      <c r="JYM10" s="86"/>
      <c r="JYN10" s="86"/>
      <c r="JYO10" s="86"/>
      <c r="JYP10" s="86"/>
      <c r="JYQ10" s="86"/>
      <c r="JYR10" s="86"/>
      <c r="JYS10" s="86"/>
      <c r="JYT10" s="86"/>
      <c r="JYU10" s="86"/>
      <c r="JYV10" s="86"/>
      <c r="JYW10" s="86"/>
      <c r="JYX10" s="86"/>
      <c r="JYY10" s="86"/>
      <c r="JYZ10" s="86"/>
      <c r="JZA10" s="86"/>
      <c r="JZB10" s="86"/>
      <c r="JZC10" s="86"/>
      <c r="JZD10" s="86"/>
      <c r="JZE10" s="86"/>
      <c r="JZF10" s="86"/>
      <c r="JZG10" s="86"/>
      <c r="JZH10" s="86"/>
      <c r="JZI10" s="86"/>
      <c r="JZJ10" s="86"/>
      <c r="JZK10" s="86"/>
      <c r="JZL10" s="86"/>
      <c r="JZM10" s="86"/>
      <c r="JZN10" s="86"/>
      <c r="JZO10" s="86"/>
      <c r="JZP10" s="86"/>
      <c r="JZQ10" s="86"/>
      <c r="JZR10" s="86"/>
      <c r="JZS10" s="86"/>
      <c r="JZT10" s="86"/>
      <c r="JZU10" s="86"/>
      <c r="JZV10" s="86"/>
      <c r="JZW10" s="86"/>
      <c r="JZX10" s="86"/>
      <c r="JZY10" s="86"/>
      <c r="JZZ10" s="86"/>
      <c r="KAA10" s="86"/>
      <c r="KAB10" s="86"/>
      <c r="KAC10" s="86"/>
      <c r="KAD10" s="86"/>
      <c r="KAE10" s="86"/>
      <c r="KAF10" s="86"/>
      <c r="KAG10" s="86"/>
      <c r="KAH10" s="86"/>
      <c r="KAI10" s="86"/>
      <c r="KAJ10" s="86"/>
      <c r="KAK10" s="86"/>
      <c r="KAL10" s="86"/>
      <c r="KAM10" s="86"/>
      <c r="KAN10" s="86"/>
      <c r="KAO10" s="86"/>
      <c r="KAP10" s="86"/>
      <c r="KAQ10" s="86"/>
      <c r="KAR10" s="86"/>
      <c r="KAS10" s="86"/>
      <c r="KAT10" s="86"/>
      <c r="KAU10" s="86"/>
      <c r="KAV10" s="86"/>
      <c r="KAW10" s="86"/>
      <c r="KAX10" s="86"/>
      <c r="KAY10" s="86"/>
      <c r="KAZ10" s="86"/>
      <c r="KBA10" s="86"/>
      <c r="KBB10" s="86"/>
      <c r="KBC10" s="86"/>
      <c r="KBD10" s="86"/>
      <c r="KBE10" s="86"/>
      <c r="KBF10" s="86"/>
      <c r="KBG10" s="86"/>
      <c r="KBH10" s="86"/>
      <c r="KBI10" s="86"/>
      <c r="KBJ10" s="86"/>
      <c r="KBK10" s="86"/>
      <c r="KBL10" s="86"/>
      <c r="KBM10" s="86"/>
      <c r="KBN10" s="86"/>
      <c r="KBO10" s="86"/>
      <c r="KBP10" s="86"/>
      <c r="KBQ10" s="86"/>
      <c r="KBR10" s="86"/>
      <c r="KBS10" s="86"/>
      <c r="KBT10" s="86"/>
      <c r="KBU10" s="86"/>
      <c r="KBV10" s="86"/>
      <c r="KBW10" s="86"/>
      <c r="KBX10" s="86"/>
      <c r="KBY10" s="86"/>
      <c r="KBZ10" s="86"/>
      <c r="KCA10" s="86"/>
      <c r="KCB10" s="86"/>
      <c r="KCC10" s="86"/>
      <c r="KCD10" s="86"/>
      <c r="KCE10" s="86"/>
      <c r="KCF10" s="86"/>
      <c r="KCG10" s="86"/>
      <c r="KCH10" s="86"/>
      <c r="KCI10" s="86"/>
      <c r="KCJ10" s="86"/>
      <c r="KCK10" s="86"/>
      <c r="KCL10" s="86"/>
      <c r="KCM10" s="86"/>
      <c r="KCN10" s="86"/>
      <c r="KCO10" s="86"/>
      <c r="KCP10" s="86"/>
      <c r="KCQ10" s="86"/>
      <c r="KCR10" s="86"/>
      <c r="KCS10" s="86"/>
      <c r="KCT10" s="86"/>
      <c r="KCU10" s="86"/>
      <c r="KCV10" s="86"/>
      <c r="KCW10" s="86"/>
      <c r="KCX10" s="86"/>
      <c r="KCY10" s="86"/>
      <c r="KCZ10" s="86"/>
      <c r="KDA10" s="86"/>
      <c r="KDB10" s="86"/>
      <c r="KDC10" s="86"/>
      <c r="KDD10" s="86"/>
      <c r="KDE10" s="86"/>
      <c r="KDF10" s="86"/>
      <c r="KDG10" s="86"/>
      <c r="KDH10" s="86"/>
      <c r="KDI10" s="86"/>
      <c r="KDJ10" s="86"/>
      <c r="KDK10" s="86"/>
      <c r="KDL10" s="86"/>
      <c r="KDM10" s="86"/>
      <c r="KDN10" s="86"/>
      <c r="KDO10" s="86"/>
      <c r="KDP10" s="86"/>
      <c r="KDQ10" s="86"/>
      <c r="KDR10" s="86"/>
      <c r="KDS10" s="86"/>
      <c r="KDT10" s="86"/>
      <c r="KDU10" s="86"/>
      <c r="KDV10" s="86"/>
      <c r="KDW10" s="86"/>
      <c r="KDX10" s="86"/>
      <c r="KDY10" s="86"/>
      <c r="KDZ10" s="86"/>
      <c r="KEA10" s="86"/>
      <c r="KEB10" s="86"/>
      <c r="KEC10" s="86"/>
      <c r="KED10" s="86"/>
      <c r="KEE10" s="86"/>
      <c r="KEF10" s="86"/>
      <c r="KEG10" s="86"/>
      <c r="KEH10" s="86"/>
      <c r="KEI10" s="86"/>
      <c r="KEJ10" s="86"/>
      <c r="KEK10" s="86"/>
      <c r="KEL10" s="86"/>
      <c r="KEM10" s="86"/>
      <c r="KEN10" s="86"/>
      <c r="KEO10" s="86"/>
      <c r="KEP10" s="86"/>
      <c r="KEQ10" s="86"/>
      <c r="KER10" s="86"/>
      <c r="KES10" s="86"/>
      <c r="KET10" s="86"/>
      <c r="KEU10" s="86"/>
      <c r="KEV10" s="86"/>
      <c r="KEW10" s="86"/>
      <c r="KEX10" s="86"/>
      <c r="KEY10" s="86"/>
      <c r="KEZ10" s="86"/>
      <c r="KFA10" s="86"/>
      <c r="KFB10" s="86"/>
      <c r="KFC10" s="86"/>
      <c r="KFD10" s="86"/>
      <c r="KFE10" s="86"/>
      <c r="KFF10" s="86"/>
      <c r="KFG10" s="86"/>
      <c r="KFH10" s="86"/>
      <c r="KFI10" s="86"/>
      <c r="KFJ10" s="86"/>
      <c r="KFK10" s="86"/>
      <c r="KFL10" s="86"/>
      <c r="KFM10" s="86"/>
      <c r="KFN10" s="86"/>
      <c r="KFO10" s="86"/>
      <c r="KFP10" s="86"/>
      <c r="KFQ10" s="86"/>
      <c r="KFR10" s="86"/>
      <c r="KFS10" s="86"/>
      <c r="KFT10" s="86"/>
      <c r="KFU10" s="86"/>
      <c r="KFV10" s="86"/>
      <c r="KFW10" s="86"/>
      <c r="KFX10" s="86"/>
      <c r="KFY10" s="86"/>
      <c r="KFZ10" s="86"/>
      <c r="KGA10" s="86"/>
      <c r="KGB10" s="86"/>
      <c r="KGC10" s="86"/>
      <c r="KGD10" s="86"/>
      <c r="KGE10" s="86"/>
      <c r="KGF10" s="86"/>
      <c r="KGG10" s="86"/>
      <c r="KGH10" s="86"/>
      <c r="KGI10" s="86"/>
      <c r="KGJ10" s="86"/>
      <c r="KGK10" s="86"/>
      <c r="KGL10" s="86"/>
      <c r="KGM10" s="86"/>
      <c r="KGN10" s="86"/>
      <c r="KGO10" s="86"/>
      <c r="KGP10" s="86"/>
      <c r="KGQ10" s="86"/>
      <c r="KGR10" s="86"/>
      <c r="KGS10" s="86"/>
      <c r="KGT10" s="86"/>
      <c r="KGU10" s="86"/>
      <c r="KGV10" s="86"/>
      <c r="KGW10" s="86"/>
      <c r="KGX10" s="86"/>
      <c r="KGY10" s="86"/>
      <c r="KGZ10" s="86"/>
      <c r="KHA10" s="86"/>
      <c r="KHB10" s="86"/>
      <c r="KHC10" s="86"/>
      <c r="KHD10" s="86"/>
      <c r="KHE10" s="86"/>
      <c r="KHF10" s="86"/>
      <c r="KHG10" s="86"/>
      <c r="KHH10" s="86"/>
      <c r="KHI10" s="86"/>
      <c r="KHJ10" s="86"/>
      <c r="KHK10" s="86"/>
      <c r="KHL10" s="86"/>
      <c r="KHM10" s="86"/>
      <c r="KHN10" s="86"/>
      <c r="KHO10" s="86"/>
      <c r="KHP10" s="86"/>
      <c r="KHQ10" s="86"/>
      <c r="KHR10" s="86"/>
      <c r="KHS10" s="86"/>
      <c r="KHT10" s="86"/>
      <c r="KHU10" s="86"/>
      <c r="KHV10" s="86"/>
      <c r="KHW10" s="86"/>
      <c r="KHX10" s="86"/>
      <c r="KHY10" s="86"/>
      <c r="KHZ10" s="86"/>
      <c r="KIA10" s="86"/>
      <c r="KIB10" s="86"/>
      <c r="KIC10" s="86"/>
      <c r="KID10" s="86"/>
      <c r="KIE10" s="86"/>
      <c r="KIF10" s="86"/>
      <c r="KIG10" s="86"/>
      <c r="KIH10" s="86"/>
      <c r="KII10" s="86"/>
      <c r="KIJ10" s="86"/>
      <c r="KIK10" s="86"/>
      <c r="KIL10" s="86"/>
      <c r="KIM10" s="86"/>
      <c r="KIN10" s="86"/>
      <c r="KIO10" s="86"/>
      <c r="KIP10" s="86"/>
      <c r="KIQ10" s="86"/>
      <c r="KIR10" s="86"/>
      <c r="KIS10" s="86"/>
      <c r="KIT10" s="86"/>
      <c r="KIU10" s="86"/>
      <c r="KIV10" s="86"/>
      <c r="KIW10" s="86"/>
      <c r="KIX10" s="86"/>
      <c r="KIY10" s="86"/>
      <c r="KIZ10" s="86"/>
      <c r="KJA10" s="86"/>
      <c r="KJB10" s="86"/>
      <c r="KJC10" s="86"/>
      <c r="KJD10" s="86"/>
      <c r="KJE10" s="86"/>
      <c r="KJF10" s="86"/>
      <c r="KJG10" s="86"/>
      <c r="KJH10" s="86"/>
      <c r="KJI10" s="86"/>
      <c r="KJJ10" s="86"/>
      <c r="KJK10" s="86"/>
      <c r="KJL10" s="86"/>
      <c r="KJM10" s="86"/>
      <c r="KJN10" s="86"/>
      <c r="KJO10" s="86"/>
      <c r="KJP10" s="86"/>
      <c r="KJQ10" s="86"/>
      <c r="KJR10" s="86"/>
      <c r="KJS10" s="86"/>
      <c r="KJT10" s="86"/>
      <c r="KJU10" s="86"/>
      <c r="KJV10" s="86"/>
      <c r="KJW10" s="86"/>
      <c r="KJX10" s="86"/>
      <c r="KJY10" s="86"/>
      <c r="KJZ10" s="86"/>
      <c r="KKA10" s="86"/>
      <c r="KKB10" s="86"/>
      <c r="KKC10" s="86"/>
      <c r="KKD10" s="86"/>
      <c r="KKE10" s="86"/>
      <c r="KKF10" s="86"/>
      <c r="KKG10" s="86"/>
      <c r="KKH10" s="86"/>
      <c r="KKI10" s="86"/>
      <c r="KKJ10" s="86"/>
      <c r="KKK10" s="86"/>
      <c r="KKL10" s="86"/>
      <c r="KKM10" s="86"/>
      <c r="KKN10" s="86"/>
      <c r="KKO10" s="86"/>
      <c r="KKP10" s="86"/>
      <c r="KKQ10" s="86"/>
      <c r="KKR10" s="86"/>
      <c r="KKS10" s="86"/>
      <c r="KKT10" s="86"/>
      <c r="KKU10" s="86"/>
      <c r="KKV10" s="86"/>
      <c r="KKW10" s="86"/>
      <c r="KKX10" s="86"/>
      <c r="KKY10" s="86"/>
      <c r="KKZ10" s="86"/>
      <c r="KLA10" s="86"/>
      <c r="KLB10" s="86"/>
      <c r="KLC10" s="86"/>
      <c r="KLD10" s="86"/>
      <c r="KLE10" s="86"/>
      <c r="KLF10" s="86"/>
      <c r="KLG10" s="86"/>
      <c r="KLH10" s="86"/>
      <c r="KLI10" s="86"/>
      <c r="KLJ10" s="86"/>
      <c r="KLK10" s="86"/>
      <c r="KLL10" s="86"/>
      <c r="KLM10" s="86"/>
      <c r="KLN10" s="86"/>
      <c r="KLO10" s="86"/>
      <c r="KLP10" s="86"/>
      <c r="KLQ10" s="86"/>
      <c r="KLR10" s="86"/>
      <c r="KLS10" s="86"/>
      <c r="KLT10" s="86"/>
      <c r="KLU10" s="86"/>
      <c r="KLV10" s="86"/>
      <c r="KLW10" s="86"/>
      <c r="KLX10" s="86"/>
      <c r="KLY10" s="86"/>
      <c r="KLZ10" s="86"/>
      <c r="KMA10" s="86"/>
      <c r="KMB10" s="86"/>
      <c r="KMC10" s="86"/>
      <c r="KMD10" s="86"/>
      <c r="KME10" s="86"/>
      <c r="KMF10" s="86"/>
      <c r="KMG10" s="86"/>
      <c r="KMH10" s="86"/>
      <c r="KMI10" s="86"/>
      <c r="KMJ10" s="86"/>
      <c r="KMK10" s="86"/>
      <c r="KML10" s="86"/>
      <c r="KMM10" s="86"/>
      <c r="KMN10" s="86"/>
      <c r="KMO10" s="86"/>
      <c r="KMP10" s="86"/>
      <c r="KMQ10" s="86"/>
      <c r="KMR10" s="86"/>
      <c r="KMS10" s="86"/>
      <c r="KMT10" s="86"/>
      <c r="KMU10" s="86"/>
      <c r="KMV10" s="86"/>
      <c r="KMW10" s="86"/>
      <c r="KMX10" s="86"/>
      <c r="KMY10" s="86"/>
      <c r="KMZ10" s="86"/>
      <c r="KNA10" s="86"/>
      <c r="KNB10" s="86"/>
      <c r="KNC10" s="86"/>
      <c r="KND10" s="86"/>
      <c r="KNE10" s="86"/>
      <c r="KNF10" s="86"/>
      <c r="KNG10" s="86"/>
      <c r="KNH10" s="86"/>
      <c r="KNI10" s="86"/>
      <c r="KNJ10" s="86"/>
      <c r="KNK10" s="86"/>
      <c r="KNL10" s="86"/>
      <c r="KNM10" s="86"/>
      <c r="KNN10" s="86"/>
      <c r="KNO10" s="86"/>
      <c r="KNP10" s="86"/>
      <c r="KNQ10" s="86"/>
      <c r="KNR10" s="86"/>
      <c r="KNS10" s="86"/>
      <c r="KNT10" s="86"/>
      <c r="KNU10" s="86"/>
      <c r="KNV10" s="86"/>
      <c r="KNW10" s="86"/>
      <c r="KNX10" s="86"/>
      <c r="KNY10" s="86"/>
      <c r="KNZ10" s="86"/>
      <c r="KOA10" s="86"/>
      <c r="KOB10" s="86"/>
      <c r="KOC10" s="86"/>
      <c r="KOD10" s="86"/>
      <c r="KOE10" s="86"/>
      <c r="KOF10" s="86"/>
      <c r="KOG10" s="86"/>
      <c r="KOH10" s="86"/>
      <c r="KOI10" s="86"/>
      <c r="KOJ10" s="86"/>
      <c r="KOK10" s="86"/>
      <c r="KOL10" s="86"/>
      <c r="KOM10" s="86"/>
      <c r="KON10" s="86"/>
      <c r="KOO10" s="86"/>
      <c r="KOP10" s="86"/>
      <c r="KOQ10" s="86"/>
      <c r="KOR10" s="86"/>
      <c r="KOS10" s="86"/>
      <c r="KOT10" s="86"/>
      <c r="KOU10" s="86"/>
      <c r="KOV10" s="86"/>
      <c r="KOW10" s="86"/>
      <c r="KOX10" s="86"/>
      <c r="KOY10" s="86"/>
      <c r="KOZ10" s="86"/>
      <c r="KPA10" s="86"/>
      <c r="KPB10" s="86"/>
      <c r="KPC10" s="86"/>
      <c r="KPD10" s="86"/>
      <c r="KPE10" s="86"/>
      <c r="KPF10" s="86"/>
      <c r="KPG10" s="86"/>
      <c r="KPH10" s="86"/>
      <c r="KPI10" s="86"/>
      <c r="KPJ10" s="86"/>
      <c r="KPK10" s="86"/>
      <c r="KPL10" s="86"/>
      <c r="KPM10" s="86"/>
      <c r="KPN10" s="86"/>
      <c r="KPO10" s="86"/>
      <c r="KPP10" s="86"/>
      <c r="KPQ10" s="86"/>
      <c r="KPR10" s="86"/>
      <c r="KPS10" s="86"/>
      <c r="KPT10" s="86"/>
      <c r="KPU10" s="86"/>
      <c r="KPV10" s="86"/>
      <c r="KPW10" s="86"/>
      <c r="KPX10" s="86"/>
      <c r="KPY10" s="86"/>
      <c r="KPZ10" s="86"/>
      <c r="KQA10" s="86"/>
      <c r="KQB10" s="86"/>
      <c r="KQC10" s="86"/>
      <c r="KQD10" s="86"/>
      <c r="KQE10" s="86"/>
      <c r="KQF10" s="86"/>
      <c r="KQG10" s="86"/>
      <c r="KQH10" s="86"/>
      <c r="KQI10" s="86"/>
      <c r="KQJ10" s="86"/>
      <c r="KQK10" s="86"/>
      <c r="KQL10" s="86"/>
      <c r="KQM10" s="86"/>
      <c r="KQN10" s="86"/>
      <c r="KQO10" s="86"/>
      <c r="KQP10" s="86"/>
      <c r="KQQ10" s="86"/>
      <c r="KQR10" s="86"/>
      <c r="KQS10" s="86"/>
      <c r="KQT10" s="86"/>
      <c r="KQU10" s="86"/>
      <c r="KQV10" s="86"/>
      <c r="KQW10" s="86"/>
      <c r="KQX10" s="86"/>
      <c r="KQY10" s="86"/>
      <c r="KQZ10" s="86"/>
      <c r="KRA10" s="86"/>
      <c r="KRB10" s="86"/>
      <c r="KRC10" s="86"/>
      <c r="KRD10" s="86"/>
      <c r="KRE10" s="86"/>
      <c r="KRF10" s="86"/>
      <c r="KRG10" s="86"/>
      <c r="KRH10" s="86"/>
      <c r="KRI10" s="86"/>
      <c r="KRJ10" s="86"/>
      <c r="KRK10" s="86"/>
      <c r="KRL10" s="86"/>
      <c r="KRM10" s="86"/>
      <c r="KRN10" s="86"/>
      <c r="KRO10" s="86"/>
      <c r="KRP10" s="86"/>
      <c r="KRQ10" s="86"/>
      <c r="KRR10" s="86"/>
      <c r="KRS10" s="86"/>
      <c r="KRT10" s="86"/>
      <c r="KRU10" s="86"/>
      <c r="KRV10" s="86"/>
      <c r="KRW10" s="86"/>
      <c r="KRX10" s="86"/>
      <c r="KRY10" s="86"/>
      <c r="KRZ10" s="86"/>
      <c r="KSA10" s="86"/>
      <c r="KSB10" s="86"/>
      <c r="KSC10" s="86"/>
      <c r="KSD10" s="86"/>
      <c r="KSE10" s="86"/>
      <c r="KSF10" s="86"/>
      <c r="KSG10" s="86"/>
      <c r="KSH10" s="86"/>
      <c r="KSI10" s="86"/>
      <c r="KSJ10" s="86"/>
      <c r="KSK10" s="86"/>
      <c r="KSL10" s="86"/>
      <c r="KSM10" s="86"/>
      <c r="KSN10" s="86"/>
      <c r="KSO10" s="86"/>
      <c r="KSP10" s="86"/>
      <c r="KSQ10" s="86"/>
      <c r="KSR10" s="86"/>
      <c r="KSS10" s="86"/>
      <c r="KST10" s="86"/>
      <c r="KSU10" s="86"/>
      <c r="KSV10" s="86"/>
      <c r="KSW10" s="86"/>
      <c r="KSX10" s="86"/>
      <c r="KSY10" s="86"/>
      <c r="KSZ10" s="86"/>
      <c r="KTA10" s="86"/>
      <c r="KTB10" s="86"/>
      <c r="KTC10" s="86"/>
      <c r="KTD10" s="86"/>
      <c r="KTE10" s="86"/>
      <c r="KTF10" s="86"/>
      <c r="KTG10" s="86"/>
      <c r="KTH10" s="86"/>
      <c r="KTI10" s="86"/>
      <c r="KTJ10" s="86"/>
      <c r="KTK10" s="86"/>
      <c r="KTL10" s="86"/>
      <c r="KTM10" s="86"/>
      <c r="KTN10" s="86"/>
      <c r="KTO10" s="86"/>
      <c r="KTP10" s="86"/>
      <c r="KTQ10" s="86"/>
      <c r="KTR10" s="86"/>
      <c r="KTS10" s="86"/>
      <c r="KTT10" s="86"/>
      <c r="KTU10" s="86"/>
      <c r="KTV10" s="86"/>
      <c r="KTW10" s="86"/>
      <c r="KTX10" s="86"/>
      <c r="KTY10" s="86"/>
      <c r="KTZ10" s="86"/>
      <c r="KUA10" s="86"/>
      <c r="KUB10" s="86"/>
      <c r="KUC10" s="86"/>
      <c r="KUD10" s="86"/>
      <c r="KUE10" s="86"/>
      <c r="KUF10" s="86"/>
      <c r="KUG10" s="86"/>
      <c r="KUH10" s="86"/>
      <c r="KUI10" s="86"/>
      <c r="KUJ10" s="86"/>
      <c r="KUK10" s="86"/>
      <c r="KUL10" s="86"/>
      <c r="KUM10" s="86"/>
      <c r="KUN10" s="86"/>
      <c r="KUO10" s="86"/>
      <c r="KUP10" s="86"/>
      <c r="KUQ10" s="86"/>
      <c r="KUR10" s="86"/>
      <c r="KUS10" s="86"/>
      <c r="KUT10" s="86"/>
      <c r="KUU10" s="86"/>
      <c r="KUV10" s="86"/>
      <c r="KUW10" s="86"/>
      <c r="KUX10" s="86"/>
      <c r="KUY10" s="86"/>
      <c r="KUZ10" s="86"/>
      <c r="KVA10" s="86"/>
      <c r="KVB10" s="86"/>
      <c r="KVC10" s="86"/>
      <c r="KVD10" s="86"/>
      <c r="KVE10" s="86"/>
      <c r="KVF10" s="86"/>
      <c r="KVG10" s="86"/>
      <c r="KVH10" s="86"/>
      <c r="KVI10" s="86"/>
      <c r="KVJ10" s="86"/>
      <c r="KVK10" s="86"/>
      <c r="KVL10" s="86"/>
      <c r="KVM10" s="86"/>
      <c r="KVN10" s="86"/>
      <c r="KVO10" s="86"/>
      <c r="KVP10" s="86"/>
      <c r="KVQ10" s="86"/>
      <c r="KVR10" s="86"/>
      <c r="KVS10" s="86"/>
      <c r="KVT10" s="86"/>
      <c r="KVU10" s="86"/>
      <c r="KVV10" s="86"/>
      <c r="KVW10" s="86"/>
      <c r="KVX10" s="86"/>
      <c r="KVY10" s="86"/>
      <c r="KVZ10" s="86"/>
      <c r="KWA10" s="86"/>
      <c r="KWB10" s="86"/>
      <c r="KWC10" s="86"/>
      <c r="KWD10" s="86"/>
      <c r="KWE10" s="86"/>
      <c r="KWF10" s="86"/>
      <c r="KWG10" s="86"/>
      <c r="KWH10" s="86"/>
      <c r="KWI10" s="86"/>
      <c r="KWJ10" s="86"/>
      <c r="KWK10" s="86"/>
      <c r="KWL10" s="86"/>
      <c r="KWM10" s="86"/>
      <c r="KWN10" s="86"/>
      <c r="KWO10" s="86"/>
      <c r="KWP10" s="86"/>
      <c r="KWQ10" s="86"/>
      <c r="KWR10" s="86"/>
      <c r="KWS10" s="86"/>
      <c r="KWT10" s="86"/>
      <c r="KWU10" s="86"/>
      <c r="KWV10" s="86"/>
      <c r="KWW10" s="86"/>
      <c r="KWX10" s="86"/>
      <c r="KWY10" s="86"/>
      <c r="KWZ10" s="86"/>
      <c r="KXA10" s="86"/>
      <c r="KXB10" s="86"/>
      <c r="KXC10" s="86"/>
      <c r="KXD10" s="86"/>
      <c r="KXE10" s="86"/>
      <c r="KXF10" s="86"/>
      <c r="KXG10" s="86"/>
      <c r="KXH10" s="86"/>
      <c r="KXI10" s="86"/>
      <c r="KXJ10" s="86"/>
      <c r="KXK10" s="86"/>
      <c r="KXL10" s="86"/>
      <c r="KXM10" s="86"/>
      <c r="KXN10" s="86"/>
      <c r="KXO10" s="86"/>
      <c r="KXP10" s="86"/>
      <c r="KXQ10" s="86"/>
      <c r="KXR10" s="86"/>
      <c r="KXS10" s="86"/>
      <c r="KXT10" s="86"/>
      <c r="KXU10" s="86"/>
      <c r="KXV10" s="86"/>
      <c r="KXW10" s="86"/>
      <c r="KXX10" s="86"/>
      <c r="KXY10" s="86"/>
      <c r="KXZ10" s="86"/>
      <c r="KYA10" s="86"/>
      <c r="KYB10" s="86"/>
      <c r="KYC10" s="86"/>
      <c r="KYD10" s="86"/>
      <c r="KYE10" s="86"/>
      <c r="KYF10" s="86"/>
      <c r="KYG10" s="86"/>
      <c r="KYH10" s="86"/>
      <c r="KYI10" s="86"/>
      <c r="KYJ10" s="86"/>
      <c r="KYK10" s="86"/>
      <c r="KYL10" s="86"/>
      <c r="KYM10" s="86"/>
      <c r="KYN10" s="86"/>
      <c r="KYO10" s="86"/>
      <c r="KYP10" s="86"/>
      <c r="KYQ10" s="86"/>
      <c r="KYR10" s="86"/>
      <c r="KYS10" s="86"/>
      <c r="KYT10" s="86"/>
      <c r="KYU10" s="86"/>
      <c r="KYV10" s="86"/>
      <c r="KYW10" s="86"/>
      <c r="KYX10" s="86"/>
      <c r="KYY10" s="86"/>
      <c r="KYZ10" s="86"/>
      <c r="KZA10" s="86"/>
      <c r="KZB10" s="86"/>
      <c r="KZC10" s="86"/>
      <c r="KZD10" s="86"/>
      <c r="KZE10" s="86"/>
      <c r="KZF10" s="86"/>
      <c r="KZG10" s="86"/>
      <c r="KZH10" s="86"/>
      <c r="KZI10" s="86"/>
      <c r="KZJ10" s="86"/>
      <c r="KZK10" s="86"/>
      <c r="KZL10" s="86"/>
      <c r="KZM10" s="86"/>
      <c r="KZN10" s="86"/>
      <c r="KZO10" s="86"/>
      <c r="KZP10" s="86"/>
      <c r="KZQ10" s="86"/>
      <c r="KZR10" s="86"/>
      <c r="KZS10" s="86"/>
      <c r="KZT10" s="86"/>
      <c r="KZU10" s="86"/>
      <c r="KZV10" s="86"/>
      <c r="KZW10" s="86"/>
      <c r="KZX10" s="86"/>
      <c r="KZY10" s="86"/>
      <c r="KZZ10" s="86"/>
      <c r="LAA10" s="86"/>
      <c r="LAB10" s="86"/>
      <c r="LAC10" s="86"/>
      <c r="LAD10" s="86"/>
      <c r="LAE10" s="86"/>
      <c r="LAF10" s="86"/>
      <c r="LAG10" s="86"/>
      <c r="LAH10" s="86"/>
      <c r="LAI10" s="86"/>
      <c r="LAJ10" s="86"/>
      <c r="LAK10" s="86"/>
      <c r="LAL10" s="86"/>
      <c r="LAM10" s="86"/>
      <c r="LAN10" s="86"/>
      <c r="LAO10" s="86"/>
      <c r="LAP10" s="86"/>
      <c r="LAQ10" s="86"/>
      <c r="LAR10" s="86"/>
      <c r="LAS10" s="86"/>
      <c r="LAT10" s="86"/>
      <c r="LAU10" s="86"/>
      <c r="LAV10" s="86"/>
      <c r="LAW10" s="86"/>
      <c r="LAX10" s="86"/>
      <c r="LAY10" s="86"/>
      <c r="LAZ10" s="86"/>
      <c r="LBA10" s="86"/>
      <c r="LBB10" s="86"/>
      <c r="LBC10" s="86"/>
      <c r="LBD10" s="86"/>
      <c r="LBE10" s="86"/>
      <c r="LBF10" s="86"/>
      <c r="LBG10" s="86"/>
      <c r="LBH10" s="86"/>
      <c r="LBI10" s="86"/>
      <c r="LBJ10" s="86"/>
      <c r="LBK10" s="86"/>
      <c r="LBL10" s="86"/>
      <c r="LBM10" s="86"/>
      <c r="LBN10" s="86"/>
      <c r="LBO10" s="86"/>
      <c r="LBP10" s="86"/>
      <c r="LBQ10" s="86"/>
      <c r="LBR10" s="86"/>
      <c r="LBS10" s="86"/>
      <c r="LBT10" s="86"/>
      <c r="LBU10" s="86"/>
      <c r="LBV10" s="86"/>
      <c r="LBW10" s="86"/>
      <c r="LBX10" s="86"/>
      <c r="LBY10" s="86"/>
      <c r="LBZ10" s="86"/>
      <c r="LCA10" s="86"/>
      <c r="LCB10" s="86"/>
      <c r="LCC10" s="86"/>
      <c r="LCD10" s="86"/>
      <c r="LCE10" s="86"/>
      <c r="LCF10" s="86"/>
      <c r="LCG10" s="86"/>
      <c r="LCH10" s="86"/>
      <c r="LCI10" s="86"/>
      <c r="LCJ10" s="86"/>
      <c r="LCK10" s="86"/>
      <c r="LCL10" s="86"/>
      <c r="LCM10" s="86"/>
      <c r="LCN10" s="86"/>
      <c r="LCO10" s="86"/>
      <c r="LCP10" s="86"/>
      <c r="LCQ10" s="86"/>
      <c r="LCR10" s="86"/>
      <c r="LCS10" s="86"/>
      <c r="LCT10" s="86"/>
      <c r="LCU10" s="86"/>
      <c r="LCV10" s="86"/>
      <c r="LCW10" s="86"/>
      <c r="LCX10" s="86"/>
      <c r="LCY10" s="86"/>
      <c r="LCZ10" s="86"/>
      <c r="LDA10" s="86"/>
      <c r="LDB10" s="86"/>
      <c r="LDC10" s="86"/>
      <c r="LDD10" s="86"/>
      <c r="LDE10" s="86"/>
      <c r="LDF10" s="86"/>
      <c r="LDG10" s="86"/>
      <c r="LDH10" s="86"/>
      <c r="LDI10" s="86"/>
      <c r="LDJ10" s="86"/>
      <c r="LDK10" s="86"/>
      <c r="LDL10" s="86"/>
      <c r="LDM10" s="86"/>
      <c r="LDN10" s="86"/>
      <c r="LDO10" s="86"/>
      <c r="LDP10" s="86"/>
      <c r="LDQ10" s="86"/>
      <c r="LDR10" s="86"/>
      <c r="LDS10" s="86"/>
      <c r="LDT10" s="86"/>
      <c r="LDU10" s="86"/>
      <c r="LDV10" s="86"/>
      <c r="LDW10" s="86"/>
      <c r="LDX10" s="86"/>
      <c r="LDY10" s="86"/>
      <c r="LDZ10" s="86"/>
      <c r="LEA10" s="86"/>
      <c r="LEB10" s="86"/>
      <c r="LEC10" s="86"/>
      <c r="LED10" s="86"/>
      <c r="LEE10" s="86"/>
      <c r="LEF10" s="86"/>
      <c r="LEG10" s="86"/>
      <c r="LEH10" s="86"/>
      <c r="LEI10" s="86"/>
      <c r="LEJ10" s="86"/>
      <c r="LEK10" s="86"/>
      <c r="LEL10" s="86"/>
      <c r="LEM10" s="86"/>
      <c r="LEN10" s="86"/>
      <c r="LEO10" s="86"/>
      <c r="LEP10" s="86"/>
      <c r="LEQ10" s="86"/>
      <c r="LER10" s="86"/>
      <c r="LES10" s="86"/>
      <c r="LET10" s="86"/>
      <c r="LEU10" s="86"/>
      <c r="LEV10" s="86"/>
      <c r="LEW10" s="86"/>
      <c r="LEX10" s="86"/>
      <c r="LEY10" s="86"/>
      <c r="LEZ10" s="86"/>
      <c r="LFA10" s="86"/>
      <c r="LFB10" s="86"/>
      <c r="LFC10" s="86"/>
      <c r="LFD10" s="86"/>
      <c r="LFE10" s="86"/>
      <c r="LFF10" s="86"/>
      <c r="LFG10" s="86"/>
      <c r="LFH10" s="86"/>
      <c r="LFI10" s="86"/>
      <c r="LFJ10" s="86"/>
      <c r="LFK10" s="86"/>
      <c r="LFL10" s="86"/>
      <c r="LFM10" s="86"/>
      <c r="LFN10" s="86"/>
      <c r="LFO10" s="86"/>
      <c r="LFP10" s="86"/>
      <c r="LFQ10" s="86"/>
      <c r="LFR10" s="86"/>
      <c r="LFS10" s="86"/>
      <c r="LFT10" s="86"/>
      <c r="LFU10" s="86"/>
      <c r="LFV10" s="86"/>
      <c r="LFW10" s="86"/>
      <c r="LFX10" s="86"/>
      <c r="LFY10" s="86"/>
      <c r="LFZ10" s="86"/>
      <c r="LGA10" s="86"/>
      <c r="LGB10" s="86"/>
      <c r="LGC10" s="86"/>
      <c r="LGD10" s="86"/>
      <c r="LGE10" s="86"/>
      <c r="LGF10" s="86"/>
      <c r="LGG10" s="86"/>
      <c r="LGH10" s="86"/>
      <c r="LGI10" s="86"/>
      <c r="LGJ10" s="86"/>
      <c r="LGK10" s="86"/>
      <c r="LGL10" s="86"/>
      <c r="LGM10" s="86"/>
      <c r="LGN10" s="86"/>
      <c r="LGO10" s="86"/>
      <c r="LGP10" s="86"/>
      <c r="LGQ10" s="86"/>
      <c r="LGR10" s="86"/>
      <c r="LGS10" s="86"/>
      <c r="LGT10" s="86"/>
      <c r="LGU10" s="86"/>
      <c r="LGV10" s="86"/>
      <c r="LGW10" s="86"/>
      <c r="LGX10" s="86"/>
      <c r="LGY10" s="86"/>
      <c r="LGZ10" s="86"/>
      <c r="LHA10" s="86"/>
      <c r="LHB10" s="86"/>
      <c r="LHC10" s="86"/>
      <c r="LHD10" s="86"/>
      <c r="LHE10" s="86"/>
      <c r="LHF10" s="86"/>
      <c r="LHG10" s="86"/>
      <c r="LHH10" s="86"/>
      <c r="LHI10" s="86"/>
      <c r="LHJ10" s="86"/>
      <c r="LHK10" s="86"/>
      <c r="LHL10" s="86"/>
      <c r="LHM10" s="86"/>
      <c r="LHN10" s="86"/>
      <c r="LHO10" s="86"/>
      <c r="LHP10" s="86"/>
      <c r="LHQ10" s="86"/>
      <c r="LHR10" s="86"/>
      <c r="LHS10" s="86"/>
      <c r="LHT10" s="86"/>
      <c r="LHU10" s="86"/>
      <c r="LHV10" s="86"/>
      <c r="LHW10" s="86"/>
      <c r="LHX10" s="86"/>
      <c r="LHY10" s="86"/>
      <c r="LHZ10" s="86"/>
      <c r="LIA10" s="86"/>
      <c r="LIB10" s="86"/>
      <c r="LIC10" s="86"/>
      <c r="LID10" s="86"/>
      <c r="LIE10" s="86"/>
      <c r="LIF10" s="86"/>
      <c r="LIG10" s="86"/>
      <c r="LIH10" s="86"/>
      <c r="LII10" s="86"/>
      <c r="LIJ10" s="86"/>
      <c r="LIK10" s="86"/>
      <c r="LIL10" s="86"/>
      <c r="LIM10" s="86"/>
      <c r="LIN10" s="86"/>
      <c r="LIO10" s="86"/>
      <c r="LIP10" s="86"/>
      <c r="LIQ10" s="86"/>
      <c r="LIR10" s="86"/>
      <c r="LIS10" s="86"/>
      <c r="LIT10" s="86"/>
      <c r="LIU10" s="86"/>
      <c r="LIV10" s="86"/>
      <c r="LIW10" s="86"/>
      <c r="LIX10" s="86"/>
      <c r="LIY10" s="86"/>
      <c r="LIZ10" s="86"/>
      <c r="LJA10" s="86"/>
      <c r="LJB10" s="86"/>
      <c r="LJC10" s="86"/>
      <c r="LJD10" s="86"/>
      <c r="LJE10" s="86"/>
      <c r="LJF10" s="86"/>
      <c r="LJG10" s="86"/>
      <c r="LJH10" s="86"/>
      <c r="LJI10" s="86"/>
      <c r="LJJ10" s="86"/>
      <c r="LJK10" s="86"/>
      <c r="LJL10" s="86"/>
      <c r="LJM10" s="86"/>
      <c r="LJN10" s="86"/>
      <c r="LJO10" s="86"/>
      <c r="LJP10" s="86"/>
      <c r="LJQ10" s="86"/>
      <c r="LJR10" s="86"/>
      <c r="LJS10" s="86"/>
      <c r="LJT10" s="86"/>
      <c r="LJU10" s="86"/>
      <c r="LJV10" s="86"/>
      <c r="LJW10" s="86"/>
      <c r="LJX10" s="86"/>
      <c r="LJY10" s="86"/>
      <c r="LJZ10" s="86"/>
      <c r="LKA10" s="86"/>
      <c r="LKB10" s="86"/>
      <c r="LKC10" s="86"/>
      <c r="LKD10" s="86"/>
      <c r="LKE10" s="86"/>
      <c r="LKF10" s="86"/>
      <c r="LKG10" s="86"/>
      <c r="LKH10" s="86"/>
      <c r="LKI10" s="86"/>
      <c r="LKJ10" s="86"/>
      <c r="LKK10" s="86"/>
      <c r="LKL10" s="86"/>
      <c r="LKM10" s="86"/>
      <c r="LKN10" s="86"/>
      <c r="LKO10" s="86"/>
      <c r="LKP10" s="86"/>
      <c r="LKQ10" s="86"/>
      <c r="LKR10" s="86"/>
      <c r="LKS10" s="86"/>
      <c r="LKT10" s="86"/>
      <c r="LKU10" s="86"/>
      <c r="LKV10" s="86"/>
      <c r="LKW10" s="86"/>
      <c r="LKX10" s="86"/>
      <c r="LKY10" s="86"/>
      <c r="LKZ10" s="86"/>
      <c r="LLA10" s="86"/>
      <c r="LLB10" s="86"/>
      <c r="LLC10" s="86"/>
      <c r="LLD10" s="86"/>
      <c r="LLE10" s="86"/>
      <c r="LLF10" s="86"/>
      <c r="LLG10" s="86"/>
      <c r="LLH10" s="86"/>
      <c r="LLI10" s="86"/>
      <c r="LLJ10" s="86"/>
      <c r="LLK10" s="86"/>
      <c r="LLL10" s="86"/>
      <c r="LLM10" s="86"/>
      <c r="LLN10" s="86"/>
      <c r="LLO10" s="86"/>
      <c r="LLP10" s="86"/>
      <c r="LLQ10" s="86"/>
      <c r="LLR10" s="86"/>
      <c r="LLS10" s="86"/>
      <c r="LLT10" s="86"/>
      <c r="LLU10" s="86"/>
      <c r="LLV10" s="86"/>
      <c r="LLW10" s="86"/>
      <c r="LLX10" s="86"/>
      <c r="LLY10" s="86"/>
      <c r="LLZ10" s="86"/>
      <c r="LMA10" s="86"/>
      <c r="LMB10" s="86"/>
      <c r="LMC10" s="86"/>
      <c r="LMD10" s="86"/>
      <c r="LME10" s="86"/>
      <c r="LMF10" s="86"/>
      <c r="LMG10" s="86"/>
      <c r="LMH10" s="86"/>
      <c r="LMI10" s="86"/>
      <c r="LMJ10" s="86"/>
      <c r="LMK10" s="86"/>
      <c r="LML10" s="86"/>
      <c r="LMM10" s="86"/>
      <c r="LMN10" s="86"/>
      <c r="LMO10" s="86"/>
      <c r="LMP10" s="86"/>
      <c r="LMQ10" s="86"/>
      <c r="LMR10" s="86"/>
      <c r="LMS10" s="86"/>
      <c r="LMT10" s="86"/>
      <c r="LMU10" s="86"/>
      <c r="LMV10" s="86"/>
      <c r="LMW10" s="86"/>
      <c r="LMX10" s="86"/>
      <c r="LMY10" s="86"/>
      <c r="LMZ10" s="86"/>
      <c r="LNA10" s="86"/>
      <c r="LNB10" s="86"/>
      <c r="LNC10" s="86"/>
      <c r="LND10" s="86"/>
      <c r="LNE10" s="86"/>
      <c r="LNF10" s="86"/>
      <c r="LNG10" s="86"/>
      <c r="LNH10" s="86"/>
      <c r="LNI10" s="86"/>
      <c r="LNJ10" s="86"/>
      <c r="LNK10" s="86"/>
      <c r="LNL10" s="86"/>
      <c r="LNM10" s="86"/>
      <c r="LNN10" s="86"/>
      <c r="LNO10" s="86"/>
      <c r="LNP10" s="86"/>
      <c r="LNQ10" s="86"/>
      <c r="LNR10" s="86"/>
      <c r="LNS10" s="86"/>
      <c r="LNT10" s="86"/>
      <c r="LNU10" s="86"/>
      <c r="LNV10" s="86"/>
      <c r="LNW10" s="86"/>
      <c r="LNX10" s="86"/>
      <c r="LNY10" s="86"/>
      <c r="LNZ10" s="86"/>
      <c r="LOA10" s="86"/>
      <c r="LOB10" s="86"/>
      <c r="LOC10" s="86"/>
      <c r="LOD10" s="86"/>
      <c r="LOE10" s="86"/>
      <c r="LOF10" s="86"/>
      <c r="LOG10" s="86"/>
      <c r="LOH10" s="86"/>
      <c r="LOI10" s="86"/>
      <c r="LOJ10" s="86"/>
      <c r="LOK10" s="86"/>
      <c r="LOL10" s="86"/>
      <c r="LOM10" s="86"/>
      <c r="LON10" s="86"/>
      <c r="LOO10" s="86"/>
      <c r="LOP10" s="86"/>
      <c r="LOQ10" s="86"/>
      <c r="LOR10" s="86"/>
      <c r="LOS10" s="86"/>
      <c r="LOT10" s="86"/>
      <c r="LOU10" s="86"/>
      <c r="LOV10" s="86"/>
      <c r="LOW10" s="86"/>
      <c r="LOX10" s="86"/>
      <c r="LOY10" s="86"/>
      <c r="LOZ10" s="86"/>
      <c r="LPA10" s="86"/>
      <c r="LPB10" s="86"/>
      <c r="LPC10" s="86"/>
      <c r="LPD10" s="86"/>
      <c r="LPE10" s="86"/>
      <c r="LPF10" s="86"/>
      <c r="LPG10" s="86"/>
      <c r="LPH10" s="86"/>
      <c r="LPI10" s="86"/>
      <c r="LPJ10" s="86"/>
      <c r="LPK10" s="86"/>
      <c r="LPL10" s="86"/>
      <c r="LPM10" s="86"/>
      <c r="LPN10" s="86"/>
      <c r="LPO10" s="86"/>
      <c r="LPP10" s="86"/>
      <c r="LPQ10" s="86"/>
      <c r="LPR10" s="86"/>
      <c r="LPS10" s="86"/>
      <c r="LPT10" s="86"/>
      <c r="LPU10" s="86"/>
      <c r="LPV10" s="86"/>
      <c r="LPW10" s="86"/>
      <c r="LPX10" s="86"/>
      <c r="LPY10" s="86"/>
      <c r="LPZ10" s="86"/>
      <c r="LQA10" s="86"/>
      <c r="LQB10" s="86"/>
      <c r="LQC10" s="86"/>
      <c r="LQD10" s="86"/>
      <c r="LQE10" s="86"/>
      <c r="LQF10" s="86"/>
      <c r="LQG10" s="86"/>
      <c r="LQH10" s="86"/>
      <c r="LQI10" s="86"/>
      <c r="LQJ10" s="86"/>
      <c r="LQK10" s="86"/>
      <c r="LQL10" s="86"/>
      <c r="LQM10" s="86"/>
      <c r="LQN10" s="86"/>
      <c r="LQO10" s="86"/>
      <c r="LQP10" s="86"/>
      <c r="LQQ10" s="86"/>
      <c r="LQR10" s="86"/>
      <c r="LQS10" s="86"/>
      <c r="LQT10" s="86"/>
      <c r="LQU10" s="86"/>
      <c r="LQV10" s="86"/>
      <c r="LQW10" s="86"/>
      <c r="LQX10" s="86"/>
      <c r="LQY10" s="86"/>
      <c r="LQZ10" s="86"/>
      <c r="LRA10" s="86"/>
      <c r="LRB10" s="86"/>
      <c r="LRC10" s="86"/>
      <c r="LRD10" s="86"/>
      <c r="LRE10" s="86"/>
      <c r="LRF10" s="86"/>
      <c r="LRG10" s="86"/>
      <c r="LRH10" s="86"/>
      <c r="LRI10" s="86"/>
      <c r="LRJ10" s="86"/>
      <c r="LRK10" s="86"/>
      <c r="LRL10" s="86"/>
      <c r="LRM10" s="86"/>
      <c r="LRN10" s="86"/>
      <c r="LRO10" s="86"/>
      <c r="LRP10" s="86"/>
      <c r="LRQ10" s="86"/>
      <c r="LRR10" s="86"/>
      <c r="LRS10" s="86"/>
      <c r="LRT10" s="86"/>
      <c r="LRU10" s="86"/>
      <c r="LRV10" s="86"/>
      <c r="LRW10" s="86"/>
      <c r="LRX10" s="86"/>
      <c r="LRY10" s="86"/>
      <c r="LRZ10" s="86"/>
      <c r="LSA10" s="86"/>
      <c r="LSB10" s="86"/>
      <c r="LSC10" s="86"/>
      <c r="LSD10" s="86"/>
      <c r="LSE10" s="86"/>
      <c r="LSF10" s="86"/>
      <c r="LSG10" s="86"/>
      <c r="LSH10" s="86"/>
      <c r="LSI10" s="86"/>
      <c r="LSJ10" s="86"/>
      <c r="LSK10" s="86"/>
      <c r="LSL10" s="86"/>
      <c r="LSM10" s="86"/>
      <c r="LSN10" s="86"/>
      <c r="LSO10" s="86"/>
      <c r="LSP10" s="86"/>
      <c r="LSQ10" s="86"/>
      <c r="LSR10" s="86"/>
      <c r="LSS10" s="86"/>
      <c r="LST10" s="86"/>
      <c r="LSU10" s="86"/>
      <c r="LSV10" s="86"/>
      <c r="LSW10" s="86"/>
      <c r="LSX10" s="86"/>
      <c r="LSY10" s="86"/>
      <c r="LSZ10" s="86"/>
      <c r="LTA10" s="86"/>
      <c r="LTB10" s="86"/>
      <c r="LTC10" s="86"/>
      <c r="LTD10" s="86"/>
      <c r="LTE10" s="86"/>
      <c r="LTF10" s="86"/>
      <c r="LTG10" s="86"/>
      <c r="LTH10" s="86"/>
      <c r="LTI10" s="86"/>
      <c r="LTJ10" s="86"/>
      <c r="LTK10" s="86"/>
      <c r="LTL10" s="86"/>
      <c r="LTM10" s="86"/>
      <c r="LTN10" s="86"/>
      <c r="LTO10" s="86"/>
      <c r="LTP10" s="86"/>
      <c r="LTQ10" s="86"/>
      <c r="LTR10" s="86"/>
      <c r="LTS10" s="86"/>
      <c r="LTT10" s="86"/>
      <c r="LTU10" s="86"/>
      <c r="LTV10" s="86"/>
      <c r="LTW10" s="86"/>
      <c r="LTX10" s="86"/>
      <c r="LTY10" s="86"/>
      <c r="LTZ10" s="86"/>
      <c r="LUA10" s="86"/>
      <c r="LUB10" s="86"/>
      <c r="LUC10" s="86"/>
      <c r="LUD10" s="86"/>
      <c r="LUE10" s="86"/>
      <c r="LUF10" s="86"/>
      <c r="LUG10" s="86"/>
      <c r="LUH10" s="86"/>
      <c r="LUI10" s="86"/>
      <c r="LUJ10" s="86"/>
      <c r="LUK10" s="86"/>
      <c r="LUL10" s="86"/>
      <c r="LUM10" s="86"/>
      <c r="LUN10" s="86"/>
      <c r="LUO10" s="86"/>
      <c r="LUP10" s="86"/>
      <c r="LUQ10" s="86"/>
      <c r="LUR10" s="86"/>
      <c r="LUS10" s="86"/>
      <c r="LUT10" s="86"/>
      <c r="LUU10" s="86"/>
      <c r="LUV10" s="86"/>
      <c r="LUW10" s="86"/>
      <c r="LUX10" s="86"/>
      <c r="LUY10" s="86"/>
      <c r="LUZ10" s="86"/>
      <c r="LVA10" s="86"/>
      <c r="LVB10" s="86"/>
      <c r="LVC10" s="86"/>
      <c r="LVD10" s="86"/>
      <c r="LVE10" s="86"/>
      <c r="LVF10" s="86"/>
      <c r="LVG10" s="86"/>
      <c r="LVH10" s="86"/>
      <c r="LVI10" s="86"/>
      <c r="LVJ10" s="86"/>
      <c r="LVK10" s="86"/>
      <c r="LVL10" s="86"/>
      <c r="LVM10" s="86"/>
      <c r="LVN10" s="86"/>
      <c r="LVO10" s="86"/>
      <c r="LVP10" s="86"/>
      <c r="LVQ10" s="86"/>
      <c r="LVR10" s="86"/>
      <c r="LVS10" s="86"/>
      <c r="LVT10" s="86"/>
      <c r="LVU10" s="86"/>
      <c r="LVV10" s="86"/>
      <c r="LVW10" s="86"/>
      <c r="LVX10" s="86"/>
      <c r="LVY10" s="86"/>
      <c r="LVZ10" s="86"/>
      <c r="LWA10" s="86"/>
      <c r="LWB10" s="86"/>
      <c r="LWC10" s="86"/>
      <c r="LWD10" s="86"/>
      <c r="LWE10" s="86"/>
      <c r="LWF10" s="86"/>
      <c r="LWG10" s="86"/>
      <c r="LWH10" s="86"/>
      <c r="LWI10" s="86"/>
      <c r="LWJ10" s="86"/>
      <c r="LWK10" s="86"/>
      <c r="LWL10" s="86"/>
      <c r="LWM10" s="86"/>
      <c r="LWN10" s="86"/>
      <c r="LWO10" s="86"/>
      <c r="LWP10" s="86"/>
      <c r="LWQ10" s="86"/>
      <c r="LWR10" s="86"/>
      <c r="LWS10" s="86"/>
      <c r="LWT10" s="86"/>
      <c r="LWU10" s="86"/>
      <c r="LWV10" s="86"/>
      <c r="LWW10" s="86"/>
      <c r="LWX10" s="86"/>
      <c r="LWY10" s="86"/>
      <c r="LWZ10" s="86"/>
      <c r="LXA10" s="86"/>
      <c r="LXB10" s="86"/>
      <c r="LXC10" s="86"/>
      <c r="LXD10" s="86"/>
      <c r="LXE10" s="86"/>
      <c r="LXF10" s="86"/>
      <c r="LXG10" s="86"/>
      <c r="LXH10" s="86"/>
      <c r="LXI10" s="86"/>
      <c r="LXJ10" s="86"/>
      <c r="LXK10" s="86"/>
      <c r="LXL10" s="86"/>
      <c r="LXM10" s="86"/>
      <c r="LXN10" s="86"/>
      <c r="LXO10" s="86"/>
      <c r="LXP10" s="86"/>
      <c r="LXQ10" s="86"/>
      <c r="LXR10" s="86"/>
      <c r="LXS10" s="86"/>
      <c r="LXT10" s="86"/>
      <c r="LXU10" s="86"/>
      <c r="LXV10" s="86"/>
      <c r="LXW10" s="86"/>
      <c r="LXX10" s="86"/>
      <c r="LXY10" s="86"/>
      <c r="LXZ10" s="86"/>
      <c r="LYA10" s="86"/>
      <c r="LYB10" s="86"/>
      <c r="LYC10" s="86"/>
      <c r="LYD10" s="86"/>
      <c r="LYE10" s="86"/>
      <c r="LYF10" s="86"/>
      <c r="LYG10" s="86"/>
      <c r="LYH10" s="86"/>
      <c r="LYI10" s="86"/>
      <c r="LYJ10" s="86"/>
      <c r="LYK10" s="86"/>
      <c r="LYL10" s="86"/>
      <c r="LYM10" s="86"/>
      <c r="LYN10" s="86"/>
      <c r="LYO10" s="86"/>
      <c r="LYP10" s="86"/>
      <c r="LYQ10" s="86"/>
      <c r="LYR10" s="86"/>
      <c r="LYS10" s="86"/>
      <c r="LYT10" s="86"/>
      <c r="LYU10" s="86"/>
      <c r="LYV10" s="86"/>
      <c r="LYW10" s="86"/>
      <c r="LYX10" s="86"/>
      <c r="LYY10" s="86"/>
      <c r="LYZ10" s="86"/>
      <c r="LZA10" s="86"/>
      <c r="LZB10" s="86"/>
      <c r="LZC10" s="86"/>
      <c r="LZD10" s="86"/>
      <c r="LZE10" s="86"/>
      <c r="LZF10" s="86"/>
      <c r="LZG10" s="86"/>
      <c r="LZH10" s="86"/>
      <c r="LZI10" s="86"/>
      <c r="LZJ10" s="86"/>
      <c r="LZK10" s="86"/>
      <c r="LZL10" s="86"/>
      <c r="LZM10" s="86"/>
      <c r="LZN10" s="86"/>
      <c r="LZO10" s="86"/>
      <c r="LZP10" s="86"/>
      <c r="LZQ10" s="86"/>
      <c r="LZR10" s="86"/>
      <c r="LZS10" s="86"/>
      <c r="LZT10" s="86"/>
      <c r="LZU10" s="86"/>
      <c r="LZV10" s="86"/>
      <c r="LZW10" s="86"/>
      <c r="LZX10" s="86"/>
      <c r="LZY10" s="86"/>
      <c r="LZZ10" s="86"/>
      <c r="MAA10" s="86"/>
      <c r="MAB10" s="86"/>
      <c r="MAC10" s="86"/>
      <c r="MAD10" s="86"/>
      <c r="MAE10" s="86"/>
      <c r="MAF10" s="86"/>
      <c r="MAG10" s="86"/>
      <c r="MAH10" s="86"/>
      <c r="MAI10" s="86"/>
      <c r="MAJ10" s="86"/>
      <c r="MAK10" s="86"/>
      <c r="MAL10" s="86"/>
      <c r="MAM10" s="86"/>
      <c r="MAN10" s="86"/>
      <c r="MAO10" s="86"/>
      <c r="MAP10" s="86"/>
      <c r="MAQ10" s="86"/>
      <c r="MAR10" s="86"/>
      <c r="MAS10" s="86"/>
      <c r="MAT10" s="86"/>
      <c r="MAU10" s="86"/>
      <c r="MAV10" s="86"/>
      <c r="MAW10" s="86"/>
      <c r="MAX10" s="86"/>
      <c r="MAY10" s="86"/>
      <c r="MAZ10" s="86"/>
      <c r="MBA10" s="86"/>
      <c r="MBB10" s="86"/>
      <c r="MBC10" s="86"/>
      <c r="MBD10" s="86"/>
      <c r="MBE10" s="86"/>
      <c r="MBF10" s="86"/>
      <c r="MBG10" s="86"/>
      <c r="MBH10" s="86"/>
      <c r="MBI10" s="86"/>
      <c r="MBJ10" s="86"/>
      <c r="MBK10" s="86"/>
      <c r="MBL10" s="86"/>
      <c r="MBM10" s="86"/>
      <c r="MBN10" s="86"/>
      <c r="MBO10" s="86"/>
      <c r="MBP10" s="86"/>
      <c r="MBQ10" s="86"/>
      <c r="MBR10" s="86"/>
      <c r="MBS10" s="86"/>
      <c r="MBT10" s="86"/>
      <c r="MBU10" s="86"/>
      <c r="MBV10" s="86"/>
      <c r="MBW10" s="86"/>
      <c r="MBX10" s="86"/>
      <c r="MBY10" s="86"/>
      <c r="MBZ10" s="86"/>
      <c r="MCA10" s="86"/>
      <c r="MCB10" s="86"/>
      <c r="MCC10" s="86"/>
      <c r="MCD10" s="86"/>
      <c r="MCE10" s="86"/>
      <c r="MCF10" s="86"/>
      <c r="MCG10" s="86"/>
      <c r="MCH10" s="86"/>
      <c r="MCI10" s="86"/>
      <c r="MCJ10" s="86"/>
      <c r="MCK10" s="86"/>
      <c r="MCL10" s="86"/>
      <c r="MCM10" s="86"/>
      <c r="MCN10" s="86"/>
      <c r="MCO10" s="86"/>
      <c r="MCP10" s="86"/>
      <c r="MCQ10" s="86"/>
      <c r="MCR10" s="86"/>
      <c r="MCS10" s="86"/>
      <c r="MCT10" s="86"/>
      <c r="MCU10" s="86"/>
      <c r="MCV10" s="86"/>
      <c r="MCW10" s="86"/>
      <c r="MCX10" s="86"/>
      <c r="MCY10" s="86"/>
      <c r="MCZ10" s="86"/>
      <c r="MDA10" s="86"/>
      <c r="MDB10" s="86"/>
      <c r="MDC10" s="86"/>
      <c r="MDD10" s="86"/>
      <c r="MDE10" s="86"/>
      <c r="MDF10" s="86"/>
      <c r="MDG10" s="86"/>
      <c r="MDH10" s="86"/>
      <c r="MDI10" s="86"/>
      <c r="MDJ10" s="86"/>
      <c r="MDK10" s="86"/>
      <c r="MDL10" s="86"/>
      <c r="MDM10" s="86"/>
      <c r="MDN10" s="86"/>
      <c r="MDO10" s="86"/>
      <c r="MDP10" s="86"/>
      <c r="MDQ10" s="86"/>
      <c r="MDR10" s="86"/>
      <c r="MDS10" s="86"/>
      <c r="MDT10" s="86"/>
      <c r="MDU10" s="86"/>
      <c r="MDV10" s="86"/>
      <c r="MDW10" s="86"/>
      <c r="MDX10" s="86"/>
      <c r="MDY10" s="86"/>
      <c r="MDZ10" s="86"/>
      <c r="MEA10" s="86"/>
      <c r="MEB10" s="86"/>
      <c r="MEC10" s="86"/>
      <c r="MED10" s="86"/>
      <c r="MEE10" s="86"/>
      <c r="MEF10" s="86"/>
      <c r="MEG10" s="86"/>
      <c r="MEH10" s="86"/>
      <c r="MEI10" s="86"/>
      <c r="MEJ10" s="86"/>
      <c r="MEK10" s="86"/>
      <c r="MEL10" s="86"/>
      <c r="MEM10" s="86"/>
      <c r="MEN10" s="86"/>
      <c r="MEO10" s="86"/>
      <c r="MEP10" s="86"/>
      <c r="MEQ10" s="86"/>
      <c r="MER10" s="86"/>
      <c r="MES10" s="86"/>
      <c r="MET10" s="86"/>
      <c r="MEU10" s="86"/>
      <c r="MEV10" s="86"/>
      <c r="MEW10" s="86"/>
      <c r="MEX10" s="86"/>
      <c r="MEY10" s="86"/>
      <c r="MEZ10" s="86"/>
      <c r="MFA10" s="86"/>
      <c r="MFB10" s="86"/>
      <c r="MFC10" s="86"/>
      <c r="MFD10" s="86"/>
      <c r="MFE10" s="86"/>
      <c r="MFF10" s="86"/>
      <c r="MFG10" s="86"/>
      <c r="MFH10" s="86"/>
      <c r="MFI10" s="86"/>
      <c r="MFJ10" s="86"/>
      <c r="MFK10" s="86"/>
      <c r="MFL10" s="86"/>
      <c r="MFM10" s="86"/>
      <c r="MFN10" s="86"/>
      <c r="MFO10" s="86"/>
      <c r="MFP10" s="86"/>
      <c r="MFQ10" s="86"/>
      <c r="MFR10" s="86"/>
      <c r="MFS10" s="86"/>
      <c r="MFT10" s="86"/>
      <c r="MFU10" s="86"/>
      <c r="MFV10" s="86"/>
      <c r="MFW10" s="86"/>
      <c r="MFX10" s="86"/>
      <c r="MFY10" s="86"/>
      <c r="MFZ10" s="86"/>
      <c r="MGA10" s="86"/>
      <c r="MGB10" s="86"/>
      <c r="MGC10" s="86"/>
      <c r="MGD10" s="86"/>
      <c r="MGE10" s="86"/>
      <c r="MGF10" s="86"/>
      <c r="MGG10" s="86"/>
      <c r="MGH10" s="86"/>
      <c r="MGI10" s="86"/>
      <c r="MGJ10" s="86"/>
      <c r="MGK10" s="86"/>
      <c r="MGL10" s="86"/>
      <c r="MGM10" s="86"/>
      <c r="MGN10" s="86"/>
      <c r="MGO10" s="86"/>
      <c r="MGP10" s="86"/>
      <c r="MGQ10" s="86"/>
      <c r="MGR10" s="86"/>
      <c r="MGS10" s="86"/>
      <c r="MGT10" s="86"/>
      <c r="MGU10" s="86"/>
      <c r="MGV10" s="86"/>
      <c r="MGW10" s="86"/>
      <c r="MGX10" s="86"/>
      <c r="MGY10" s="86"/>
      <c r="MGZ10" s="86"/>
      <c r="MHA10" s="86"/>
      <c r="MHB10" s="86"/>
      <c r="MHC10" s="86"/>
      <c r="MHD10" s="86"/>
      <c r="MHE10" s="86"/>
      <c r="MHF10" s="86"/>
      <c r="MHG10" s="86"/>
      <c r="MHH10" s="86"/>
      <c r="MHI10" s="86"/>
      <c r="MHJ10" s="86"/>
      <c r="MHK10" s="86"/>
      <c r="MHL10" s="86"/>
      <c r="MHM10" s="86"/>
      <c r="MHN10" s="86"/>
      <c r="MHO10" s="86"/>
      <c r="MHP10" s="86"/>
      <c r="MHQ10" s="86"/>
      <c r="MHR10" s="86"/>
      <c r="MHS10" s="86"/>
      <c r="MHT10" s="86"/>
      <c r="MHU10" s="86"/>
      <c r="MHV10" s="86"/>
      <c r="MHW10" s="86"/>
      <c r="MHX10" s="86"/>
      <c r="MHY10" s="86"/>
      <c r="MHZ10" s="86"/>
      <c r="MIA10" s="86"/>
      <c r="MIB10" s="86"/>
      <c r="MIC10" s="86"/>
      <c r="MID10" s="86"/>
      <c r="MIE10" s="86"/>
      <c r="MIF10" s="86"/>
      <c r="MIG10" s="86"/>
      <c r="MIH10" s="86"/>
      <c r="MII10" s="86"/>
      <c r="MIJ10" s="86"/>
      <c r="MIK10" s="86"/>
      <c r="MIL10" s="86"/>
      <c r="MIM10" s="86"/>
      <c r="MIN10" s="86"/>
      <c r="MIO10" s="86"/>
      <c r="MIP10" s="86"/>
      <c r="MIQ10" s="86"/>
      <c r="MIR10" s="86"/>
      <c r="MIS10" s="86"/>
      <c r="MIT10" s="86"/>
      <c r="MIU10" s="86"/>
      <c r="MIV10" s="86"/>
      <c r="MIW10" s="86"/>
      <c r="MIX10" s="86"/>
      <c r="MIY10" s="86"/>
      <c r="MIZ10" s="86"/>
      <c r="MJA10" s="86"/>
      <c r="MJB10" s="86"/>
      <c r="MJC10" s="86"/>
      <c r="MJD10" s="86"/>
      <c r="MJE10" s="86"/>
      <c r="MJF10" s="86"/>
      <c r="MJG10" s="86"/>
      <c r="MJH10" s="86"/>
      <c r="MJI10" s="86"/>
      <c r="MJJ10" s="86"/>
      <c r="MJK10" s="86"/>
      <c r="MJL10" s="86"/>
      <c r="MJM10" s="86"/>
      <c r="MJN10" s="86"/>
      <c r="MJO10" s="86"/>
      <c r="MJP10" s="86"/>
      <c r="MJQ10" s="86"/>
      <c r="MJR10" s="86"/>
      <c r="MJS10" s="86"/>
      <c r="MJT10" s="86"/>
      <c r="MJU10" s="86"/>
      <c r="MJV10" s="86"/>
      <c r="MJW10" s="86"/>
      <c r="MJX10" s="86"/>
      <c r="MJY10" s="86"/>
      <c r="MJZ10" s="86"/>
      <c r="MKA10" s="86"/>
      <c r="MKB10" s="86"/>
      <c r="MKC10" s="86"/>
      <c r="MKD10" s="86"/>
      <c r="MKE10" s="86"/>
      <c r="MKF10" s="86"/>
      <c r="MKG10" s="86"/>
      <c r="MKH10" s="86"/>
      <c r="MKI10" s="86"/>
      <c r="MKJ10" s="86"/>
      <c r="MKK10" s="86"/>
      <c r="MKL10" s="86"/>
      <c r="MKM10" s="86"/>
      <c r="MKN10" s="86"/>
      <c r="MKO10" s="86"/>
      <c r="MKP10" s="86"/>
      <c r="MKQ10" s="86"/>
      <c r="MKR10" s="86"/>
      <c r="MKS10" s="86"/>
      <c r="MKT10" s="86"/>
      <c r="MKU10" s="86"/>
      <c r="MKV10" s="86"/>
      <c r="MKW10" s="86"/>
      <c r="MKX10" s="86"/>
      <c r="MKY10" s="86"/>
      <c r="MKZ10" s="86"/>
      <c r="MLA10" s="86"/>
      <c r="MLB10" s="86"/>
      <c r="MLC10" s="86"/>
      <c r="MLD10" s="86"/>
      <c r="MLE10" s="86"/>
      <c r="MLF10" s="86"/>
      <c r="MLG10" s="86"/>
      <c r="MLH10" s="86"/>
      <c r="MLI10" s="86"/>
      <c r="MLJ10" s="86"/>
      <c r="MLK10" s="86"/>
      <c r="MLL10" s="86"/>
      <c r="MLM10" s="86"/>
      <c r="MLN10" s="86"/>
      <c r="MLO10" s="86"/>
      <c r="MLP10" s="86"/>
      <c r="MLQ10" s="86"/>
      <c r="MLR10" s="86"/>
      <c r="MLS10" s="86"/>
      <c r="MLT10" s="86"/>
      <c r="MLU10" s="86"/>
      <c r="MLV10" s="86"/>
      <c r="MLW10" s="86"/>
      <c r="MLX10" s="86"/>
      <c r="MLY10" s="86"/>
      <c r="MLZ10" s="86"/>
      <c r="MMA10" s="86"/>
      <c r="MMB10" s="86"/>
      <c r="MMC10" s="86"/>
      <c r="MMD10" s="86"/>
      <c r="MME10" s="86"/>
      <c r="MMF10" s="86"/>
      <c r="MMG10" s="86"/>
      <c r="MMH10" s="86"/>
      <c r="MMI10" s="86"/>
      <c r="MMJ10" s="86"/>
      <c r="MMK10" s="86"/>
      <c r="MML10" s="86"/>
      <c r="MMM10" s="86"/>
      <c r="MMN10" s="86"/>
      <c r="MMO10" s="86"/>
      <c r="MMP10" s="86"/>
      <c r="MMQ10" s="86"/>
      <c r="MMR10" s="86"/>
      <c r="MMS10" s="86"/>
      <c r="MMT10" s="86"/>
      <c r="MMU10" s="86"/>
      <c r="MMV10" s="86"/>
      <c r="MMW10" s="86"/>
      <c r="MMX10" s="86"/>
      <c r="MMY10" s="86"/>
      <c r="MMZ10" s="86"/>
      <c r="MNA10" s="86"/>
      <c r="MNB10" s="86"/>
      <c r="MNC10" s="86"/>
      <c r="MND10" s="86"/>
      <c r="MNE10" s="86"/>
      <c r="MNF10" s="86"/>
      <c r="MNG10" s="86"/>
      <c r="MNH10" s="86"/>
      <c r="MNI10" s="86"/>
      <c r="MNJ10" s="86"/>
      <c r="MNK10" s="86"/>
      <c r="MNL10" s="86"/>
      <c r="MNM10" s="86"/>
      <c r="MNN10" s="86"/>
      <c r="MNO10" s="86"/>
      <c r="MNP10" s="86"/>
      <c r="MNQ10" s="86"/>
      <c r="MNR10" s="86"/>
      <c r="MNS10" s="86"/>
      <c r="MNT10" s="86"/>
      <c r="MNU10" s="86"/>
      <c r="MNV10" s="86"/>
      <c r="MNW10" s="86"/>
      <c r="MNX10" s="86"/>
      <c r="MNY10" s="86"/>
      <c r="MNZ10" s="86"/>
      <c r="MOA10" s="86"/>
      <c r="MOB10" s="86"/>
      <c r="MOC10" s="86"/>
      <c r="MOD10" s="86"/>
      <c r="MOE10" s="86"/>
      <c r="MOF10" s="86"/>
      <c r="MOG10" s="86"/>
      <c r="MOH10" s="86"/>
      <c r="MOI10" s="86"/>
      <c r="MOJ10" s="86"/>
      <c r="MOK10" s="86"/>
      <c r="MOL10" s="86"/>
      <c r="MOM10" s="86"/>
      <c r="MON10" s="86"/>
      <c r="MOO10" s="86"/>
      <c r="MOP10" s="86"/>
      <c r="MOQ10" s="86"/>
      <c r="MOR10" s="86"/>
      <c r="MOS10" s="86"/>
      <c r="MOT10" s="86"/>
      <c r="MOU10" s="86"/>
      <c r="MOV10" s="86"/>
      <c r="MOW10" s="86"/>
      <c r="MOX10" s="86"/>
      <c r="MOY10" s="86"/>
      <c r="MOZ10" s="86"/>
      <c r="MPA10" s="86"/>
      <c r="MPB10" s="86"/>
      <c r="MPC10" s="86"/>
      <c r="MPD10" s="86"/>
      <c r="MPE10" s="86"/>
      <c r="MPF10" s="86"/>
      <c r="MPG10" s="86"/>
      <c r="MPH10" s="86"/>
      <c r="MPI10" s="86"/>
      <c r="MPJ10" s="86"/>
      <c r="MPK10" s="86"/>
      <c r="MPL10" s="86"/>
      <c r="MPM10" s="86"/>
      <c r="MPN10" s="86"/>
      <c r="MPO10" s="86"/>
      <c r="MPP10" s="86"/>
      <c r="MPQ10" s="86"/>
      <c r="MPR10" s="86"/>
      <c r="MPS10" s="86"/>
      <c r="MPT10" s="86"/>
      <c r="MPU10" s="86"/>
      <c r="MPV10" s="86"/>
      <c r="MPW10" s="86"/>
      <c r="MPX10" s="86"/>
      <c r="MPY10" s="86"/>
      <c r="MPZ10" s="86"/>
      <c r="MQA10" s="86"/>
      <c r="MQB10" s="86"/>
      <c r="MQC10" s="86"/>
      <c r="MQD10" s="86"/>
      <c r="MQE10" s="86"/>
      <c r="MQF10" s="86"/>
      <c r="MQG10" s="86"/>
      <c r="MQH10" s="86"/>
      <c r="MQI10" s="86"/>
      <c r="MQJ10" s="86"/>
      <c r="MQK10" s="86"/>
      <c r="MQL10" s="86"/>
      <c r="MQM10" s="86"/>
      <c r="MQN10" s="86"/>
      <c r="MQO10" s="86"/>
      <c r="MQP10" s="86"/>
      <c r="MQQ10" s="86"/>
      <c r="MQR10" s="86"/>
      <c r="MQS10" s="86"/>
      <c r="MQT10" s="86"/>
      <c r="MQU10" s="86"/>
      <c r="MQV10" s="86"/>
      <c r="MQW10" s="86"/>
      <c r="MQX10" s="86"/>
      <c r="MQY10" s="86"/>
      <c r="MQZ10" s="86"/>
      <c r="MRA10" s="86"/>
      <c r="MRB10" s="86"/>
      <c r="MRC10" s="86"/>
      <c r="MRD10" s="86"/>
      <c r="MRE10" s="86"/>
      <c r="MRF10" s="86"/>
      <c r="MRG10" s="86"/>
      <c r="MRH10" s="86"/>
      <c r="MRI10" s="86"/>
      <c r="MRJ10" s="86"/>
      <c r="MRK10" s="86"/>
      <c r="MRL10" s="86"/>
      <c r="MRM10" s="86"/>
      <c r="MRN10" s="86"/>
      <c r="MRO10" s="86"/>
      <c r="MRP10" s="86"/>
      <c r="MRQ10" s="86"/>
      <c r="MRR10" s="86"/>
      <c r="MRS10" s="86"/>
      <c r="MRT10" s="86"/>
      <c r="MRU10" s="86"/>
      <c r="MRV10" s="86"/>
      <c r="MRW10" s="86"/>
      <c r="MRX10" s="86"/>
      <c r="MRY10" s="86"/>
      <c r="MRZ10" s="86"/>
      <c r="MSA10" s="86"/>
      <c r="MSB10" s="86"/>
      <c r="MSC10" s="86"/>
      <c r="MSD10" s="86"/>
      <c r="MSE10" s="86"/>
      <c r="MSF10" s="86"/>
      <c r="MSG10" s="86"/>
      <c r="MSH10" s="86"/>
      <c r="MSI10" s="86"/>
      <c r="MSJ10" s="86"/>
      <c r="MSK10" s="86"/>
      <c r="MSL10" s="86"/>
      <c r="MSM10" s="86"/>
      <c r="MSN10" s="86"/>
      <c r="MSO10" s="86"/>
      <c r="MSP10" s="86"/>
      <c r="MSQ10" s="86"/>
      <c r="MSR10" s="86"/>
      <c r="MSS10" s="86"/>
      <c r="MST10" s="86"/>
      <c r="MSU10" s="86"/>
      <c r="MSV10" s="86"/>
      <c r="MSW10" s="86"/>
      <c r="MSX10" s="86"/>
      <c r="MSY10" s="86"/>
      <c r="MSZ10" s="86"/>
      <c r="MTA10" s="86"/>
      <c r="MTB10" s="86"/>
      <c r="MTC10" s="86"/>
      <c r="MTD10" s="86"/>
      <c r="MTE10" s="86"/>
      <c r="MTF10" s="86"/>
      <c r="MTG10" s="86"/>
      <c r="MTH10" s="86"/>
      <c r="MTI10" s="86"/>
      <c r="MTJ10" s="86"/>
      <c r="MTK10" s="86"/>
      <c r="MTL10" s="86"/>
      <c r="MTM10" s="86"/>
      <c r="MTN10" s="86"/>
      <c r="MTO10" s="86"/>
      <c r="MTP10" s="86"/>
      <c r="MTQ10" s="86"/>
      <c r="MTR10" s="86"/>
      <c r="MTS10" s="86"/>
      <c r="MTT10" s="86"/>
      <c r="MTU10" s="86"/>
      <c r="MTV10" s="86"/>
      <c r="MTW10" s="86"/>
      <c r="MTX10" s="86"/>
      <c r="MTY10" s="86"/>
      <c r="MTZ10" s="86"/>
      <c r="MUA10" s="86"/>
      <c r="MUB10" s="86"/>
      <c r="MUC10" s="86"/>
      <c r="MUD10" s="86"/>
      <c r="MUE10" s="86"/>
      <c r="MUF10" s="86"/>
      <c r="MUG10" s="86"/>
      <c r="MUH10" s="86"/>
      <c r="MUI10" s="86"/>
      <c r="MUJ10" s="86"/>
      <c r="MUK10" s="86"/>
      <c r="MUL10" s="86"/>
      <c r="MUM10" s="86"/>
      <c r="MUN10" s="86"/>
      <c r="MUO10" s="86"/>
      <c r="MUP10" s="86"/>
      <c r="MUQ10" s="86"/>
      <c r="MUR10" s="86"/>
      <c r="MUS10" s="86"/>
      <c r="MUT10" s="86"/>
      <c r="MUU10" s="86"/>
      <c r="MUV10" s="86"/>
      <c r="MUW10" s="86"/>
      <c r="MUX10" s="86"/>
      <c r="MUY10" s="86"/>
      <c r="MUZ10" s="86"/>
      <c r="MVA10" s="86"/>
      <c r="MVB10" s="86"/>
      <c r="MVC10" s="86"/>
      <c r="MVD10" s="86"/>
      <c r="MVE10" s="86"/>
      <c r="MVF10" s="86"/>
      <c r="MVG10" s="86"/>
      <c r="MVH10" s="86"/>
      <c r="MVI10" s="86"/>
      <c r="MVJ10" s="86"/>
      <c r="MVK10" s="86"/>
      <c r="MVL10" s="86"/>
      <c r="MVM10" s="86"/>
      <c r="MVN10" s="86"/>
      <c r="MVO10" s="86"/>
      <c r="MVP10" s="86"/>
      <c r="MVQ10" s="86"/>
      <c r="MVR10" s="86"/>
      <c r="MVS10" s="86"/>
      <c r="MVT10" s="86"/>
      <c r="MVU10" s="86"/>
      <c r="MVV10" s="86"/>
      <c r="MVW10" s="86"/>
      <c r="MVX10" s="86"/>
      <c r="MVY10" s="86"/>
      <c r="MVZ10" s="86"/>
      <c r="MWA10" s="86"/>
      <c r="MWB10" s="86"/>
      <c r="MWC10" s="86"/>
      <c r="MWD10" s="86"/>
      <c r="MWE10" s="86"/>
      <c r="MWF10" s="86"/>
      <c r="MWG10" s="86"/>
      <c r="MWH10" s="86"/>
      <c r="MWI10" s="86"/>
      <c r="MWJ10" s="86"/>
      <c r="MWK10" s="86"/>
      <c r="MWL10" s="86"/>
      <c r="MWM10" s="86"/>
      <c r="MWN10" s="86"/>
      <c r="MWO10" s="86"/>
      <c r="MWP10" s="86"/>
      <c r="MWQ10" s="86"/>
      <c r="MWR10" s="86"/>
      <c r="MWS10" s="86"/>
      <c r="MWT10" s="86"/>
      <c r="MWU10" s="86"/>
      <c r="MWV10" s="86"/>
      <c r="MWW10" s="86"/>
      <c r="MWX10" s="86"/>
      <c r="MWY10" s="86"/>
      <c r="MWZ10" s="86"/>
      <c r="MXA10" s="86"/>
      <c r="MXB10" s="86"/>
      <c r="MXC10" s="86"/>
      <c r="MXD10" s="86"/>
      <c r="MXE10" s="86"/>
      <c r="MXF10" s="86"/>
      <c r="MXG10" s="86"/>
      <c r="MXH10" s="86"/>
      <c r="MXI10" s="86"/>
      <c r="MXJ10" s="86"/>
      <c r="MXK10" s="86"/>
      <c r="MXL10" s="86"/>
      <c r="MXM10" s="86"/>
      <c r="MXN10" s="86"/>
      <c r="MXO10" s="86"/>
      <c r="MXP10" s="86"/>
      <c r="MXQ10" s="86"/>
      <c r="MXR10" s="86"/>
      <c r="MXS10" s="86"/>
      <c r="MXT10" s="86"/>
      <c r="MXU10" s="86"/>
      <c r="MXV10" s="86"/>
      <c r="MXW10" s="86"/>
      <c r="MXX10" s="86"/>
      <c r="MXY10" s="86"/>
      <c r="MXZ10" s="86"/>
      <c r="MYA10" s="86"/>
      <c r="MYB10" s="86"/>
      <c r="MYC10" s="86"/>
      <c r="MYD10" s="86"/>
      <c r="MYE10" s="86"/>
      <c r="MYF10" s="86"/>
      <c r="MYG10" s="86"/>
      <c r="MYH10" s="86"/>
      <c r="MYI10" s="86"/>
      <c r="MYJ10" s="86"/>
      <c r="MYK10" s="86"/>
      <c r="MYL10" s="86"/>
      <c r="MYM10" s="86"/>
      <c r="MYN10" s="86"/>
      <c r="MYO10" s="86"/>
      <c r="MYP10" s="86"/>
      <c r="MYQ10" s="86"/>
      <c r="MYR10" s="86"/>
      <c r="MYS10" s="86"/>
      <c r="MYT10" s="86"/>
      <c r="MYU10" s="86"/>
      <c r="MYV10" s="86"/>
      <c r="MYW10" s="86"/>
      <c r="MYX10" s="86"/>
      <c r="MYY10" s="86"/>
      <c r="MYZ10" s="86"/>
      <c r="MZA10" s="86"/>
      <c r="MZB10" s="86"/>
      <c r="MZC10" s="86"/>
      <c r="MZD10" s="86"/>
      <c r="MZE10" s="86"/>
      <c r="MZF10" s="86"/>
      <c r="MZG10" s="86"/>
      <c r="MZH10" s="86"/>
      <c r="MZI10" s="86"/>
      <c r="MZJ10" s="86"/>
      <c r="MZK10" s="86"/>
      <c r="MZL10" s="86"/>
      <c r="MZM10" s="86"/>
      <c r="MZN10" s="86"/>
      <c r="MZO10" s="86"/>
      <c r="MZP10" s="86"/>
      <c r="MZQ10" s="86"/>
      <c r="MZR10" s="86"/>
      <c r="MZS10" s="86"/>
      <c r="MZT10" s="86"/>
      <c r="MZU10" s="86"/>
      <c r="MZV10" s="86"/>
      <c r="MZW10" s="86"/>
      <c r="MZX10" s="86"/>
      <c r="MZY10" s="86"/>
      <c r="MZZ10" s="86"/>
      <c r="NAA10" s="86"/>
      <c r="NAB10" s="86"/>
      <c r="NAC10" s="86"/>
      <c r="NAD10" s="86"/>
      <c r="NAE10" s="86"/>
      <c r="NAF10" s="86"/>
      <c r="NAG10" s="86"/>
      <c r="NAH10" s="86"/>
      <c r="NAI10" s="86"/>
      <c r="NAJ10" s="86"/>
      <c r="NAK10" s="86"/>
      <c r="NAL10" s="86"/>
      <c r="NAM10" s="86"/>
      <c r="NAN10" s="86"/>
      <c r="NAO10" s="86"/>
      <c r="NAP10" s="86"/>
      <c r="NAQ10" s="86"/>
      <c r="NAR10" s="86"/>
      <c r="NAS10" s="86"/>
      <c r="NAT10" s="86"/>
      <c r="NAU10" s="86"/>
      <c r="NAV10" s="86"/>
      <c r="NAW10" s="86"/>
      <c r="NAX10" s="86"/>
      <c r="NAY10" s="86"/>
      <c r="NAZ10" s="86"/>
      <c r="NBA10" s="86"/>
      <c r="NBB10" s="86"/>
      <c r="NBC10" s="86"/>
      <c r="NBD10" s="86"/>
      <c r="NBE10" s="86"/>
      <c r="NBF10" s="86"/>
      <c r="NBG10" s="86"/>
      <c r="NBH10" s="86"/>
      <c r="NBI10" s="86"/>
      <c r="NBJ10" s="86"/>
      <c r="NBK10" s="86"/>
      <c r="NBL10" s="86"/>
      <c r="NBM10" s="86"/>
      <c r="NBN10" s="86"/>
      <c r="NBO10" s="86"/>
      <c r="NBP10" s="86"/>
      <c r="NBQ10" s="86"/>
      <c r="NBR10" s="86"/>
      <c r="NBS10" s="86"/>
      <c r="NBT10" s="86"/>
      <c r="NBU10" s="86"/>
      <c r="NBV10" s="86"/>
      <c r="NBW10" s="86"/>
      <c r="NBX10" s="86"/>
      <c r="NBY10" s="86"/>
      <c r="NBZ10" s="86"/>
      <c r="NCA10" s="86"/>
      <c r="NCB10" s="86"/>
      <c r="NCC10" s="86"/>
      <c r="NCD10" s="86"/>
      <c r="NCE10" s="86"/>
      <c r="NCF10" s="86"/>
      <c r="NCG10" s="86"/>
      <c r="NCH10" s="86"/>
      <c r="NCI10" s="86"/>
      <c r="NCJ10" s="86"/>
      <c r="NCK10" s="86"/>
      <c r="NCL10" s="86"/>
      <c r="NCM10" s="86"/>
      <c r="NCN10" s="86"/>
      <c r="NCO10" s="86"/>
      <c r="NCP10" s="86"/>
      <c r="NCQ10" s="86"/>
      <c r="NCR10" s="86"/>
      <c r="NCS10" s="86"/>
      <c r="NCT10" s="86"/>
      <c r="NCU10" s="86"/>
      <c r="NCV10" s="86"/>
      <c r="NCW10" s="86"/>
      <c r="NCX10" s="86"/>
      <c r="NCY10" s="86"/>
      <c r="NCZ10" s="86"/>
      <c r="NDA10" s="86"/>
      <c r="NDB10" s="86"/>
      <c r="NDC10" s="86"/>
      <c r="NDD10" s="86"/>
      <c r="NDE10" s="86"/>
      <c r="NDF10" s="86"/>
      <c r="NDG10" s="86"/>
      <c r="NDH10" s="86"/>
      <c r="NDI10" s="86"/>
      <c r="NDJ10" s="86"/>
      <c r="NDK10" s="86"/>
      <c r="NDL10" s="86"/>
      <c r="NDM10" s="86"/>
      <c r="NDN10" s="86"/>
      <c r="NDO10" s="86"/>
      <c r="NDP10" s="86"/>
      <c r="NDQ10" s="86"/>
      <c r="NDR10" s="86"/>
      <c r="NDS10" s="86"/>
      <c r="NDT10" s="86"/>
      <c r="NDU10" s="86"/>
      <c r="NDV10" s="86"/>
      <c r="NDW10" s="86"/>
      <c r="NDX10" s="86"/>
      <c r="NDY10" s="86"/>
      <c r="NDZ10" s="86"/>
      <c r="NEA10" s="86"/>
      <c r="NEB10" s="86"/>
      <c r="NEC10" s="86"/>
      <c r="NED10" s="86"/>
      <c r="NEE10" s="86"/>
      <c r="NEF10" s="86"/>
      <c r="NEG10" s="86"/>
      <c r="NEH10" s="86"/>
      <c r="NEI10" s="86"/>
      <c r="NEJ10" s="86"/>
      <c r="NEK10" s="86"/>
      <c r="NEL10" s="86"/>
      <c r="NEM10" s="86"/>
      <c r="NEN10" s="86"/>
      <c r="NEO10" s="86"/>
      <c r="NEP10" s="86"/>
      <c r="NEQ10" s="86"/>
      <c r="NER10" s="86"/>
      <c r="NES10" s="86"/>
      <c r="NET10" s="86"/>
      <c r="NEU10" s="86"/>
      <c r="NEV10" s="86"/>
      <c r="NEW10" s="86"/>
      <c r="NEX10" s="86"/>
      <c r="NEY10" s="86"/>
      <c r="NEZ10" s="86"/>
      <c r="NFA10" s="86"/>
      <c r="NFB10" s="86"/>
      <c r="NFC10" s="86"/>
      <c r="NFD10" s="86"/>
      <c r="NFE10" s="86"/>
      <c r="NFF10" s="86"/>
      <c r="NFG10" s="86"/>
      <c r="NFH10" s="86"/>
      <c r="NFI10" s="86"/>
      <c r="NFJ10" s="86"/>
      <c r="NFK10" s="86"/>
      <c r="NFL10" s="86"/>
      <c r="NFM10" s="86"/>
      <c r="NFN10" s="86"/>
      <c r="NFO10" s="86"/>
      <c r="NFP10" s="86"/>
      <c r="NFQ10" s="86"/>
      <c r="NFR10" s="86"/>
      <c r="NFS10" s="86"/>
      <c r="NFT10" s="86"/>
      <c r="NFU10" s="86"/>
      <c r="NFV10" s="86"/>
      <c r="NFW10" s="86"/>
      <c r="NFX10" s="86"/>
      <c r="NFY10" s="86"/>
      <c r="NFZ10" s="86"/>
      <c r="NGA10" s="86"/>
      <c r="NGB10" s="86"/>
      <c r="NGC10" s="86"/>
      <c r="NGD10" s="86"/>
      <c r="NGE10" s="86"/>
      <c r="NGF10" s="86"/>
      <c r="NGG10" s="86"/>
      <c r="NGH10" s="86"/>
      <c r="NGI10" s="86"/>
      <c r="NGJ10" s="86"/>
      <c r="NGK10" s="86"/>
      <c r="NGL10" s="86"/>
      <c r="NGM10" s="86"/>
      <c r="NGN10" s="86"/>
      <c r="NGO10" s="86"/>
      <c r="NGP10" s="86"/>
      <c r="NGQ10" s="86"/>
      <c r="NGR10" s="86"/>
      <c r="NGS10" s="86"/>
      <c r="NGT10" s="86"/>
      <c r="NGU10" s="86"/>
      <c r="NGV10" s="86"/>
      <c r="NGW10" s="86"/>
      <c r="NGX10" s="86"/>
      <c r="NGY10" s="86"/>
      <c r="NGZ10" s="86"/>
      <c r="NHA10" s="86"/>
      <c r="NHB10" s="86"/>
      <c r="NHC10" s="86"/>
      <c r="NHD10" s="86"/>
      <c r="NHE10" s="86"/>
      <c r="NHF10" s="86"/>
      <c r="NHG10" s="86"/>
      <c r="NHH10" s="86"/>
      <c r="NHI10" s="86"/>
      <c r="NHJ10" s="86"/>
      <c r="NHK10" s="86"/>
      <c r="NHL10" s="86"/>
      <c r="NHM10" s="86"/>
      <c r="NHN10" s="86"/>
      <c r="NHO10" s="86"/>
      <c r="NHP10" s="86"/>
      <c r="NHQ10" s="86"/>
      <c r="NHR10" s="86"/>
      <c r="NHS10" s="86"/>
      <c r="NHT10" s="86"/>
      <c r="NHU10" s="86"/>
      <c r="NHV10" s="86"/>
      <c r="NHW10" s="86"/>
      <c r="NHX10" s="86"/>
      <c r="NHY10" s="86"/>
      <c r="NHZ10" s="86"/>
      <c r="NIA10" s="86"/>
      <c r="NIB10" s="86"/>
      <c r="NIC10" s="86"/>
      <c r="NID10" s="86"/>
      <c r="NIE10" s="86"/>
      <c r="NIF10" s="86"/>
      <c r="NIG10" s="86"/>
      <c r="NIH10" s="86"/>
      <c r="NII10" s="86"/>
      <c r="NIJ10" s="86"/>
      <c r="NIK10" s="86"/>
      <c r="NIL10" s="86"/>
      <c r="NIM10" s="86"/>
      <c r="NIN10" s="86"/>
      <c r="NIO10" s="86"/>
      <c r="NIP10" s="86"/>
      <c r="NIQ10" s="86"/>
      <c r="NIR10" s="86"/>
      <c r="NIS10" s="86"/>
      <c r="NIT10" s="86"/>
      <c r="NIU10" s="86"/>
      <c r="NIV10" s="86"/>
      <c r="NIW10" s="86"/>
      <c r="NIX10" s="86"/>
      <c r="NIY10" s="86"/>
      <c r="NIZ10" s="86"/>
      <c r="NJA10" s="86"/>
      <c r="NJB10" s="86"/>
      <c r="NJC10" s="86"/>
      <c r="NJD10" s="86"/>
      <c r="NJE10" s="86"/>
      <c r="NJF10" s="86"/>
      <c r="NJG10" s="86"/>
      <c r="NJH10" s="86"/>
      <c r="NJI10" s="86"/>
      <c r="NJJ10" s="86"/>
      <c r="NJK10" s="86"/>
      <c r="NJL10" s="86"/>
      <c r="NJM10" s="86"/>
      <c r="NJN10" s="86"/>
      <c r="NJO10" s="86"/>
      <c r="NJP10" s="86"/>
      <c r="NJQ10" s="86"/>
      <c r="NJR10" s="86"/>
      <c r="NJS10" s="86"/>
      <c r="NJT10" s="86"/>
      <c r="NJU10" s="86"/>
      <c r="NJV10" s="86"/>
      <c r="NJW10" s="86"/>
      <c r="NJX10" s="86"/>
      <c r="NJY10" s="86"/>
      <c r="NJZ10" s="86"/>
      <c r="NKA10" s="86"/>
      <c r="NKB10" s="86"/>
      <c r="NKC10" s="86"/>
      <c r="NKD10" s="86"/>
      <c r="NKE10" s="86"/>
      <c r="NKF10" s="86"/>
      <c r="NKG10" s="86"/>
      <c r="NKH10" s="86"/>
      <c r="NKI10" s="86"/>
      <c r="NKJ10" s="86"/>
      <c r="NKK10" s="86"/>
      <c r="NKL10" s="86"/>
      <c r="NKM10" s="86"/>
      <c r="NKN10" s="86"/>
      <c r="NKO10" s="86"/>
      <c r="NKP10" s="86"/>
      <c r="NKQ10" s="86"/>
      <c r="NKR10" s="86"/>
      <c r="NKS10" s="86"/>
      <c r="NKT10" s="86"/>
      <c r="NKU10" s="86"/>
      <c r="NKV10" s="86"/>
      <c r="NKW10" s="86"/>
      <c r="NKX10" s="86"/>
      <c r="NKY10" s="86"/>
      <c r="NKZ10" s="86"/>
      <c r="NLA10" s="86"/>
      <c r="NLB10" s="86"/>
      <c r="NLC10" s="86"/>
      <c r="NLD10" s="86"/>
      <c r="NLE10" s="86"/>
      <c r="NLF10" s="86"/>
      <c r="NLG10" s="86"/>
      <c r="NLH10" s="86"/>
      <c r="NLI10" s="86"/>
      <c r="NLJ10" s="86"/>
      <c r="NLK10" s="86"/>
      <c r="NLL10" s="86"/>
      <c r="NLM10" s="86"/>
      <c r="NLN10" s="86"/>
      <c r="NLO10" s="86"/>
      <c r="NLP10" s="86"/>
      <c r="NLQ10" s="86"/>
      <c r="NLR10" s="86"/>
      <c r="NLS10" s="86"/>
      <c r="NLT10" s="86"/>
      <c r="NLU10" s="86"/>
      <c r="NLV10" s="86"/>
      <c r="NLW10" s="86"/>
      <c r="NLX10" s="86"/>
      <c r="NLY10" s="86"/>
      <c r="NLZ10" s="86"/>
      <c r="NMA10" s="86"/>
      <c r="NMB10" s="86"/>
      <c r="NMC10" s="86"/>
      <c r="NMD10" s="86"/>
      <c r="NME10" s="86"/>
      <c r="NMF10" s="86"/>
      <c r="NMG10" s="86"/>
      <c r="NMH10" s="86"/>
      <c r="NMI10" s="86"/>
      <c r="NMJ10" s="86"/>
      <c r="NMK10" s="86"/>
      <c r="NML10" s="86"/>
      <c r="NMM10" s="86"/>
      <c r="NMN10" s="86"/>
      <c r="NMO10" s="86"/>
      <c r="NMP10" s="86"/>
      <c r="NMQ10" s="86"/>
      <c r="NMR10" s="86"/>
      <c r="NMS10" s="86"/>
      <c r="NMT10" s="86"/>
      <c r="NMU10" s="86"/>
      <c r="NMV10" s="86"/>
      <c r="NMW10" s="86"/>
      <c r="NMX10" s="86"/>
      <c r="NMY10" s="86"/>
      <c r="NMZ10" s="86"/>
      <c r="NNA10" s="86"/>
      <c r="NNB10" s="86"/>
      <c r="NNC10" s="86"/>
      <c r="NND10" s="86"/>
      <c r="NNE10" s="86"/>
      <c r="NNF10" s="86"/>
      <c r="NNG10" s="86"/>
      <c r="NNH10" s="86"/>
      <c r="NNI10" s="86"/>
      <c r="NNJ10" s="86"/>
      <c r="NNK10" s="86"/>
      <c r="NNL10" s="86"/>
      <c r="NNM10" s="86"/>
      <c r="NNN10" s="86"/>
      <c r="NNO10" s="86"/>
      <c r="NNP10" s="86"/>
      <c r="NNQ10" s="86"/>
      <c r="NNR10" s="86"/>
      <c r="NNS10" s="86"/>
      <c r="NNT10" s="86"/>
      <c r="NNU10" s="86"/>
      <c r="NNV10" s="86"/>
      <c r="NNW10" s="86"/>
      <c r="NNX10" s="86"/>
      <c r="NNY10" s="86"/>
      <c r="NNZ10" s="86"/>
      <c r="NOA10" s="86"/>
      <c r="NOB10" s="86"/>
      <c r="NOC10" s="86"/>
      <c r="NOD10" s="86"/>
      <c r="NOE10" s="86"/>
      <c r="NOF10" s="86"/>
      <c r="NOG10" s="86"/>
      <c r="NOH10" s="86"/>
      <c r="NOI10" s="86"/>
      <c r="NOJ10" s="86"/>
      <c r="NOK10" s="86"/>
      <c r="NOL10" s="86"/>
      <c r="NOM10" s="86"/>
      <c r="NON10" s="86"/>
      <c r="NOO10" s="86"/>
      <c r="NOP10" s="86"/>
      <c r="NOQ10" s="86"/>
      <c r="NOR10" s="86"/>
      <c r="NOS10" s="86"/>
      <c r="NOT10" s="86"/>
      <c r="NOU10" s="86"/>
      <c r="NOV10" s="86"/>
      <c r="NOW10" s="86"/>
      <c r="NOX10" s="86"/>
      <c r="NOY10" s="86"/>
      <c r="NOZ10" s="86"/>
      <c r="NPA10" s="86"/>
      <c r="NPB10" s="86"/>
      <c r="NPC10" s="86"/>
      <c r="NPD10" s="86"/>
      <c r="NPE10" s="86"/>
      <c r="NPF10" s="86"/>
      <c r="NPG10" s="86"/>
      <c r="NPH10" s="86"/>
      <c r="NPI10" s="86"/>
      <c r="NPJ10" s="86"/>
      <c r="NPK10" s="86"/>
      <c r="NPL10" s="86"/>
      <c r="NPM10" s="86"/>
      <c r="NPN10" s="86"/>
      <c r="NPO10" s="86"/>
      <c r="NPP10" s="86"/>
      <c r="NPQ10" s="86"/>
      <c r="NPR10" s="86"/>
      <c r="NPS10" s="86"/>
      <c r="NPT10" s="86"/>
      <c r="NPU10" s="86"/>
      <c r="NPV10" s="86"/>
      <c r="NPW10" s="86"/>
      <c r="NPX10" s="86"/>
      <c r="NPY10" s="86"/>
      <c r="NPZ10" s="86"/>
      <c r="NQA10" s="86"/>
      <c r="NQB10" s="86"/>
      <c r="NQC10" s="86"/>
      <c r="NQD10" s="86"/>
      <c r="NQE10" s="86"/>
      <c r="NQF10" s="86"/>
      <c r="NQG10" s="86"/>
      <c r="NQH10" s="86"/>
      <c r="NQI10" s="86"/>
      <c r="NQJ10" s="86"/>
      <c r="NQK10" s="86"/>
      <c r="NQL10" s="86"/>
      <c r="NQM10" s="86"/>
      <c r="NQN10" s="86"/>
      <c r="NQO10" s="86"/>
      <c r="NQP10" s="86"/>
      <c r="NQQ10" s="86"/>
      <c r="NQR10" s="86"/>
      <c r="NQS10" s="86"/>
      <c r="NQT10" s="86"/>
      <c r="NQU10" s="86"/>
      <c r="NQV10" s="86"/>
      <c r="NQW10" s="86"/>
      <c r="NQX10" s="86"/>
      <c r="NQY10" s="86"/>
      <c r="NQZ10" s="86"/>
      <c r="NRA10" s="86"/>
      <c r="NRB10" s="86"/>
      <c r="NRC10" s="86"/>
      <c r="NRD10" s="86"/>
      <c r="NRE10" s="86"/>
      <c r="NRF10" s="86"/>
      <c r="NRG10" s="86"/>
      <c r="NRH10" s="86"/>
      <c r="NRI10" s="86"/>
      <c r="NRJ10" s="86"/>
      <c r="NRK10" s="86"/>
      <c r="NRL10" s="86"/>
      <c r="NRM10" s="86"/>
      <c r="NRN10" s="86"/>
      <c r="NRO10" s="86"/>
      <c r="NRP10" s="86"/>
      <c r="NRQ10" s="86"/>
      <c r="NRR10" s="86"/>
      <c r="NRS10" s="86"/>
      <c r="NRT10" s="86"/>
      <c r="NRU10" s="86"/>
      <c r="NRV10" s="86"/>
      <c r="NRW10" s="86"/>
      <c r="NRX10" s="86"/>
      <c r="NRY10" s="86"/>
      <c r="NRZ10" s="86"/>
      <c r="NSA10" s="86"/>
      <c r="NSB10" s="86"/>
      <c r="NSC10" s="86"/>
      <c r="NSD10" s="86"/>
      <c r="NSE10" s="86"/>
      <c r="NSF10" s="86"/>
      <c r="NSG10" s="86"/>
      <c r="NSH10" s="86"/>
      <c r="NSI10" s="86"/>
      <c r="NSJ10" s="86"/>
      <c r="NSK10" s="86"/>
      <c r="NSL10" s="86"/>
      <c r="NSM10" s="86"/>
      <c r="NSN10" s="86"/>
      <c r="NSO10" s="86"/>
      <c r="NSP10" s="86"/>
      <c r="NSQ10" s="86"/>
      <c r="NSR10" s="86"/>
      <c r="NSS10" s="86"/>
      <c r="NST10" s="86"/>
      <c r="NSU10" s="86"/>
      <c r="NSV10" s="86"/>
      <c r="NSW10" s="86"/>
      <c r="NSX10" s="86"/>
      <c r="NSY10" s="86"/>
      <c r="NSZ10" s="86"/>
      <c r="NTA10" s="86"/>
      <c r="NTB10" s="86"/>
      <c r="NTC10" s="86"/>
      <c r="NTD10" s="86"/>
      <c r="NTE10" s="86"/>
      <c r="NTF10" s="86"/>
      <c r="NTG10" s="86"/>
      <c r="NTH10" s="86"/>
      <c r="NTI10" s="86"/>
      <c r="NTJ10" s="86"/>
      <c r="NTK10" s="86"/>
      <c r="NTL10" s="86"/>
      <c r="NTM10" s="86"/>
      <c r="NTN10" s="86"/>
      <c r="NTO10" s="86"/>
      <c r="NTP10" s="86"/>
      <c r="NTQ10" s="86"/>
      <c r="NTR10" s="86"/>
      <c r="NTS10" s="86"/>
      <c r="NTT10" s="86"/>
      <c r="NTU10" s="86"/>
      <c r="NTV10" s="86"/>
      <c r="NTW10" s="86"/>
      <c r="NTX10" s="86"/>
      <c r="NTY10" s="86"/>
      <c r="NTZ10" s="86"/>
      <c r="NUA10" s="86"/>
      <c r="NUB10" s="86"/>
      <c r="NUC10" s="86"/>
      <c r="NUD10" s="86"/>
      <c r="NUE10" s="86"/>
      <c r="NUF10" s="86"/>
      <c r="NUG10" s="86"/>
      <c r="NUH10" s="86"/>
      <c r="NUI10" s="86"/>
      <c r="NUJ10" s="86"/>
      <c r="NUK10" s="86"/>
      <c r="NUL10" s="86"/>
      <c r="NUM10" s="86"/>
      <c r="NUN10" s="86"/>
      <c r="NUO10" s="86"/>
      <c r="NUP10" s="86"/>
      <c r="NUQ10" s="86"/>
      <c r="NUR10" s="86"/>
      <c r="NUS10" s="86"/>
      <c r="NUT10" s="86"/>
      <c r="NUU10" s="86"/>
      <c r="NUV10" s="86"/>
      <c r="NUW10" s="86"/>
      <c r="NUX10" s="86"/>
      <c r="NUY10" s="86"/>
      <c r="NUZ10" s="86"/>
      <c r="NVA10" s="86"/>
      <c r="NVB10" s="86"/>
      <c r="NVC10" s="86"/>
      <c r="NVD10" s="86"/>
      <c r="NVE10" s="86"/>
      <c r="NVF10" s="86"/>
      <c r="NVG10" s="86"/>
      <c r="NVH10" s="86"/>
      <c r="NVI10" s="86"/>
      <c r="NVJ10" s="86"/>
      <c r="NVK10" s="86"/>
      <c r="NVL10" s="86"/>
      <c r="NVM10" s="86"/>
      <c r="NVN10" s="86"/>
      <c r="NVO10" s="86"/>
      <c r="NVP10" s="86"/>
      <c r="NVQ10" s="86"/>
      <c r="NVR10" s="86"/>
      <c r="NVS10" s="86"/>
      <c r="NVT10" s="86"/>
      <c r="NVU10" s="86"/>
      <c r="NVV10" s="86"/>
      <c r="NVW10" s="86"/>
      <c r="NVX10" s="86"/>
      <c r="NVY10" s="86"/>
      <c r="NVZ10" s="86"/>
      <c r="NWA10" s="86"/>
      <c r="NWB10" s="86"/>
      <c r="NWC10" s="86"/>
      <c r="NWD10" s="86"/>
      <c r="NWE10" s="86"/>
      <c r="NWF10" s="86"/>
      <c r="NWG10" s="86"/>
      <c r="NWH10" s="86"/>
      <c r="NWI10" s="86"/>
      <c r="NWJ10" s="86"/>
      <c r="NWK10" s="86"/>
      <c r="NWL10" s="86"/>
      <c r="NWM10" s="86"/>
      <c r="NWN10" s="86"/>
      <c r="NWO10" s="86"/>
      <c r="NWP10" s="86"/>
      <c r="NWQ10" s="86"/>
      <c r="NWR10" s="86"/>
      <c r="NWS10" s="86"/>
      <c r="NWT10" s="86"/>
      <c r="NWU10" s="86"/>
      <c r="NWV10" s="86"/>
      <c r="NWW10" s="86"/>
      <c r="NWX10" s="86"/>
      <c r="NWY10" s="86"/>
      <c r="NWZ10" s="86"/>
      <c r="NXA10" s="86"/>
      <c r="NXB10" s="86"/>
      <c r="NXC10" s="86"/>
      <c r="NXD10" s="86"/>
      <c r="NXE10" s="86"/>
      <c r="NXF10" s="86"/>
      <c r="NXG10" s="86"/>
      <c r="NXH10" s="86"/>
      <c r="NXI10" s="86"/>
      <c r="NXJ10" s="86"/>
      <c r="NXK10" s="86"/>
      <c r="NXL10" s="86"/>
      <c r="NXM10" s="86"/>
      <c r="NXN10" s="86"/>
      <c r="NXO10" s="86"/>
      <c r="NXP10" s="86"/>
      <c r="NXQ10" s="86"/>
      <c r="NXR10" s="86"/>
      <c r="NXS10" s="86"/>
      <c r="NXT10" s="86"/>
      <c r="NXU10" s="86"/>
      <c r="NXV10" s="86"/>
      <c r="NXW10" s="86"/>
      <c r="NXX10" s="86"/>
      <c r="NXY10" s="86"/>
      <c r="NXZ10" s="86"/>
      <c r="NYA10" s="86"/>
      <c r="NYB10" s="86"/>
      <c r="NYC10" s="86"/>
      <c r="NYD10" s="86"/>
      <c r="NYE10" s="86"/>
      <c r="NYF10" s="86"/>
      <c r="NYG10" s="86"/>
      <c r="NYH10" s="86"/>
      <c r="NYI10" s="86"/>
      <c r="NYJ10" s="86"/>
      <c r="NYK10" s="86"/>
      <c r="NYL10" s="86"/>
      <c r="NYM10" s="86"/>
      <c r="NYN10" s="86"/>
      <c r="NYO10" s="86"/>
      <c r="NYP10" s="86"/>
      <c r="NYQ10" s="86"/>
      <c r="NYR10" s="86"/>
      <c r="NYS10" s="86"/>
      <c r="NYT10" s="86"/>
      <c r="NYU10" s="86"/>
      <c r="NYV10" s="86"/>
      <c r="NYW10" s="86"/>
      <c r="NYX10" s="86"/>
      <c r="NYY10" s="86"/>
      <c r="NYZ10" s="86"/>
      <c r="NZA10" s="86"/>
      <c r="NZB10" s="86"/>
      <c r="NZC10" s="86"/>
      <c r="NZD10" s="86"/>
      <c r="NZE10" s="86"/>
      <c r="NZF10" s="86"/>
      <c r="NZG10" s="86"/>
      <c r="NZH10" s="86"/>
      <c r="NZI10" s="86"/>
      <c r="NZJ10" s="86"/>
      <c r="NZK10" s="86"/>
      <c r="NZL10" s="86"/>
      <c r="NZM10" s="86"/>
      <c r="NZN10" s="86"/>
      <c r="NZO10" s="86"/>
      <c r="NZP10" s="86"/>
      <c r="NZQ10" s="86"/>
      <c r="NZR10" s="86"/>
      <c r="NZS10" s="86"/>
      <c r="NZT10" s="86"/>
      <c r="NZU10" s="86"/>
      <c r="NZV10" s="86"/>
      <c r="NZW10" s="86"/>
      <c r="NZX10" s="86"/>
      <c r="NZY10" s="86"/>
      <c r="NZZ10" s="86"/>
      <c r="OAA10" s="86"/>
      <c r="OAB10" s="86"/>
      <c r="OAC10" s="86"/>
      <c r="OAD10" s="86"/>
      <c r="OAE10" s="86"/>
      <c r="OAF10" s="86"/>
      <c r="OAG10" s="86"/>
      <c r="OAH10" s="86"/>
      <c r="OAI10" s="86"/>
      <c r="OAJ10" s="86"/>
      <c r="OAK10" s="86"/>
      <c r="OAL10" s="86"/>
      <c r="OAM10" s="86"/>
      <c r="OAN10" s="86"/>
      <c r="OAO10" s="86"/>
      <c r="OAP10" s="86"/>
      <c r="OAQ10" s="86"/>
      <c r="OAR10" s="86"/>
      <c r="OAS10" s="86"/>
      <c r="OAT10" s="86"/>
      <c r="OAU10" s="86"/>
      <c r="OAV10" s="86"/>
      <c r="OAW10" s="86"/>
      <c r="OAX10" s="86"/>
      <c r="OAY10" s="86"/>
      <c r="OAZ10" s="86"/>
      <c r="OBA10" s="86"/>
      <c r="OBB10" s="86"/>
      <c r="OBC10" s="86"/>
      <c r="OBD10" s="86"/>
      <c r="OBE10" s="86"/>
      <c r="OBF10" s="86"/>
      <c r="OBG10" s="86"/>
      <c r="OBH10" s="86"/>
      <c r="OBI10" s="86"/>
      <c r="OBJ10" s="86"/>
      <c r="OBK10" s="86"/>
      <c r="OBL10" s="86"/>
      <c r="OBM10" s="86"/>
      <c r="OBN10" s="86"/>
      <c r="OBO10" s="86"/>
      <c r="OBP10" s="86"/>
      <c r="OBQ10" s="86"/>
      <c r="OBR10" s="86"/>
      <c r="OBS10" s="86"/>
      <c r="OBT10" s="86"/>
      <c r="OBU10" s="86"/>
      <c r="OBV10" s="86"/>
      <c r="OBW10" s="86"/>
      <c r="OBX10" s="86"/>
      <c r="OBY10" s="86"/>
      <c r="OBZ10" s="86"/>
      <c r="OCA10" s="86"/>
      <c r="OCB10" s="86"/>
      <c r="OCC10" s="86"/>
      <c r="OCD10" s="86"/>
      <c r="OCE10" s="86"/>
      <c r="OCF10" s="86"/>
      <c r="OCG10" s="86"/>
      <c r="OCH10" s="86"/>
      <c r="OCI10" s="86"/>
      <c r="OCJ10" s="86"/>
      <c r="OCK10" s="86"/>
      <c r="OCL10" s="86"/>
      <c r="OCM10" s="86"/>
      <c r="OCN10" s="86"/>
      <c r="OCO10" s="86"/>
      <c r="OCP10" s="86"/>
      <c r="OCQ10" s="86"/>
      <c r="OCR10" s="86"/>
      <c r="OCS10" s="86"/>
      <c r="OCT10" s="86"/>
      <c r="OCU10" s="86"/>
      <c r="OCV10" s="86"/>
      <c r="OCW10" s="86"/>
      <c r="OCX10" s="86"/>
      <c r="OCY10" s="86"/>
      <c r="OCZ10" s="86"/>
      <c r="ODA10" s="86"/>
      <c r="ODB10" s="86"/>
      <c r="ODC10" s="86"/>
      <c r="ODD10" s="86"/>
      <c r="ODE10" s="86"/>
      <c r="ODF10" s="86"/>
      <c r="ODG10" s="86"/>
      <c r="ODH10" s="86"/>
      <c r="ODI10" s="86"/>
      <c r="ODJ10" s="86"/>
      <c r="ODK10" s="86"/>
      <c r="ODL10" s="86"/>
      <c r="ODM10" s="86"/>
      <c r="ODN10" s="86"/>
      <c r="ODO10" s="86"/>
      <c r="ODP10" s="86"/>
      <c r="ODQ10" s="86"/>
      <c r="ODR10" s="86"/>
      <c r="ODS10" s="86"/>
      <c r="ODT10" s="86"/>
      <c r="ODU10" s="86"/>
      <c r="ODV10" s="86"/>
      <c r="ODW10" s="86"/>
      <c r="ODX10" s="86"/>
      <c r="ODY10" s="86"/>
      <c r="ODZ10" s="86"/>
      <c r="OEA10" s="86"/>
      <c r="OEB10" s="86"/>
      <c r="OEC10" s="86"/>
      <c r="OED10" s="86"/>
      <c r="OEE10" s="86"/>
      <c r="OEF10" s="86"/>
      <c r="OEG10" s="86"/>
      <c r="OEH10" s="86"/>
      <c r="OEI10" s="86"/>
      <c r="OEJ10" s="86"/>
      <c r="OEK10" s="86"/>
      <c r="OEL10" s="86"/>
      <c r="OEM10" s="86"/>
      <c r="OEN10" s="86"/>
      <c r="OEO10" s="86"/>
      <c r="OEP10" s="86"/>
      <c r="OEQ10" s="86"/>
      <c r="OER10" s="86"/>
      <c r="OES10" s="86"/>
      <c r="OET10" s="86"/>
      <c r="OEU10" s="86"/>
      <c r="OEV10" s="86"/>
      <c r="OEW10" s="86"/>
      <c r="OEX10" s="86"/>
      <c r="OEY10" s="86"/>
      <c r="OEZ10" s="86"/>
      <c r="OFA10" s="86"/>
      <c r="OFB10" s="86"/>
      <c r="OFC10" s="86"/>
      <c r="OFD10" s="86"/>
      <c r="OFE10" s="86"/>
      <c r="OFF10" s="86"/>
      <c r="OFG10" s="86"/>
      <c r="OFH10" s="86"/>
      <c r="OFI10" s="86"/>
      <c r="OFJ10" s="86"/>
      <c r="OFK10" s="86"/>
      <c r="OFL10" s="86"/>
      <c r="OFM10" s="86"/>
      <c r="OFN10" s="86"/>
      <c r="OFO10" s="86"/>
      <c r="OFP10" s="86"/>
      <c r="OFQ10" s="86"/>
      <c r="OFR10" s="86"/>
      <c r="OFS10" s="86"/>
      <c r="OFT10" s="86"/>
      <c r="OFU10" s="86"/>
      <c r="OFV10" s="86"/>
      <c r="OFW10" s="86"/>
      <c r="OFX10" s="86"/>
      <c r="OFY10" s="86"/>
      <c r="OFZ10" s="86"/>
      <c r="OGA10" s="86"/>
      <c r="OGB10" s="86"/>
      <c r="OGC10" s="86"/>
      <c r="OGD10" s="86"/>
      <c r="OGE10" s="86"/>
      <c r="OGF10" s="86"/>
      <c r="OGG10" s="86"/>
      <c r="OGH10" s="86"/>
      <c r="OGI10" s="86"/>
      <c r="OGJ10" s="86"/>
      <c r="OGK10" s="86"/>
      <c r="OGL10" s="86"/>
      <c r="OGM10" s="86"/>
      <c r="OGN10" s="86"/>
      <c r="OGO10" s="86"/>
      <c r="OGP10" s="86"/>
      <c r="OGQ10" s="86"/>
      <c r="OGR10" s="86"/>
      <c r="OGS10" s="86"/>
      <c r="OGT10" s="86"/>
      <c r="OGU10" s="86"/>
      <c r="OGV10" s="86"/>
      <c r="OGW10" s="86"/>
      <c r="OGX10" s="86"/>
      <c r="OGY10" s="86"/>
      <c r="OGZ10" s="86"/>
      <c r="OHA10" s="86"/>
      <c r="OHB10" s="86"/>
      <c r="OHC10" s="86"/>
      <c r="OHD10" s="86"/>
      <c r="OHE10" s="86"/>
      <c r="OHF10" s="86"/>
      <c r="OHG10" s="86"/>
      <c r="OHH10" s="86"/>
      <c r="OHI10" s="86"/>
      <c r="OHJ10" s="86"/>
      <c r="OHK10" s="86"/>
      <c r="OHL10" s="86"/>
      <c r="OHM10" s="86"/>
      <c r="OHN10" s="86"/>
      <c r="OHO10" s="86"/>
      <c r="OHP10" s="86"/>
      <c r="OHQ10" s="86"/>
      <c r="OHR10" s="86"/>
      <c r="OHS10" s="86"/>
      <c r="OHT10" s="86"/>
      <c r="OHU10" s="86"/>
      <c r="OHV10" s="86"/>
      <c r="OHW10" s="86"/>
      <c r="OHX10" s="86"/>
      <c r="OHY10" s="86"/>
      <c r="OHZ10" s="86"/>
      <c r="OIA10" s="86"/>
      <c r="OIB10" s="86"/>
      <c r="OIC10" s="86"/>
      <c r="OID10" s="86"/>
      <c r="OIE10" s="86"/>
      <c r="OIF10" s="86"/>
      <c r="OIG10" s="86"/>
      <c r="OIH10" s="86"/>
      <c r="OII10" s="86"/>
      <c r="OIJ10" s="86"/>
      <c r="OIK10" s="86"/>
      <c r="OIL10" s="86"/>
      <c r="OIM10" s="86"/>
      <c r="OIN10" s="86"/>
      <c r="OIO10" s="86"/>
      <c r="OIP10" s="86"/>
      <c r="OIQ10" s="86"/>
      <c r="OIR10" s="86"/>
      <c r="OIS10" s="86"/>
      <c r="OIT10" s="86"/>
      <c r="OIU10" s="86"/>
      <c r="OIV10" s="86"/>
      <c r="OIW10" s="86"/>
      <c r="OIX10" s="86"/>
      <c r="OIY10" s="86"/>
      <c r="OIZ10" s="86"/>
      <c r="OJA10" s="86"/>
      <c r="OJB10" s="86"/>
      <c r="OJC10" s="86"/>
      <c r="OJD10" s="86"/>
      <c r="OJE10" s="86"/>
      <c r="OJF10" s="86"/>
      <c r="OJG10" s="86"/>
      <c r="OJH10" s="86"/>
      <c r="OJI10" s="86"/>
      <c r="OJJ10" s="86"/>
      <c r="OJK10" s="86"/>
      <c r="OJL10" s="86"/>
      <c r="OJM10" s="86"/>
      <c r="OJN10" s="86"/>
      <c r="OJO10" s="86"/>
      <c r="OJP10" s="86"/>
      <c r="OJQ10" s="86"/>
      <c r="OJR10" s="86"/>
      <c r="OJS10" s="86"/>
      <c r="OJT10" s="86"/>
      <c r="OJU10" s="86"/>
      <c r="OJV10" s="86"/>
      <c r="OJW10" s="86"/>
      <c r="OJX10" s="86"/>
      <c r="OJY10" s="86"/>
      <c r="OJZ10" s="86"/>
      <c r="OKA10" s="86"/>
      <c r="OKB10" s="86"/>
      <c r="OKC10" s="86"/>
      <c r="OKD10" s="86"/>
      <c r="OKE10" s="86"/>
      <c r="OKF10" s="86"/>
      <c r="OKG10" s="86"/>
      <c r="OKH10" s="86"/>
      <c r="OKI10" s="86"/>
      <c r="OKJ10" s="86"/>
      <c r="OKK10" s="86"/>
      <c r="OKL10" s="86"/>
      <c r="OKM10" s="86"/>
      <c r="OKN10" s="86"/>
      <c r="OKO10" s="86"/>
      <c r="OKP10" s="86"/>
      <c r="OKQ10" s="86"/>
      <c r="OKR10" s="86"/>
      <c r="OKS10" s="86"/>
      <c r="OKT10" s="86"/>
      <c r="OKU10" s="86"/>
      <c r="OKV10" s="86"/>
      <c r="OKW10" s="86"/>
      <c r="OKX10" s="86"/>
      <c r="OKY10" s="86"/>
      <c r="OKZ10" s="86"/>
      <c r="OLA10" s="86"/>
      <c r="OLB10" s="86"/>
      <c r="OLC10" s="86"/>
      <c r="OLD10" s="86"/>
      <c r="OLE10" s="86"/>
      <c r="OLF10" s="86"/>
      <c r="OLG10" s="86"/>
      <c r="OLH10" s="86"/>
      <c r="OLI10" s="86"/>
      <c r="OLJ10" s="86"/>
      <c r="OLK10" s="86"/>
      <c r="OLL10" s="86"/>
      <c r="OLM10" s="86"/>
      <c r="OLN10" s="86"/>
      <c r="OLO10" s="86"/>
      <c r="OLP10" s="86"/>
      <c r="OLQ10" s="86"/>
      <c r="OLR10" s="86"/>
      <c r="OLS10" s="86"/>
      <c r="OLT10" s="86"/>
      <c r="OLU10" s="86"/>
      <c r="OLV10" s="86"/>
      <c r="OLW10" s="86"/>
      <c r="OLX10" s="86"/>
      <c r="OLY10" s="86"/>
      <c r="OLZ10" s="86"/>
      <c r="OMA10" s="86"/>
      <c r="OMB10" s="86"/>
      <c r="OMC10" s="86"/>
      <c r="OMD10" s="86"/>
      <c r="OME10" s="86"/>
      <c r="OMF10" s="86"/>
      <c r="OMG10" s="86"/>
      <c r="OMH10" s="86"/>
      <c r="OMI10" s="86"/>
      <c r="OMJ10" s="86"/>
      <c r="OMK10" s="86"/>
      <c r="OML10" s="86"/>
      <c r="OMM10" s="86"/>
      <c r="OMN10" s="86"/>
      <c r="OMO10" s="86"/>
      <c r="OMP10" s="86"/>
      <c r="OMQ10" s="86"/>
      <c r="OMR10" s="86"/>
      <c r="OMS10" s="86"/>
      <c r="OMT10" s="86"/>
      <c r="OMU10" s="86"/>
      <c r="OMV10" s="86"/>
      <c r="OMW10" s="86"/>
      <c r="OMX10" s="86"/>
      <c r="OMY10" s="86"/>
      <c r="OMZ10" s="86"/>
      <c r="ONA10" s="86"/>
      <c r="ONB10" s="86"/>
      <c r="ONC10" s="86"/>
      <c r="OND10" s="86"/>
      <c r="ONE10" s="86"/>
      <c r="ONF10" s="86"/>
      <c r="ONG10" s="86"/>
      <c r="ONH10" s="86"/>
      <c r="ONI10" s="86"/>
      <c r="ONJ10" s="86"/>
      <c r="ONK10" s="86"/>
      <c r="ONL10" s="86"/>
      <c r="ONM10" s="86"/>
      <c r="ONN10" s="86"/>
      <c r="ONO10" s="86"/>
      <c r="ONP10" s="86"/>
      <c r="ONQ10" s="86"/>
      <c r="ONR10" s="86"/>
      <c r="ONS10" s="86"/>
      <c r="ONT10" s="86"/>
      <c r="ONU10" s="86"/>
      <c r="ONV10" s="86"/>
      <c r="ONW10" s="86"/>
      <c r="ONX10" s="86"/>
      <c r="ONY10" s="86"/>
      <c r="ONZ10" s="86"/>
      <c r="OOA10" s="86"/>
      <c r="OOB10" s="86"/>
      <c r="OOC10" s="86"/>
      <c r="OOD10" s="86"/>
      <c r="OOE10" s="86"/>
      <c r="OOF10" s="86"/>
      <c r="OOG10" s="86"/>
      <c r="OOH10" s="86"/>
      <c r="OOI10" s="86"/>
      <c r="OOJ10" s="86"/>
      <c r="OOK10" s="86"/>
      <c r="OOL10" s="86"/>
      <c r="OOM10" s="86"/>
      <c r="OON10" s="86"/>
      <c r="OOO10" s="86"/>
      <c r="OOP10" s="86"/>
      <c r="OOQ10" s="86"/>
      <c r="OOR10" s="86"/>
      <c r="OOS10" s="86"/>
      <c r="OOT10" s="86"/>
      <c r="OOU10" s="86"/>
      <c r="OOV10" s="86"/>
      <c r="OOW10" s="86"/>
      <c r="OOX10" s="86"/>
      <c r="OOY10" s="86"/>
      <c r="OOZ10" s="86"/>
      <c r="OPA10" s="86"/>
      <c r="OPB10" s="86"/>
      <c r="OPC10" s="86"/>
      <c r="OPD10" s="86"/>
      <c r="OPE10" s="86"/>
      <c r="OPF10" s="86"/>
      <c r="OPG10" s="86"/>
      <c r="OPH10" s="86"/>
      <c r="OPI10" s="86"/>
      <c r="OPJ10" s="86"/>
      <c r="OPK10" s="86"/>
      <c r="OPL10" s="86"/>
      <c r="OPM10" s="86"/>
      <c r="OPN10" s="86"/>
      <c r="OPO10" s="86"/>
      <c r="OPP10" s="86"/>
      <c r="OPQ10" s="86"/>
      <c r="OPR10" s="86"/>
      <c r="OPS10" s="86"/>
      <c r="OPT10" s="86"/>
      <c r="OPU10" s="86"/>
      <c r="OPV10" s="86"/>
      <c r="OPW10" s="86"/>
      <c r="OPX10" s="86"/>
      <c r="OPY10" s="86"/>
      <c r="OPZ10" s="86"/>
      <c r="OQA10" s="86"/>
      <c r="OQB10" s="86"/>
      <c r="OQC10" s="86"/>
      <c r="OQD10" s="86"/>
      <c r="OQE10" s="86"/>
      <c r="OQF10" s="86"/>
      <c r="OQG10" s="86"/>
      <c r="OQH10" s="86"/>
      <c r="OQI10" s="86"/>
      <c r="OQJ10" s="86"/>
      <c r="OQK10" s="86"/>
      <c r="OQL10" s="86"/>
      <c r="OQM10" s="86"/>
      <c r="OQN10" s="86"/>
      <c r="OQO10" s="86"/>
      <c r="OQP10" s="86"/>
      <c r="OQQ10" s="86"/>
      <c r="OQR10" s="86"/>
      <c r="OQS10" s="86"/>
      <c r="OQT10" s="86"/>
      <c r="OQU10" s="86"/>
      <c r="OQV10" s="86"/>
      <c r="OQW10" s="86"/>
      <c r="OQX10" s="86"/>
      <c r="OQY10" s="86"/>
      <c r="OQZ10" s="86"/>
      <c r="ORA10" s="86"/>
      <c r="ORB10" s="86"/>
      <c r="ORC10" s="86"/>
      <c r="ORD10" s="86"/>
      <c r="ORE10" s="86"/>
      <c r="ORF10" s="86"/>
      <c r="ORG10" s="86"/>
      <c r="ORH10" s="86"/>
      <c r="ORI10" s="86"/>
      <c r="ORJ10" s="86"/>
      <c r="ORK10" s="86"/>
      <c r="ORL10" s="86"/>
      <c r="ORM10" s="86"/>
      <c r="ORN10" s="86"/>
      <c r="ORO10" s="86"/>
      <c r="ORP10" s="86"/>
      <c r="ORQ10" s="86"/>
      <c r="ORR10" s="86"/>
      <c r="ORS10" s="86"/>
      <c r="ORT10" s="86"/>
      <c r="ORU10" s="86"/>
      <c r="ORV10" s="86"/>
      <c r="ORW10" s="86"/>
      <c r="ORX10" s="86"/>
      <c r="ORY10" s="86"/>
      <c r="ORZ10" s="86"/>
      <c r="OSA10" s="86"/>
      <c r="OSB10" s="86"/>
      <c r="OSC10" s="86"/>
      <c r="OSD10" s="86"/>
      <c r="OSE10" s="86"/>
      <c r="OSF10" s="86"/>
      <c r="OSG10" s="86"/>
      <c r="OSH10" s="86"/>
      <c r="OSI10" s="86"/>
      <c r="OSJ10" s="86"/>
      <c r="OSK10" s="86"/>
      <c r="OSL10" s="86"/>
      <c r="OSM10" s="86"/>
      <c r="OSN10" s="86"/>
      <c r="OSO10" s="86"/>
      <c r="OSP10" s="86"/>
      <c r="OSQ10" s="86"/>
      <c r="OSR10" s="86"/>
      <c r="OSS10" s="86"/>
      <c r="OST10" s="86"/>
      <c r="OSU10" s="86"/>
      <c r="OSV10" s="86"/>
      <c r="OSW10" s="86"/>
      <c r="OSX10" s="86"/>
      <c r="OSY10" s="86"/>
      <c r="OSZ10" s="86"/>
      <c r="OTA10" s="86"/>
      <c r="OTB10" s="86"/>
      <c r="OTC10" s="86"/>
      <c r="OTD10" s="86"/>
      <c r="OTE10" s="86"/>
      <c r="OTF10" s="86"/>
      <c r="OTG10" s="86"/>
      <c r="OTH10" s="86"/>
      <c r="OTI10" s="86"/>
      <c r="OTJ10" s="86"/>
      <c r="OTK10" s="86"/>
      <c r="OTL10" s="86"/>
      <c r="OTM10" s="86"/>
      <c r="OTN10" s="86"/>
      <c r="OTO10" s="86"/>
      <c r="OTP10" s="86"/>
      <c r="OTQ10" s="86"/>
      <c r="OTR10" s="86"/>
      <c r="OTS10" s="86"/>
      <c r="OTT10" s="86"/>
      <c r="OTU10" s="86"/>
      <c r="OTV10" s="86"/>
      <c r="OTW10" s="86"/>
      <c r="OTX10" s="86"/>
      <c r="OTY10" s="86"/>
      <c r="OTZ10" s="86"/>
      <c r="OUA10" s="86"/>
      <c r="OUB10" s="86"/>
      <c r="OUC10" s="86"/>
      <c r="OUD10" s="86"/>
      <c r="OUE10" s="86"/>
      <c r="OUF10" s="86"/>
      <c r="OUG10" s="86"/>
      <c r="OUH10" s="86"/>
      <c r="OUI10" s="86"/>
      <c r="OUJ10" s="86"/>
      <c r="OUK10" s="86"/>
      <c r="OUL10" s="86"/>
      <c r="OUM10" s="86"/>
      <c r="OUN10" s="86"/>
      <c r="OUO10" s="86"/>
      <c r="OUP10" s="86"/>
      <c r="OUQ10" s="86"/>
      <c r="OUR10" s="86"/>
      <c r="OUS10" s="86"/>
      <c r="OUT10" s="86"/>
      <c r="OUU10" s="86"/>
      <c r="OUV10" s="86"/>
      <c r="OUW10" s="86"/>
      <c r="OUX10" s="86"/>
      <c r="OUY10" s="86"/>
      <c r="OUZ10" s="86"/>
      <c r="OVA10" s="86"/>
      <c r="OVB10" s="86"/>
      <c r="OVC10" s="86"/>
      <c r="OVD10" s="86"/>
      <c r="OVE10" s="86"/>
      <c r="OVF10" s="86"/>
      <c r="OVG10" s="86"/>
      <c r="OVH10" s="86"/>
      <c r="OVI10" s="86"/>
      <c r="OVJ10" s="86"/>
      <c r="OVK10" s="86"/>
      <c r="OVL10" s="86"/>
      <c r="OVM10" s="86"/>
      <c r="OVN10" s="86"/>
      <c r="OVO10" s="86"/>
      <c r="OVP10" s="86"/>
      <c r="OVQ10" s="86"/>
      <c r="OVR10" s="86"/>
      <c r="OVS10" s="86"/>
      <c r="OVT10" s="86"/>
      <c r="OVU10" s="86"/>
      <c r="OVV10" s="86"/>
      <c r="OVW10" s="86"/>
      <c r="OVX10" s="86"/>
      <c r="OVY10" s="86"/>
      <c r="OVZ10" s="86"/>
      <c r="OWA10" s="86"/>
      <c r="OWB10" s="86"/>
      <c r="OWC10" s="86"/>
      <c r="OWD10" s="86"/>
      <c r="OWE10" s="86"/>
      <c r="OWF10" s="86"/>
      <c r="OWG10" s="86"/>
      <c r="OWH10" s="86"/>
      <c r="OWI10" s="86"/>
      <c r="OWJ10" s="86"/>
      <c r="OWK10" s="86"/>
      <c r="OWL10" s="86"/>
      <c r="OWM10" s="86"/>
      <c r="OWN10" s="86"/>
      <c r="OWO10" s="86"/>
      <c r="OWP10" s="86"/>
      <c r="OWQ10" s="86"/>
      <c r="OWR10" s="86"/>
      <c r="OWS10" s="86"/>
      <c r="OWT10" s="86"/>
      <c r="OWU10" s="86"/>
      <c r="OWV10" s="86"/>
      <c r="OWW10" s="86"/>
      <c r="OWX10" s="86"/>
      <c r="OWY10" s="86"/>
      <c r="OWZ10" s="86"/>
      <c r="OXA10" s="86"/>
      <c r="OXB10" s="86"/>
      <c r="OXC10" s="86"/>
      <c r="OXD10" s="86"/>
      <c r="OXE10" s="86"/>
      <c r="OXF10" s="86"/>
      <c r="OXG10" s="86"/>
      <c r="OXH10" s="86"/>
      <c r="OXI10" s="86"/>
      <c r="OXJ10" s="86"/>
      <c r="OXK10" s="86"/>
      <c r="OXL10" s="86"/>
      <c r="OXM10" s="86"/>
      <c r="OXN10" s="86"/>
      <c r="OXO10" s="86"/>
      <c r="OXP10" s="86"/>
      <c r="OXQ10" s="86"/>
      <c r="OXR10" s="86"/>
      <c r="OXS10" s="86"/>
      <c r="OXT10" s="86"/>
      <c r="OXU10" s="86"/>
      <c r="OXV10" s="86"/>
      <c r="OXW10" s="86"/>
      <c r="OXX10" s="86"/>
      <c r="OXY10" s="86"/>
      <c r="OXZ10" s="86"/>
      <c r="OYA10" s="86"/>
      <c r="OYB10" s="86"/>
      <c r="OYC10" s="86"/>
      <c r="OYD10" s="86"/>
      <c r="OYE10" s="86"/>
      <c r="OYF10" s="86"/>
      <c r="OYG10" s="86"/>
      <c r="OYH10" s="86"/>
      <c r="OYI10" s="86"/>
      <c r="OYJ10" s="86"/>
      <c r="OYK10" s="86"/>
      <c r="OYL10" s="86"/>
      <c r="OYM10" s="86"/>
      <c r="OYN10" s="86"/>
      <c r="OYO10" s="86"/>
      <c r="OYP10" s="86"/>
      <c r="OYQ10" s="86"/>
      <c r="OYR10" s="86"/>
      <c r="OYS10" s="86"/>
      <c r="OYT10" s="86"/>
      <c r="OYU10" s="86"/>
      <c r="OYV10" s="86"/>
      <c r="OYW10" s="86"/>
      <c r="OYX10" s="86"/>
      <c r="OYY10" s="86"/>
      <c r="OYZ10" s="86"/>
      <c r="OZA10" s="86"/>
      <c r="OZB10" s="86"/>
      <c r="OZC10" s="86"/>
      <c r="OZD10" s="86"/>
      <c r="OZE10" s="86"/>
      <c r="OZF10" s="86"/>
      <c r="OZG10" s="86"/>
      <c r="OZH10" s="86"/>
      <c r="OZI10" s="86"/>
      <c r="OZJ10" s="86"/>
      <c r="OZK10" s="86"/>
      <c r="OZL10" s="86"/>
      <c r="OZM10" s="86"/>
      <c r="OZN10" s="86"/>
      <c r="OZO10" s="86"/>
      <c r="OZP10" s="86"/>
      <c r="OZQ10" s="86"/>
      <c r="OZR10" s="86"/>
      <c r="OZS10" s="86"/>
      <c r="OZT10" s="86"/>
      <c r="OZU10" s="86"/>
      <c r="OZV10" s="86"/>
      <c r="OZW10" s="86"/>
      <c r="OZX10" s="86"/>
      <c r="OZY10" s="86"/>
      <c r="OZZ10" s="86"/>
      <c r="PAA10" s="86"/>
      <c r="PAB10" s="86"/>
      <c r="PAC10" s="86"/>
      <c r="PAD10" s="86"/>
      <c r="PAE10" s="86"/>
      <c r="PAF10" s="86"/>
      <c r="PAG10" s="86"/>
      <c r="PAH10" s="86"/>
      <c r="PAI10" s="86"/>
      <c r="PAJ10" s="86"/>
      <c r="PAK10" s="86"/>
      <c r="PAL10" s="86"/>
      <c r="PAM10" s="86"/>
      <c r="PAN10" s="86"/>
      <c r="PAO10" s="86"/>
      <c r="PAP10" s="86"/>
      <c r="PAQ10" s="86"/>
      <c r="PAR10" s="86"/>
      <c r="PAS10" s="86"/>
      <c r="PAT10" s="86"/>
      <c r="PAU10" s="86"/>
      <c r="PAV10" s="86"/>
      <c r="PAW10" s="86"/>
      <c r="PAX10" s="86"/>
      <c r="PAY10" s="86"/>
      <c r="PAZ10" s="86"/>
      <c r="PBA10" s="86"/>
      <c r="PBB10" s="86"/>
      <c r="PBC10" s="86"/>
      <c r="PBD10" s="86"/>
      <c r="PBE10" s="86"/>
      <c r="PBF10" s="86"/>
      <c r="PBG10" s="86"/>
      <c r="PBH10" s="86"/>
      <c r="PBI10" s="86"/>
      <c r="PBJ10" s="86"/>
      <c r="PBK10" s="86"/>
      <c r="PBL10" s="86"/>
      <c r="PBM10" s="86"/>
      <c r="PBN10" s="86"/>
      <c r="PBO10" s="86"/>
      <c r="PBP10" s="86"/>
      <c r="PBQ10" s="86"/>
      <c r="PBR10" s="86"/>
      <c r="PBS10" s="86"/>
      <c r="PBT10" s="86"/>
      <c r="PBU10" s="86"/>
      <c r="PBV10" s="86"/>
      <c r="PBW10" s="86"/>
      <c r="PBX10" s="86"/>
      <c r="PBY10" s="86"/>
      <c r="PBZ10" s="86"/>
      <c r="PCA10" s="86"/>
      <c r="PCB10" s="86"/>
      <c r="PCC10" s="86"/>
      <c r="PCD10" s="86"/>
      <c r="PCE10" s="86"/>
      <c r="PCF10" s="86"/>
      <c r="PCG10" s="86"/>
      <c r="PCH10" s="86"/>
      <c r="PCI10" s="86"/>
      <c r="PCJ10" s="86"/>
      <c r="PCK10" s="86"/>
      <c r="PCL10" s="86"/>
      <c r="PCM10" s="86"/>
      <c r="PCN10" s="86"/>
      <c r="PCO10" s="86"/>
      <c r="PCP10" s="86"/>
      <c r="PCQ10" s="86"/>
      <c r="PCR10" s="86"/>
      <c r="PCS10" s="86"/>
      <c r="PCT10" s="86"/>
      <c r="PCU10" s="86"/>
      <c r="PCV10" s="86"/>
      <c r="PCW10" s="86"/>
      <c r="PCX10" s="86"/>
      <c r="PCY10" s="86"/>
      <c r="PCZ10" s="86"/>
      <c r="PDA10" s="86"/>
      <c r="PDB10" s="86"/>
      <c r="PDC10" s="86"/>
      <c r="PDD10" s="86"/>
      <c r="PDE10" s="86"/>
      <c r="PDF10" s="86"/>
      <c r="PDG10" s="86"/>
      <c r="PDH10" s="86"/>
      <c r="PDI10" s="86"/>
      <c r="PDJ10" s="86"/>
      <c r="PDK10" s="86"/>
      <c r="PDL10" s="86"/>
      <c r="PDM10" s="86"/>
      <c r="PDN10" s="86"/>
      <c r="PDO10" s="86"/>
      <c r="PDP10" s="86"/>
      <c r="PDQ10" s="86"/>
      <c r="PDR10" s="86"/>
      <c r="PDS10" s="86"/>
      <c r="PDT10" s="86"/>
      <c r="PDU10" s="86"/>
      <c r="PDV10" s="86"/>
      <c r="PDW10" s="86"/>
      <c r="PDX10" s="86"/>
      <c r="PDY10" s="86"/>
      <c r="PDZ10" s="86"/>
      <c r="PEA10" s="86"/>
      <c r="PEB10" s="86"/>
      <c r="PEC10" s="86"/>
      <c r="PED10" s="86"/>
      <c r="PEE10" s="86"/>
      <c r="PEF10" s="86"/>
      <c r="PEG10" s="86"/>
      <c r="PEH10" s="86"/>
      <c r="PEI10" s="86"/>
      <c r="PEJ10" s="86"/>
      <c r="PEK10" s="86"/>
      <c r="PEL10" s="86"/>
      <c r="PEM10" s="86"/>
      <c r="PEN10" s="86"/>
      <c r="PEO10" s="86"/>
      <c r="PEP10" s="86"/>
      <c r="PEQ10" s="86"/>
      <c r="PER10" s="86"/>
      <c r="PES10" s="86"/>
      <c r="PET10" s="86"/>
      <c r="PEU10" s="86"/>
      <c r="PEV10" s="86"/>
      <c r="PEW10" s="86"/>
      <c r="PEX10" s="86"/>
      <c r="PEY10" s="86"/>
      <c r="PEZ10" s="86"/>
      <c r="PFA10" s="86"/>
      <c r="PFB10" s="86"/>
      <c r="PFC10" s="86"/>
      <c r="PFD10" s="86"/>
      <c r="PFE10" s="86"/>
      <c r="PFF10" s="86"/>
      <c r="PFG10" s="86"/>
      <c r="PFH10" s="86"/>
      <c r="PFI10" s="86"/>
      <c r="PFJ10" s="86"/>
      <c r="PFK10" s="86"/>
      <c r="PFL10" s="86"/>
      <c r="PFM10" s="86"/>
      <c r="PFN10" s="86"/>
      <c r="PFO10" s="86"/>
      <c r="PFP10" s="86"/>
      <c r="PFQ10" s="86"/>
      <c r="PFR10" s="86"/>
      <c r="PFS10" s="86"/>
      <c r="PFT10" s="86"/>
      <c r="PFU10" s="86"/>
      <c r="PFV10" s="86"/>
      <c r="PFW10" s="86"/>
      <c r="PFX10" s="86"/>
      <c r="PFY10" s="86"/>
      <c r="PFZ10" s="86"/>
      <c r="PGA10" s="86"/>
      <c r="PGB10" s="86"/>
      <c r="PGC10" s="86"/>
      <c r="PGD10" s="86"/>
      <c r="PGE10" s="86"/>
      <c r="PGF10" s="86"/>
      <c r="PGG10" s="86"/>
      <c r="PGH10" s="86"/>
      <c r="PGI10" s="86"/>
      <c r="PGJ10" s="86"/>
      <c r="PGK10" s="86"/>
      <c r="PGL10" s="86"/>
      <c r="PGM10" s="86"/>
      <c r="PGN10" s="86"/>
      <c r="PGO10" s="86"/>
      <c r="PGP10" s="86"/>
      <c r="PGQ10" s="86"/>
      <c r="PGR10" s="86"/>
      <c r="PGS10" s="86"/>
      <c r="PGT10" s="86"/>
      <c r="PGU10" s="86"/>
      <c r="PGV10" s="86"/>
      <c r="PGW10" s="86"/>
      <c r="PGX10" s="86"/>
      <c r="PGY10" s="86"/>
      <c r="PGZ10" s="86"/>
      <c r="PHA10" s="86"/>
      <c r="PHB10" s="86"/>
      <c r="PHC10" s="86"/>
      <c r="PHD10" s="86"/>
      <c r="PHE10" s="86"/>
      <c r="PHF10" s="86"/>
      <c r="PHG10" s="86"/>
      <c r="PHH10" s="86"/>
      <c r="PHI10" s="86"/>
      <c r="PHJ10" s="86"/>
      <c r="PHK10" s="86"/>
      <c r="PHL10" s="86"/>
      <c r="PHM10" s="86"/>
      <c r="PHN10" s="86"/>
      <c r="PHO10" s="86"/>
      <c r="PHP10" s="86"/>
      <c r="PHQ10" s="86"/>
      <c r="PHR10" s="86"/>
      <c r="PHS10" s="86"/>
      <c r="PHT10" s="86"/>
      <c r="PHU10" s="86"/>
      <c r="PHV10" s="86"/>
      <c r="PHW10" s="86"/>
      <c r="PHX10" s="86"/>
      <c r="PHY10" s="86"/>
      <c r="PHZ10" s="86"/>
      <c r="PIA10" s="86"/>
      <c r="PIB10" s="86"/>
      <c r="PIC10" s="86"/>
      <c r="PID10" s="86"/>
      <c r="PIE10" s="86"/>
      <c r="PIF10" s="86"/>
      <c r="PIG10" s="86"/>
      <c r="PIH10" s="86"/>
      <c r="PII10" s="86"/>
      <c r="PIJ10" s="86"/>
      <c r="PIK10" s="86"/>
      <c r="PIL10" s="86"/>
      <c r="PIM10" s="86"/>
      <c r="PIN10" s="86"/>
      <c r="PIO10" s="86"/>
      <c r="PIP10" s="86"/>
      <c r="PIQ10" s="86"/>
      <c r="PIR10" s="86"/>
      <c r="PIS10" s="86"/>
      <c r="PIT10" s="86"/>
      <c r="PIU10" s="86"/>
      <c r="PIV10" s="86"/>
      <c r="PIW10" s="86"/>
      <c r="PIX10" s="86"/>
      <c r="PIY10" s="86"/>
      <c r="PIZ10" s="86"/>
      <c r="PJA10" s="86"/>
      <c r="PJB10" s="86"/>
      <c r="PJC10" s="86"/>
      <c r="PJD10" s="86"/>
      <c r="PJE10" s="86"/>
      <c r="PJF10" s="86"/>
      <c r="PJG10" s="86"/>
      <c r="PJH10" s="86"/>
      <c r="PJI10" s="86"/>
      <c r="PJJ10" s="86"/>
      <c r="PJK10" s="86"/>
      <c r="PJL10" s="86"/>
      <c r="PJM10" s="86"/>
      <c r="PJN10" s="86"/>
      <c r="PJO10" s="86"/>
      <c r="PJP10" s="86"/>
      <c r="PJQ10" s="86"/>
      <c r="PJR10" s="86"/>
      <c r="PJS10" s="86"/>
      <c r="PJT10" s="86"/>
      <c r="PJU10" s="86"/>
      <c r="PJV10" s="86"/>
      <c r="PJW10" s="86"/>
      <c r="PJX10" s="86"/>
      <c r="PJY10" s="86"/>
      <c r="PJZ10" s="86"/>
      <c r="PKA10" s="86"/>
      <c r="PKB10" s="86"/>
      <c r="PKC10" s="86"/>
      <c r="PKD10" s="86"/>
      <c r="PKE10" s="86"/>
      <c r="PKF10" s="86"/>
      <c r="PKG10" s="86"/>
      <c r="PKH10" s="86"/>
      <c r="PKI10" s="86"/>
      <c r="PKJ10" s="86"/>
      <c r="PKK10" s="86"/>
      <c r="PKL10" s="86"/>
      <c r="PKM10" s="86"/>
      <c r="PKN10" s="86"/>
      <c r="PKO10" s="86"/>
      <c r="PKP10" s="86"/>
      <c r="PKQ10" s="86"/>
      <c r="PKR10" s="86"/>
      <c r="PKS10" s="86"/>
      <c r="PKT10" s="86"/>
      <c r="PKU10" s="86"/>
      <c r="PKV10" s="86"/>
      <c r="PKW10" s="86"/>
      <c r="PKX10" s="86"/>
      <c r="PKY10" s="86"/>
      <c r="PKZ10" s="86"/>
      <c r="PLA10" s="86"/>
      <c r="PLB10" s="86"/>
      <c r="PLC10" s="86"/>
      <c r="PLD10" s="86"/>
      <c r="PLE10" s="86"/>
      <c r="PLF10" s="86"/>
      <c r="PLG10" s="86"/>
      <c r="PLH10" s="86"/>
      <c r="PLI10" s="86"/>
      <c r="PLJ10" s="86"/>
      <c r="PLK10" s="86"/>
      <c r="PLL10" s="86"/>
      <c r="PLM10" s="86"/>
      <c r="PLN10" s="86"/>
      <c r="PLO10" s="86"/>
      <c r="PLP10" s="86"/>
      <c r="PLQ10" s="86"/>
      <c r="PLR10" s="86"/>
      <c r="PLS10" s="86"/>
      <c r="PLT10" s="86"/>
      <c r="PLU10" s="86"/>
      <c r="PLV10" s="86"/>
      <c r="PLW10" s="86"/>
      <c r="PLX10" s="86"/>
      <c r="PLY10" s="86"/>
      <c r="PLZ10" s="86"/>
      <c r="PMA10" s="86"/>
      <c r="PMB10" s="86"/>
      <c r="PMC10" s="86"/>
      <c r="PMD10" s="86"/>
      <c r="PME10" s="86"/>
      <c r="PMF10" s="86"/>
      <c r="PMG10" s="86"/>
      <c r="PMH10" s="86"/>
      <c r="PMI10" s="86"/>
      <c r="PMJ10" s="86"/>
      <c r="PMK10" s="86"/>
      <c r="PML10" s="86"/>
      <c r="PMM10" s="86"/>
      <c r="PMN10" s="86"/>
      <c r="PMO10" s="86"/>
      <c r="PMP10" s="86"/>
      <c r="PMQ10" s="86"/>
      <c r="PMR10" s="86"/>
      <c r="PMS10" s="86"/>
      <c r="PMT10" s="86"/>
      <c r="PMU10" s="86"/>
      <c r="PMV10" s="86"/>
      <c r="PMW10" s="86"/>
      <c r="PMX10" s="86"/>
      <c r="PMY10" s="86"/>
      <c r="PMZ10" s="86"/>
      <c r="PNA10" s="86"/>
      <c r="PNB10" s="86"/>
      <c r="PNC10" s="86"/>
      <c r="PND10" s="86"/>
      <c r="PNE10" s="86"/>
      <c r="PNF10" s="86"/>
      <c r="PNG10" s="86"/>
      <c r="PNH10" s="86"/>
      <c r="PNI10" s="86"/>
      <c r="PNJ10" s="86"/>
      <c r="PNK10" s="86"/>
      <c r="PNL10" s="86"/>
      <c r="PNM10" s="86"/>
      <c r="PNN10" s="86"/>
      <c r="PNO10" s="86"/>
      <c r="PNP10" s="86"/>
      <c r="PNQ10" s="86"/>
      <c r="PNR10" s="86"/>
      <c r="PNS10" s="86"/>
      <c r="PNT10" s="86"/>
      <c r="PNU10" s="86"/>
      <c r="PNV10" s="86"/>
      <c r="PNW10" s="86"/>
      <c r="PNX10" s="86"/>
      <c r="PNY10" s="86"/>
      <c r="PNZ10" s="86"/>
      <c r="POA10" s="86"/>
      <c r="POB10" s="86"/>
      <c r="POC10" s="86"/>
      <c r="POD10" s="86"/>
      <c r="POE10" s="86"/>
      <c r="POF10" s="86"/>
      <c r="POG10" s="86"/>
      <c r="POH10" s="86"/>
      <c r="POI10" s="86"/>
      <c r="POJ10" s="86"/>
      <c r="POK10" s="86"/>
      <c r="POL10" s="86"/>
      <c r="POM10" s="86"/>
      <c r="PON10" s="86"/>
      <c r="POO10" s="86"/>
      <c r="POP10" s="86"/>
      <c r="POQ10" s="86"/>
      <c r="POR10" s="86"/>
      <c r="POS10" s="86"/>
      <c r="POT10" s="86"/>
      <c r="POU10" s="86"/>
      <c r="POV10" s="86"/>
      <c r="POW10" s="86"/>
      <c r="POX10" s="86"/>
      <c r="POY10" s="86"/>
      <c r="POZ10" s="86"/>
      <c r="PPA10" s="86"/>
      <c r="PPB10" s="86"/>
      <c r="PPC10" s="86"/>
      <c r="PPD10" s="86"/>
      <c r="PPE10" s="86"/>
      <c r="PPF10" s="86"/>
      <c r="PPG10" s="86"/>
      <c r="PPH10" s="86"/>
      <c r="PPI10" s="86"/>
      <c r="PPJ10" s="86"/>
      <c r="PPK10" s="86"/>
      <c r="PPL10" s="86"/>
      <c r="PPM10" s="86"/>
      <c r="PPN10" s="86"/>
      <c r="PPO10" s="86"/>
      <c r="PPP10" s="86"/>
      <c r="PPQ10" s="86"/>
      <c r="PPR10" s="86"/>
      <c r="PPS10" s="86"/>
      <c r="PPT10" s="86"/>
      <c r="PPU10" s="86"/>
      <c r="PPV10" s="86"/>
      <c r="PPW10" s="86"/>
      <c r="PPX10" s="86"/>
      <c r="PPY10" s="86"/>
      <c r="PPZ10" s="86"/>
      <c r="PQA10" s="86"/>
      <c r="PQB10" s="86"/>
      <c r="PQC10" s="86"/>
      <c r="PQD10" s="86"/>
      <c r="PQE10" s="86"/>
      <c r="PQF10" s="86"/>
      <c r="PQG10" s="86"/>
      <c r="PQH10" s="86"/>
      <c r="PQI10" s="86"/>
      <c r="PQJ10" s="86"/>
      <c r="PQK10" s="86"/>
      <c r="PQL10" s="86"/>
      <c r="PQM10" s="86"/>
      <c r="PQN10" s="86"/>
      <c r="PQO10" s="86"/>
      <c r="PQP10" s="86"/>
      <c r="PQQ10" s="86"/>
      <c r="PQR10" s="86"/>
      <c r="PQS10" s="86"/>
      <c r="PQT10" s="86"/>
      <c r="PQU10" s="86"/>
      <c r="PQV10" s="86"/>
      <c r="PQW10" s="86"/>
      <c r="PQX10" s="86"/>
      <c r="PQY10" s="86"/>
      <c r="PQZ10" s="86"/>
      <c r="PRA10" s="86"/>
      <c r="PRB10" s="86"/>
      <c r="PRC10" s="86"/>
      <c r="PRD10" s="86"/>
      <c r="PRE10" s="86"/>
      <c r="PRF10" s="86"/>
      <c r="PRG10" s="86"/>
      <c r="PRH10" s="86"/>
      <c r="PRI10" s="86"/>
      <c r="PRJ10" s="86"/>
      <c r="PRK10" s="86"/>
      <c r="PRL10" s="86"/>
      <c r="PRM10" s="86"/>
      <c r="PRN10" s="86"/>
      <c r="PRO10" s="86"/>
      <c r="PRP10" s="86"/>
      <c r="PRQ10" s="86"/>
      <c r="PRR10" s="86"/>
      <c r="PRS10" s="86"/>
      <c r="PRT10" s="86"/>
      <c r="PRU10" s="86"/>
      <c r="PRV10" s="86"/>
      <c r="PRW10" s="86"/>
      <c r="PRX10" s="86"/>
      <c r="PRY10" s="86"/>
      <c r="PRZ10" s="86"/>
      <c r="PSA10" s="86"/>
      <c r="PSB10" s="86"/>
      <c r="PSC10" s="86"/>
      <c r="PSD10" s="86"/>
      <c r="PSE10" s="86"/>
      <c r="PSF10" s="86"/>
      <c r="PSG10" s="86"/>
      <c r="PSH10" s="86"/>
      <c r="PSI10" s="86"/>
      <c r="PSJ10" s="86"/>
      <c r="PSK10" s="86"/>
      <c r="PSL10" s="86"/>
      <c r="PSM10" s="86"/>
      <c r="PSN10" s="86"/>
      <c r="PSO10" s="86"/>
      <c r="PSP10" s="86"/>
      <c r="PSQ10" s="86"/>
      <c r="PSR10" s="86"/>
      <c r="PSS10" s="86"/>
      <c r="PST10" s="86"/>
      <c r="PSU10" s="86"/>
      <c r="PSV10" s="86"/>
      <c r="PSW10" s="86"/>
      <c r="PSX10" s="86"/>
      <c r="PSY10" s="86"/>
      <c r="PSZ10" s="86"/>
      <c r="PTA10" s="86"/>
      <c r="PTB10" s="86"/>
      <c r="PTC10" s="86"/>
      <c r="PTD10" s="86"/>
      <c r="PTE10" s="86"/>
      <c r="PTF10" s="86"/>
      <c r="PTG10" s="86"/>
      <c r="PTH10" s="86"/>
      <c r="PTI10" s="86"/>
      <c r="PTJ10" s="86"/>
      <c r="PTK10" s="86"/>
      <c r="PTL10" s="86"/>
      <c r="PTM10" s="86"/>
      <c r="PTN10" s="86"/>
      <c r="PTO10" s="86"/>
      <c r="PTP10" s="86"/>
      <c r="PTQ10" s="86"/>
      <c r="PTR10" s="86"/>
      <c r="PTS10" s="86"/>
      <c r="PTT10" s="86"/>
      <c r="PTU10" s="86"/>
      <c r="PTV10" s="86"/>
      <c r="PTW10" s="86"/>
      <c r="PTX10" s="86"/>
      <c r="PTY10" s="86"/>
      <c r="PTZ10" s="86"/>
      <c r="PUA10" s="86"/>
      <c r="PUB10" s="86"/>
      <c r="PUC10" s="86"/>
      <c r="PUD10" s="86"/>
      <c r="PUE10" s="86"/>
      <c r="PUF10" s="86"/>
      <c r="PUG10" s="86"/>
      <c r="PUH10" s="86"/>
      <c r="PUI10" s="86"/>
      <c r="PUJ10" s="86"/>
      <c r="PUK10" s="86"/>
      <c r="PUL10" s="86"/>
      <c r="PUM10" s="86"/>
      <c r="PUN10" s="86"/>
      <c r="PUO10" s="86"/>
      <c r="PUP10" s="86"/>
      <c r="PUQ10" s="86"/>
      <c r="PUR10" s="86"/>
      <c r="PUS10" s="86"/>
      <c r="PUT10" s="86"/>
      <c r="PUU10" s="86"/>
      <c r="PUV10" s="86"/>
      <c r="PUW10" s="86"/>
      <c r="PUX10" s="86"/>
      <c r="PUY10" s="86"/>
      <c r="PUZ10" s="86"/>
      <c r="PVA10" s="86"/>
      <c r="PVB10" s="86"/>
      <c r="PVC10" s="86"/>
      <c r="PVD10" s="86"/>
      <c r="PVE10" s="86"/>
      <c r="PVF10" s="86"/>
      <c r="PVG10" s="86"/>
      <c r="PVH10" s="86"/>
      <c r="PVI10" s="86"/>
      <c r="PVJ10" s="86"/>
      <c r="PVK10" s="86"/>
      <c r="PVL10" s="86"/>
      <c r="PVM10" s="86"/>
      <c r="PVN10" s="86"/>
      <c r="PVO10" s="86"/>
      <c r="PVP10" s="86"/>
      <c r="PVQ10" s="86"/>
      <c r="PVR10" s="86"/>
      <c r="PVS10" s="86"/>
      <c r="PVT10" s="86"/>
      <c r="PVU10" s="86"/>
      <c r="PVV10" s="86"/>
      <c r="PVW10" s="86"/>
      <c r="PVX10" s="86"/>
      <c r="PVY10" s="86"/>
      <c r="PVZ10" s="86"/>
      <c r="PWA10" s="86"/>
      <c r="PWB10" s="86"/>
      <c r="PWC10" s="86"/>
      <c r="PWD10" s="86"/>
      <c r="PWE10" s="86"/>
      <c r="PWF10" s="86"/>
      <c r="PWG10" s="86"/>
      <c r="PWH10" s="86"/>
      <c r="PWI10" s="86"/>
      <c r="PWJ10" s="86"/>
      <c r="PWK10" s="86"/>
      <c r="PWL10" s="86"/>
      <c r="PWM10" s="86"/>
      <c r="PWN10" s="86"/>
      <c r="PWO10" s="86"/>
      <c r="PWP10" s="86"/>
      <c r="PWQ10" s="86"/>
      <c r="PWR10" s="86"/>
      <c r="PWS10" s="86"/>
      <c r="PWT10" s="86"/>
      <c r="PWU10" s="86"/>
      <c r="PWV10" s="86"/>
      <c r="PWW10" s="86"/>
      <c r="PWX10" s="86"/>
      <c r="PWY10" s="86"/>
      <c r="PWZ10" s="86"/>
      <c r="PXA10" s="86"/>
      <c r="PXB10" s="86"/>
      <c r="PXC10" s="86"/>
      <c r="PXD10" s="86"/>
      <c r="PXE10" s="86"/>
      <c r="PXF10" s="86"/>
      <c r="PXG10" s="86"/>
      <c r="PXH10" s="86"/>
      <c r="PXI10" s="86"/>
      <c r="PXJ10" s="86"/>
      <c r="PXK10" s="86"/>
      <c r="PXL10" s="86"/>
      <c r="PXM10" s="86"/>
      <c r="PXN10" s="86"/>
      <c r="PXO10" s="86"/>
      <c r="PXP10" s="86"/>
      <c r="PXQ10" s="86"/>
      <c r="PXR10" s="86"/>
      <c r="PXS10" s="86"/>
      <c r="PXT10" s="86"/>
      <c r="PXU10" s="86"/>
      <c r="PXV10" s="86"/>
      <c r="PXW10" s="86"/>
      <c r="PXX10" s="86"/>
      <c r="PXY10" s="86"/>
      <c r="PXZ10" s="86"/>
      <c r="PYA10" s="86"/>
      <c r="PYB10" s="86"/>
      <c r="PYC10" s="86"/>
      <c r="PYD10" s="86"/>
      <c r="PYE10" s="86"/>
      <c r="PYF10" s="86"/>
      <c r="PYG10" s="86"/>
      <c r="PYH10" s="86"/>
      <c r="PYI10" s="86"/>
      <c r="PYJ10" s="86"/>
      <c r="PYK10" s="86"/>
      <c r="PYL10" s="86"/>
      <c r="PYM10" s="86"/>
      <c r="PYN10" s="86"/>
      <c r="PYO10" s="86"/>
      <c r="PYP10" s="86"/>
      <c r="PYQ10" s="86"/>
      <c r="PYR10" s="86"/>
      <c r="PYS10" s="86"/>
      <c r="PYT10" s="86"/>
      <c r="PYU10" s="86"/>
      <c r="PYV10" s="86"/>
      <c r="PYW10" s="86"/>
      <c r="PYX10" s="86"/>
      <c r="PYY10" s="86"/>
      <c r="PYZ10" s="86"/>
      <c r="PZA10" s="86"/>
      <c r="PZB10" s="86"/>
      <c r="PZC10" s="86"/>
      <c r="PZD10" s="86"/>
      <c r="PZE10" s="86"/>
      <c r="PZF10" s="86"/>
      <c r="PZG10" s="86"/>
      <c r="PZH10" s="86"/>
      <c r="PZI10" s="86"/>
      <c r="PZJ10" s="86"/>
      <c r="PZK10" s="86"/>
      <c r="PZL10" s="86"/>
      <c r="PZM10" s="86"/>
      <c r="PZN10" s="86"/>
      <c r="PZO10" s="86"/>
      <c r="PZP10" s="86"/>
      <c r="PZQ10" s="86"/>
      <c r="PZR10" s="86"/>
      <c r="PZS10" s="86"/>
      <c r="PZT10" s="86"/>
      <c r="PZU10" s="86"/>
      <c r="PZV10" s="86"/>
      <c r="PZW10" s="86"/>
      <c r="PZX10" s="86"/>
      <c r="PZY10" s="86"/>
      <c r="PZZ10" s="86"/>
      <c r="QAA10" s="86"/>
      <c r="QAB10" s="86"/>
      <c r="QAC10" s="86"/>
      <c r="QAD10" s="86"/>
      <c r="QAE10" s="86"/>
      <c r="QAF10" s="86"/>
      <c r="QAG10" s="86"/>
      <c r="QAH10" s="86"/>
      <c r="QAI10" s="86"/>
      <c r="QAJ10" s="86"/>
      <c r="QAK10" s="86"/>
      <c r="QAL10" s="86"/>
      <c r="QAM10" s="86"/>
      <c r="QAN10" s="86"/>
      <c r="QAO10" s="86"/>
      <c r="QAP10" s="86"/>
      <c r="QAQ10" s="86"/>
      <c r="QAR10" s="86"/>
      <c r="QAS10" s="86"/>
      <c r="QAT10" s="86"/>
      <c r="QAU10" s="86"/>
      <c r="QAV10" s="86"/>
      <c r="QAW10" s="86"/>
      <c r="QAX10" s="86"/>
      <c r="QAY10" s="86"/>
      <c r="QAZ10" s="86"/>
      <c r="QBA10" s="86"/>
      <c r="QBB10" s="86"/>
      <c r="QBC10" s="86"/>
      <c r="QBD10" s="86"/>
      <c r="QBE10" s="86"/>
      <c r="QBF10" s="86"/>
      <c r="QBG10" s="86"/>
      <c r="QBH10" s="86"/>
      <c r="QBI10" s="86"/>
      <c r="QBJ10" s="86"/>
      <c r="QBK10" s="86"/>
      <c r="QBL10" s="86"/>
      <c r="QBM10" s="86"/>
      <c r="QBN10" s="86"/>
      <c r="QBO10" s="86"/>
      <c r="QBP10" s="86"/>
      <c r="QBQ10" s="86"/>
      <c r="QBR10" s="86"/>
      <c r="QBS10" s="86"/>
      <c r="QBT10" s="86"/>
      <c r="QBU10" s="86"/>
      <c r="QBV10" s="86"/>
      <c r="QBW10" s="86"/>
      <c r="QBX10" s="86"/>
      <c r="QBY10" s="86"/>
      <c r="QBZ10" s="86"/>
      <c r="QCA10" s="86"/>
      <c r="QCB10" s="86"/>
      <c r="QCC10" s="86"/>
      <c r="QCD10" s="86"/>
      <c r="QCE10" s="86"/>
      <c r="QCF10" s="86"/>
      <c r="QCG10" s="86"/>
      <c r="QCH10" s="86"/>
      <c r="QCI10" s="86"/>
      <c r="QCJ10" s="86"/>
      <c r="QCK10" s="86"/>
      <c r="QCL10" s="86"/>
      <c r="QCM10" s="86"/>
      <c r="QCN10" s="86"/>
      <c r="QCO10" s="86"/>
      <c r="QCP10" s="86"/>
      <c r="QCQ10" s="86"/>
      <c r="QCR10" s="86"/>
      <c r="QCS10" s="86"/>
      <c r="QCT10" s="86"/>
      <c r="QCU10" s="86"/>
      <c r="QCV10" s="86"/>
      <c r="QCW10" s="86"/>
      <c r="QCX10" s="86"/>
      <c r="QCY10" s="86"/>
      <c r="QCZ10" s="86"/>
      <c r="QDA10" s="86"/>
      <c r="QDB10" s="86"/>
      <c r="QDC10" s="86"/>
      <c r="QDD10" s="86"/>
      <c r="QDE10" s="86"/>
      <c r="QDF10" s="86"/>
      <c r="QDG10" s="86"/>
      <c r="QDH10" s="86"/>
      <c r="QDI10" s="86"/>
      <c r="QDJ10" s="86"/>
      <c r="QDK10" s="86"/>
      <c r="QDL10" s="86"/>
      <c r="QDM10" s="86"/>
      <c r="QDN10" s="86"/>
      <c r="QDO10" s="86"/>
      <c r="QDP10" s="86"/>
      <c r="QDQ10" s="86"/>
      <c r="QDR10" s="86"/>
      <c r="QDS10" s="86"/>
      <c r="QDT10" s="86"/>
      <c r="QDU10" s="86"/>
      <c r="QDV10" s="86"/>
      <c r="QDW10" s="86"/>
      <c r="QDX10" s="86"/>
      <c r="QDY10" s="86"/>
      <c r="QDZ10" s="86"/>
      <c r="QEA10" s="86"/>
      <c r="QEB10" s="86"/>
      <c r="QEC10" s="86"/>
      <c r="QED10" s="86"/>
      <c r="QEE10" s="86"/>
      <c r="QEF10" s="86"/>
      <c r="QEG10" s="86"/>
      <c r="QEH10" s="86"/>
      <c r="QEI10" s="86"/>
      <c r="QEJ10" s="86"/>
      <c r="QEK10" s="86"/>
      <c r="QEL10" s="86"/>
      <c r="QEM10" s="86"/>
      <c r="QEN10" s="86"/>
      <c r="QEO10" s="86"/>
      <c r="QEP10" s="86"/>
      <c r="QEQ10" s="86"/>
      <c r="QER10" s="86"/>
      <c r="QES10" s="86"/>
      <c r="QET10" s="86"/>
      <c r="QEU10" s="86"/>
      <c r="QEV10" s="86"/>
      <c r="QEW10" s="86"/>
      <c r="QEX10" s="86"/>
      <c r="QEY10" s="86"/>
      <c r="QEZ10" s="86"/>
      <c r="QFA10" s="86"/>
      <c r="QFB10" s="86"/>
      <c r="QFC10" s="86"/>
      <c r="QFD10" s="86"/>
      <c r="QFE10" s="86"/>
      <c r="QFF10" s="86"/>
      <c r="QFG10" s="86"/>
      <c r="QFH10" s="86"/>
      <c r="QFI10" s="86"/>
      <c r="QFJ10" s="86"/>
      <c r="QFK10" s="86"/>
      <c r="QFL10" s="86"/>
      <c r="QFM10" s="86"/>
      <c r="QFN10" s="86"/>
      <c r="QFO10" s="86"/>
      <c r="QFP10" s="86"/>
      <c r="QFQ10" s="86"/>
      <c r="QFR10" s="86"/>
      <c r="QFS10" s="86"/>
      <c r="QFT10" s="86"/>
      <c r="QFU10" s="86"/>
      <c r="QFV10" s="86"/>
      <c r="QFW10" s="86"/>
      <c r="QFX10" s="86"/>
      <c r="QFY10" s="86"/>
      <c r="QFZ10" s="86"/>
      <c r="QGA10" s="86"/>
      <c r="QGB10" s="86"/>
      <c r="QGC10" s="86"/>
      <c r="QGD10" s="86"/>
      <c r="QGE10" s="86"/>
      <c r="QGF10" s="86"/>
      <c r="QGG10" s="86"/>
      <c r="QGH10" s="86"/>
      <c r="QGI10" s="86"/>
      <c r="QGJ10" s="86"/>
      <c r="QGK10" s="86"/>
      <c r="QGL10" s="86"/>
      <c r="QGM10" s="86"/>
      <c r="QGN10" s="86"/>
      <c r="QGO10" s="86"/>
      <c r="QGP10" s="86"/>
      <c r="QGQ10" s="86"/>
      <c r="QGR10" s="86"/>
      <c r="QGS10" s="86"/>
      <c r="QGT10" s="86"/>
      <c r="QGU10" s="86"/>
      <c r="QGV10" s="86"/>
      <c r="QGW10" s="86"/>
      <c r="QGX10" s="86"/>
      <c r="QGY10" s="86"/>
      <c r="QGZ10" s="86"/>
      <c r="QHA10" s="86"/>
      <c r="QHB10" s="86"/>
      <c r="QHC10" s="86"/>
      <c r="QHD10" s="86"/>
      <c r="QHE10" s="86"/>
      <c r="QHF10" s="86"/>
      <c r="QHG10" s="86"/>
      <c r="QHH10" s="86"/>
      <c r="QHI10" s="86"/>
      <c r="QHJ10" s="86"/>
      <c r="QHK10" s="86"/>
      <c r="QHL10" s="86"/>
      <c r="QHM10" s="86"/>
      <c r="QHN10" s="86"/>
      <c r="QHO10" s="86"/>
      <c r="QHP10" s="86"/>
      <c r="QHQ10" s="86"/>
      <c r="QHR10" s="86"/>
      <c r="QHS10" s="86"/>
      <c r="QHT10" s="86"/>
      <c r="QHU10" s="86"/>
      <c r="QHV10" s="86"/>
      <c r="QHW10" s="86"/>
      <c r="QHX10" s="86"/>
      <c r="QHY10" s="86"/>
      <c r="QHZ10" s="86"/>
      <c r="QIA10" s="86"/>
      <c r="QIB10" s="86"/>
      <c r="QIC10" s="86"/>
      <c r="QID10" s="86"/>
      <c r="QIE10" s="86"/>
      <c r="QIF10" s="86"/>
      <c r="QIG10" s="86"/>
      <c r="QIH10" s="86"/>
      <c r="QII10" s="86"/>
      <c r="QIJ10" s="86"/>
      <c r="QIK10" s="86"/>
      <c r="QIL10" s="86"/>
      <c r="QIM10" s="86"/>
      <c r="QIN10" s="86"/>
      <c r="QIO10" s="86"/>
      <c r="QIP10" s="86"/>
      <c r="QIQ10" s="86"/>
      <c r="QIR10" s="86"/>
      <c r="QIS10" s="86"/>
      <c r="QIT10" s="86"/>
      <c r="QIU10" s="86"/>
      <c r="QIV10" s="86"/>
      <c r="QIW10" s="86"/>
      <c r="QIX10" s="86"/>
      <c r="QIY10" s="86"/>
      <c r="QIZ10" s="86"/>
      <c r="QJA10" s="86"/>
      <c r="QJB10" s="86"/>
      <c r="QJC10" s="86"/>
      <c r="QJD10" s="86"/>
      <c r="QJE10" s="86"/>
      <c r="QJF10" s="86"/>
      <c r="QJG10" s="86"/>
      <c r="QJH10" s="86"/>
      <c r="QJI10" s="86"/>
      <c r="QJJ10" s="86"/>
      <c r="QJK10" s="86"/>
      <c r="QJL10" s="86"/>
      <c r="QJM10" s="86"/>
      <c r="QJN10" s="86"/>
      <c r="QJO10" s="86"/>
      <c r="QJP10" s="86"/>
      <c r="QJQ10" s="86"/>
      <c r="QJR10" s="86"/>
      <c r="QJS10" s="86"/>
      <c r="QJT10" s="86"/>
      <c r="QJU10" s="86"/>
      <c r="QJV10" s="86"/>
      <c r="QJW10" s="86"/>
      <c r="QJX10" s="86"/>
      <c r="QJY10" s="86"/>
      <c r="QJZ10" s="86"/>
      <c r="QKA10" s="86"/>
      <c r="QKB10" s="86"/>
      <c r="QKC10" s="86"/>
      <c r="QKD10" s="86"/>
      <c r="QKE10" s="86"/>
      <c r="QKF10" s="86"/>
      <c r="QKG10" s="86"/>
      <c r="QKH10" s="86"/>
      <c r="QKI10" s="86"/>
      <c r="QKJ10" s="86"/>
      <c r="QKK10" s="86"/>
      <c r="QKL10" s="86"/>
      <c r="QKM10" s="86"/>
      <c r="QKN10" s="86"/>
      <c r="QKO10" s="86"/>
      <c r="QKP10" s="86"/>
      <c r="QKQ10" s="86"/>
      <c r="QKR10" s="86"/>
      <c r="QKS10" s="86"/>
      <c r="QKT10" s="86"/>
      <c r="QKU10" s="86"/>
      <c r="QKV10" s="86"/>
      <c r="QKW10" s="86"/>
      <c r="QKX10" s="86"/>
      <c r="QKY10" s="86"/>
      <c r="QKZ10" s="86"/>
      <c r="QLA10" s="86"/>
      <c r="QLB10" s="86"/>
      <c r="QLC10" s="86"/>
      <c r="QLD10" s="86"/>
      <c r="QLE10" s="86"/>
      <c r="QLF10" s="86"/>
      <c r="QLG10" s="86"/>
      <c r="QLH10" s="86"/>
      <c r="QLI10" s="86"/>
      <c r="QLJ10" s="86"/>
      <c r="QLK10" s="86"/>
      <c r="QLL10" s="86"/>
      <c r="QLM10" s="86"/>
      <c r="QLN10" s="86"/>
      <c r="QLO10" s="86"/>
      <c r="QLP10" s="86"/>
      <c r="QLQ10" s="86"/>
      <c r="QLR10" s="86"/>
      <c r="QLS10" s="86"/>
      <c r="QLT10" s="86"/>
      <c r="QLU10" s="86"/>
      <c r="QLV10" s="86"/>
      <c r="QLW10" s="86"/>
      <c r="QLX10" s="86"/>
      <c r="QLY10" s="86"/>
      <c r="QLZ10" s="86"/>
      <c r="QMA10" s="86"/>
      <c r="QMB10" s="86"/>
      <c r="QMC10" s="86"/>
      <c r="QMD10" s="86"/>
      <c r="QME10" s="86"/>
      <c r="QMF10" s="86"/>
      <c r="QMG10" s="86"/>
      <c r="QMH10" s="86"/>
      <c r="QMI10" s="86"/>
      <c r="QMJ10" s="86"/>
      <c r="QMK10" s="86"/>
      <c r="QML10" s="86"/>
      <c r="QMM10" s="86"/>
      <c r="QMN10" s="86"/>
      <c r="QMO10" s="86"/>
      <c r="QMP10" s="86"/>
      <c r="QMQ10" s="86"/>
      <c r="QMR10" s="86"/>
      <c r="QMS10" s="86"/>
      <c r="QMT10" s="86"/>
      <c r="QMU10" s="86"/>
      <c r="QMV10" s="86"/>
      <c r="QMW10" s="86"/>
      <c r="QMX10" s="86"/>
      <c r="QMY10" s="86"/>
      <c r="QMZ10" s="86"/>
      <c r="QNA10" s="86"/>
      <c r="QNB10" s="86"/>
      <c r="QNC10" s="86"/>
      <c r="QND10" s="86"/>
      <c r="QNE10" s="86"/>
      <c r="QNF10" s="86"/>
      <c r="QNG10" s="86"/>
      <c r="QNH10" s="86"/>
      <c r="QNI10" s="86"/>
      <c r="QNJ10" s="86"/>
      <c r="QNK10" s="86"/>
      <c r="QNL10" s="86"/>
      <c r="QNM10" s="86"/>
      <c r="QNN10" s="86"/>
      <c r="QNO10" s="86"/>
      <c r="QNP10" s="86"/>
      <c r="QNQ10" s="86"/>
      <c r="QNR10" s="86"/>
      <c r="QNS10" s="86"/>
      <c r="QNT10" s="86"/>
      <c r="QNU10" s="86"/>
      <c r="QNV10" s="86"/>
      <c r="QNW10" s="86"/>
      <c r="QNX10" s="86"/>
      <c r="QNY10" s="86"/>
      <c r="QNZ10" s="86"/>
      <c r="QOA10" s="86"/>
      <c r="QOB10" s="86"/>
      <c r="QOC10" s="86"/>
      <c r="QOD10" s="86"/>
      <c r="QOE10" s="86"/>
      <c r="QOF10" s="86"/>
      <c r="QOG10" s="86"/>
      <c r="QOH10" s="86"/>
      <c r="QOI10" s="86"/>
      <c r="QOJ10" s="86"/>
      <c r="QOK10" s="86"/>
      <c r="QOL10" s="86"/>
      <c r="QOM10" s="86"/>
      <c r="QON10" s="86"/>
      <c r="QOO10" s="86"/>
      <c r="QOP10" s="86"/>
      <c r="QOQ10" s="86"/>
      <c r="QOR10" s="86"/>
      <c r="QOS10" s="86"/>
      <c r="QOT10" s="86"/>
      <c r="QOU10" s="86"/>
      <c r="QOV10" s="86"/>
      <c r="QOW10" s="86"/>
      <c r="QOX10" s="86"/>
      <c r="QOY10" s="86"/>
      <c r="QOZ10" s="86"/>
      <c r="QPA10" s="86"/>
      <c r="QPB10" s="86"/>
      <c r="QPC10" s="86"/>
      <c r="QPD10" s="86"/>
      <c r="QPE10" s="86"/>
      <c r="QPF10" s="86"/>
      <c r="QPG10" s="86"/>
      <c r="QPH10" s="86"/>
      <c r="QPI10" s="86"/>
      <c r="QPJ10" s="86"/>
      <c r="QPK10" s="86"/>
      <c r="QPL10" s="86"/>
      <c r="QPM10" s="86"/>
      <c r="QPN10" s="86"/>
      <c r="QPO10" s="86"/>
      <c r="QPP10" s="86"/>
      <c r="QPQ10" s="86"/>
      <c r="QPR10" s="86"/>
      <c r="QPS10" s="86"/>
      <c r="QPT10" s="86"/>
      <c r="QPU10" s="86"/>
      <c r="QPV10" s="86"/>
      <c r="QPW10" s="86"/>
      <c r="QPX10" s="86"/>
      <c r="QPY10" s="86"/>
      <c r="QPZ10" s="86"/>
      <c r="QQA10" s="86"/>
      <c r="QQB10" s="86"/>
      <c r="QQC10" s="86"/>
      <c r="QQD10" s="86"/>
      <c r="QQE10" s="86"/>
      <c r="QQF10" s="86"/>
      <c r="QQG10" s="86"/>
      <c r="QQH10" s="86"/>
      <c r="QQI10" s="86"/>
      <c r="QQJ10" s="86"/>
      <c r="QQK10" s="86"/>
      <c r="QQL10" s="86"/>
      <c r="QQM10" s="86"/>
      <c r="QQN10" s="86"/>
      <c r="QQO10" s="86"/>
      <c r="QQP10" s="86"/>
      <c r="QQQ10" s="86"/>
      <c r="QQR10" s="86"/>
      <c r="QQS10" s="86"/>
      <c r="QQT10" s="86"/>
      <c r="QQU10" s="86"/>
      <c r="QQV10" s="86"/>
      <c r="QQW10" s="86"/>
      <c r="QQX10" s="86"/>
      <c r="QQY10" s="86"/>
      <c r="QQZ10" s="86"/>
      <c r="QRA10" s="86"/>
      <c r="QRB10" s="86"/>
      <c r="QRC10" s="86"/>
      <c r="QRD10" s="86"/>
      <c r="QRE10" s="86"/>
      <c r="QRF10" s="86"/>
      <c r="QRG10" s="86"/>
      <c r="QRH10" s="86"/>
      <c r="QRI10" s="86"/>
      <c r="QRJ10" s="86"/>
      <c r="QRK10" s="86"/>
      <c r="QRL10" s="86"/>
      <c r="QRM10" s="86"/>
      <c r="QRN10" s="86"/>
      <c r="QRO10" s="86"/>
      <c r="QRP10" s="86"/>
      <c r="QRQ10" s="86"/>
      <c r="QRR10" s="86"/>
      <c r="QRS10" s="86"/>
      <c r="QRT10" s="86"/>
      <c r="QRU10" s="86"/>
      <c r="QRV10" s="86"/>
      <c r="QRW10" s="86"/>
      <c r="QRX10" s="86"/>
      <c r="QRY10" s="86"/>
      <c r="QRZ10" s="86"/>
      <c r="QSA10" s="86"/>
      <c r="QSB10" s="86"/>
      <c r="QSC10" s="86"/>
      <c r="QSD10" s="86"/>
      <c r="QSE10" s="86"/>
      <c r="QSF10" s="86"/>
      <c r="QSG10" s="86"/>
      <c r="QSH10" s="86"/>
      <c r="QSI10" s="86"/>
      <c r="QSJ10" s="86"/>
      <c r="QSK10" s="86"/>
      <c r="QSL10" s="86"/>
      <c r="QSM10" s="86"/>
      <c r="QSN10" s="86"/>
      <c r="QSO10" s="86"/>
      <c r="QSP10" s="86"/>
      <c r="QSQ10" s="86"/>
      <c r="QSR10" s="86"/>
      <c r="QSS10" s="86"/>
      <c r="QST10" s="86"/>
      <c r="QSU10" s="86"/>
      <c r="QSV10" s="86"/>
      <c r="QSW10" s="86"/>
      <c r="QSX10" s="86"/>
      <c r="QSY10" s="86"/>
      <c r="QSZ10" s="86"/>
      <c r="QTA10" s="86"/>
      <c r="QTB10" s="86"/>
      <c r="QTC10" s="86"/>
      <c r="QTD10" s="86"/>
      <c r="QTE10" s="86"/>
      <c r="QTF10" s="86"/>
      <c r="QTG10" s="86"/>
      <c r="QTH10" s="86"/>
      <c r="QTI10" s="86"/>
      <c r="QTJ10" s="86"/>
      <c r="QTK10" s="86"/>
      <c r="QTL10" s="86"/>
      <c r="QTM10" s="86"/>
      <c r="QTN10" s="86"/>
      <c r="QTO10" s="86"/>
      <c r="QTP10" s="86"/>
      <c r="QTQ10" s="86"/>
      <c r="QTR10" s="86"/>
      <c r="QTS10" s="86"/>
      <c r="QTT10" s="86"/>
      <c r="QTU10" s="86"/>
      <c r="QTV10" s="86"/>
      <c r="QTW10" s="86"/>
      <c r="QTX10" s="86"/>
      <c r="QTY10" s="86"/>
      <c r="QTZ10" s="86"/>
      <c r="QUA10" s="86"/>
      <c r="QUB10" s="86"/>
      <c r="QUC10" s="86"/>
      <c r="QUD10" s="86"/>
      <c r="QUE10" s="86"/>
      <c r="QUF10" s="86"/>
      <c r="QUG10" s="86"/>
      <c r="QUH10" s="86"/>
      <c r="QUI10" s="86"/>
      <c r="QUJ10" s="86"/>
      <c r="QUK10" s="86"/>
      <c r="QUL10" s="86"/>
      <c r="QUM10" s="86"/>
      <c r="QUN10" s="86"/>
      <c r="QUO10" s="86"/>
      <c r="QUP10" s="86"/>
      <c r="QUQ10" s="86"/>
      <c r="QUR10" s="86"/>
      <c r="QUS10" s="86"/>
      <c r="QUT10" s="86"/>
      <c r="QUU10" s="86"/>
      <c r="QUV10" s="86"/>
      <c r="QUW10" s="86"/>
      <c r="QUX10" s="86"/>
      <c r="QUY10" s="86"/>
      <c r="QUZ10" s="86"/>
      <c r="QVA10" s="86"/>
      <c r="QVB10" s="86"/>
      <c r="QVC10" s="86"/>
      <c r="QVD10" s="86"/>
      <c r="QVE10" s="86"/>
      <c r="QVF10" s="86"/>
      <c r="QVG10" s="86"/>
      <c r="QVH10" s="86"/>
      <c r="QVI10" s="86"/>
      <c r="QVJ10" s="86"/>
      <c r="QVK10" s="86"/>
      <c r="QVL10" s="86"/>
      <c r="QVM10" s="86"/>
      <c r="QVN10" s="86"/>
      <c r="QVO10" s="86"/>
      <c r="QVP10" s="86"/>
      <c r="QVQ10" s="86"/>
      <c r="QVR10" s="86"/>
      <c r="QVS10" s="86"/>
      <c r="QVT10" s="86"/>
      <c r="QVU10" s="86"/>
      <c r="QVV10" s="86"/>
      <c r="QVW10" s="86"/>
      <c r="QVX10" s="86"/>
      <c r="QVY10" s="86"/>
      <c r="QVZ10" s="86"/>
      <c r="QWA10" s="86"/>
      <c r="QWB10" s="86"/>
      <c r="QWC10" s="86"/>
      <c r="QWD10" s="86"/>
      <c r="QWE10" s="86"/>
      <c r="QWF10" s="86"/>
      <c r="QWG10" s="86"/>
      <c r="QWH10" s="86"/>
      <c r="QWI10" s="86"/>
      <c r="QWJ10" s="86"/>
      <c r="QWK10" s="86"/>
      <c r="QWL10" s="86"/>
      <c r="QWM10" s="86"/>
      <c r="QWN10" s="86"/>
      <c r="QWO10" s="86"/>
      <c r="QWP10" s="86"/>
      <c r="QWQ10" s="86"/>
      <c r="QWR10" s="86"/>
      <c r="QWS10" s="86"/>
      <c r="QWT10" s="86"/>
      <c r="QWU10" s="86"/>
      <c r="QWV10" s="86"/>
      <c r="QWW10" s="86"/>
      <c r="QWX10" s="86"/>
      <c r="QWY10" s="86"/>
      <c r="QWZ10" s="86"/>
      <c r="QXA10" s="86"/>
      <c r="QXB10" s="86"/>
      <c r="QXC10" s="86"/>
      <c r="QXD10" s="86"/>
      <c r="QXE10" s="86"/>
      <c r="QXF10" s="86"/>
      <c r="QXG10" s="86"/>
      <c r="QXH10" s="86"/>
      <c r="QXI10" s="86"/>
      <c r="QXJ10" s="86"/>
      <c r="QXK10" s="86"/>
      <c r="QXL10" s="86"/>
      <c r="QXM10" s="86"/>
      <c r="QXN10" s="86"/>
      <c r="QXO10" s="86"/>
      <c r="QXP10" s="86"/>
      <c r="QXQ10" s="86"/>
      <c r="QXR10" s="86"/>
      <c r="QXS10" s="86"/>
      <c r="QXT10" s="86"/>
      <c r="QXU10" s="86"/>
      <c r="QXV10" s="86"/>
      <c r="QXW10" s="86"/>
      <c r="QXX10" s="86"/>
      <c r="QXY10" s="86"/>
      <c r="QXZ10" s="86"/>
      <c r="QYA10" s="86"/>
      <c r="QYB10" s="86"/>
      <c r="QYC10" s="86"/>
      <c r="QYD10" s="86"/>
      <c r="QYE10" s="86"/>
      <c r="QYF10" s="86"/>
      <c r="QYG10" s="86"/>
      <c r="QYH10" s="86"/>
      <c r="QYI10" s="86"/>
      <c r="QYJ10" s="86"/>
      <c r="QYK10" s="86"/>
      <c r="QYL10" s="86"/>
      <c r="QYM10" s="86"/>
      <c r="QYN10" s="86"/>
      <c r="QYO10" s="86"/>
      <c r="QYP10" s="86"/>
      <c r="QYQ10" s="86"/>
      <c r="QYR10" s="86"/>
      <c r="QYS10" s="86"/>
      <c r="QYT10" s="86"/>
      <c r="QYU10" s="86"/>
      <c r="QYV10" s="86"/>
      <c r="QYW10" s="86"/>
      <c r="QYX10" s="86"/>
      <c r="QYY10" s="86"/>
      <c r="QYZ10" s="86"/>
      <c r="QZA10" s="86"/>
      <c r="QZB10" s="86"/>
      <c r="QZC10" s="86"/>
      <c r="QZD10" s="86"/>
      <c r="QZE10" s="86"/>
      <c r="QZF10" s="86"/>
      <c r="QZG10" s="86"/>
      <c r="QZH10" s="86"/>
      <c r="QZI10" s="86"/>
      <c r="QZJ10" s="86"/>
      <c r="QZK10" s="86"/>
      <c r="QZL10" s="86"/>
      <c r="QZM10" s="86"/>
      <c r="QZN10" s="86"/>
      <c r="QZO10" s="86"/>
      <c r="QZP10" s="86"/>
      <c r="QZQ10" s="86"/>
      <c r="QZR10" s="86"/>
      <c r="QZS10" s="86"/>
      <c r="QZT10" s="86"/>
      <c r="QZU10" s="86"/>
      <c r="QZV10" s="86"/>
      <c r="QZW10" s="86"/>
      <c r="QZX10" s="86"/>
      <c r="QZY10" s="86"/>
      <c r="QZZ10" s="86"/>
      <c r="RAA10" s="86"/>
      <c r="RAB10" s="86"/>
      <c r="RAC10" s="86"/>
      <c r="RAD10" s="86"/>
      <c r="RAE10" s="86"/>
      <c r="RAF10" s="86"/>
      <c r="RAG10" s="86"/>
      <c r="RAH10" s="86"/>
      <c r="RAI10" s="86"/>
      <c r="RAJ10" s="86"/>
      <c r="RAK10" s="86"/>
      <c r="RAL10" s="86"/>
      <c r="RAM10" s="86"/>
      <c r="RAN10" s="86"/>
      <c r="RAO10" s="86"/>
      <c r="RAP10" s="86"/>
      <c r="RAQ10" s="86"/>
      <c r="RAR10" s="86"/>
      <c r="RAS10" s="86"/>
      <c r="RAT10" s="86"/>
      <c r="RAU10" s="86"/>
      <c r="RAV10" s="86"/>
      <c r="RAW10" s="86"/>
      <c r="RAX10" s="86"/>
      <c r="RAY10" s="86"/>
      <c r="RAZ10" s="86"/>
      <c r="RBA10" s="86"/>
      <c r="RBB10" s="86"/>
      <c r="RBC10" s="86"/>
      <c r="RBD10" s="86"/>
      <c r="RBE10" s="86"/>
      <c r="RBF10" s="86"/>
      <c r="RBG10" s="86"/>
      <c r="RBH10" s="86"/>
      <c r="RBI10" s="86"/>
      <c r="RBJ10" s="86"/>
      <c r="RBK10" s="86"/>
      <c r="RBL10" s="86"/>
      <c r="RBM10" s="86"/>
      <c r="RBN10" s="86"/>
      <c r="RBO10" s="86"/>
      <c r="RBP10" s="86"/>
      <c r="RBQ10" s="86"/>
      <c r="RBR10" s="86"/>
      <c r="RBS10" s="86"/>
      <c r="RBT10" s="86"/>
      <c r="RBU10" s="86"/>
      <c r="RBV10" s="86"/>
      <c r="RBW10" s="86"/>
      <c r="RBX10" s="86"/>
      <c r="RBY10" s="86"/>
      <c r="RBZ10" s="86"/>
      <c r="RCA10" s="86"/>
      <c r="RCB10" s="86"/>
      <c r="RCC10" s="86"/>
      <c r="RCD10" s="86"/>
      <c r="RCE10" s="86"/>
      <c r="RCF10" s="86"/>
      <c r="RCG10" s="86"/>
      <c r="RCH10" s="86"/>
      <c r="RCI10" s="86"/>
      <c r="RCJ10" s="86"/>
      <c r="RCK10" s="86"/>
      <c r="RCL10" s="86"/>
      <c r="RCM10" s="86"/>
      <c r="RCN10" s="86"/>
      <c r="RCO10" s="86"/>
      <c r="RCP10" s="86"/>
      <c r="RCQ10" s="86"/>
      <c r="RCR10" s="86"/>
      <c r="RCS10" s="86"/>
      <c r="RCT10" s="86"/>
      <c r="RCU10" s="86"/>
      <c r="RCV10" s="86"/>
      <c r="RCW10" s="86"/>
      <c r="RCX10" s="86"/>
      <c r="RCY10" s="86"/>
      <c r="RCZ10" s="86"/>
      <c r="RDA10" s="86"/>
      <c r="RDB10" s="86"/>
      <c r="RDC10" s="86"/>
      <c r="RDD10" s="86"/>
      <c r="RDE10" s="86"/>
      <c r="RDF10" s="86"/>
      <c r="RDG10" s="86"/>
      <c r="RDH10" s="86"/>
      <c r="RDI10" s="86"/>
      <c r="RDJ10" s="86"/>
      <c r="RDK10" s="86"/>
      <c r="RDL10" s="86"/>
      <c r="RDM10" s="86"/>
      <c r="RDN10" s="86"/>
      <c r="RDO10" s="86"/>
      <c r="RDP10" s="86"/>
      <c r="RDQ10" s="86"/>
      <c r="RDR10" s="86"/>
      <c r="RDS10" s="86"/>
      <c r="RDT10" s="86"/>
      <c r="RDU10" s="86"/>
      <c r="RDV10" s="86"/>
      <c r="RDW10" s="86"/>
      <c r="RDX10" s="86"/>
      <c r="RDY10" s="86"/>
      <c r="RDZ10" s="86"/>
      <c r="REA10" s="86"/>
      <c r="REB10" s="86"/>
      <c r="REC10" s="86"/>
      <c r="RED10" s="86"/>
      <c r="REE10" s="86"/>
      <c r="REF10" s="86"/>
      <c r="REG10" s="86"/>
      <c r="REH10" s="86"/>
      <c r="REI10" s="86"/>
      <c r="REJ10" s="86"/>
      <c r="REK10" s="86"/>
      <c r="REL10" s="86"/>
      <c r="REM10" s="86"/>
      <c r="REN10" s="86"/>
      <c r="REO10" s="86"/>
      <c r="REP10" s="86"/>
      <c r="REQ10" s="86"/>
      <c r="RER10" s="86"/>
      <c r="RES10" s="86"/>
      <c r="RET10" s="86"/>
      <c r="REU10" s="86"/>
      <c r="REV10" s="86"/>
      <c r="REW10" s="86"/>
      <c r="REX10" s="86"/>
      <c r="REY10" s="86"/>
      <c r="REZ10" s="86"/>
      <c r="RFA10" s="86"/>
      <c r="RFB10" s="86"/>
      <c r="RFC10" s="86"/>
      <c r="RFD10" s="86"/>
      <c r="RFE10" s="86"/>
      <c r="RFF10" s="86"/>
      <c r="RFG10" s="86"/>
      <c r="RFH10" s="86"/>
      <c r="RFI10" s="86"/>
      <c r="RFJ10" s="86"/>
      <c r="RFK10" s="86"/>
      <c r="RFL10" s="86"/>
      <c r="RFM10" s="86"/>
      <c r="RFN10" s="86"/>
      <c r="RFO10" s="86"/>
      <c r="RFP10" s="86"/>
      <c r="RFQ10" s="86"/>
      <c r="RFR10" s="86"/>
      <c r="RFS10" s="86"/>
      <c r="RFT10" s="86"/>
      <c r="RFU10" s="86"/>
      <c r="RFV10" s="86"/>
      <c r="RFW10" s="86"/>
      <c r="RFX10" s="86"/>
      <c r="RFY10" s="86"/>
      <c r="RFZ10" s="86"/>
      <c r="RGA10" s="86"/>
      <c r="RGB10" s="86"/>
      <c r="RGC10" s="86"/>
      <c r="RGD10" s="86"/>
      <c r="RGE10" s="86"/>
      <c r="RGF10" s="86"/>
      <c r="RGG10" s="86"/>
      <c r="RGH10" s="86"/>
      <c r="RGI10" s="86"/>
      <c r="RGJ10" s="86"/>
      <c r="RGK10" s="86"/>
      <c r="RGL10" s="86"/>
      <c r="RGM10" s="86"/>
      <c r="RGN10" s="86"/>
      <c r="RGO10" s="86"/>
      <c r="RGP10" s="86"/>
      <c r="RGQ10" s="86"/>
      <c r="RGR10" s="86"/>
      <c r="RGS10" s="86"/>
      <c r="RGT10" s="86"/>
      <c r="RGU10" s="86"/>
      <c r="RGV10" s="86"/>
      <c r="RGW10" s="86"/>
      <c r="RGX10" s="86"/>
      <c r="RGY10" s="86"/>
      <c r="RGZ10" s="86"/>
      <c r="RHA10" s="86"/>
      <c r="RHB10" s="86"/>
      <c r="RHC10" s="86"/>
      <c r="RHD10" s="86"/>
      <c r="RHE10" s="86"/>
      <c r="RHF10" s="86"/>
      <c r="RHG10" s="86"/>
      <c r="RHH10" s="86"/>
      <c r="RHI10" s="86"/>
      <c r="RHJ10" s="86"/>
      <c r="RHK10" s="86"/>
      <c r="RHL10" s="86"/>
      <c r="RHM10" s="86"/>
      <c r="RHN10" s="86"/>
      <c r="RHO10" s="86"/>
      <c r="RHP10" s="86"/>
      <c r="RHQ10" s="86"/>
      <c r="RHR10" s="86"/>
      <c r="RHS10" s="86"/>
      <c r="RHT10" s="86"/>
      <c r="RHU10" s="86"/>
      <c r="RHV10" s="86"/>
      <c r="RHW10" s="86"/>
      <c r="RHX10" s="86"/>
      <c r="RHY10" s="86"/>
      <c r="RHZ10" s="86"/>
      <c r="RIA10" s="86"/>
      <c r="RIB10" s="86"/>
      <c r="RIC10" s="86"/>
      <c r="RID10" s="86"/>
      <c r="RIE10" s="86"/>
      <c r="RIF10" s="86"/>
      <c r="RIG10" s="86"/>
      <c r="RIH10" s="86"/>
      <c r="RII10" s="86"/>
      <c r="RIJ10" s="86"/>
      <c r="RIK10" s="86"/>
      <c r="RIL10" s="86"/>
      <c r="RIM10" s="86"/>
      <c r="RIN10" s="86"/>
      <c r="RIO10" s="86"/>
      <c r="RIP10" s="86"/>
      <c r="RIQ10" s="86"/>
      <c r="RIR10" s="86"/>
      <c r="RIS10" s="86"/>
      <c r="RIT10" s="86"/>
      <c r="RIU10" s="86"/>
      <c r="RIV10" s="86"/>
      <c r="RIW10" s="86"/>
      <c r="RIX10" s="86"/>
      <c r="RIY10" s="86"/>
      <c r="RIZ10" s="86"/>
      <c r="RJA10" s="86"/>
      <c r="RJB10" s="86"/>
      <c r="RJC10" s="86"/>
      <c r="RJD10" s="86"/>
      <c r="RJE10" s="86"/>
      <c r="RJF10" s="86"/>
      <c r="RJG10" s="86"/>
      <c r="RJH10" s="86"/>
      <c r="RJI10" s="86"/>
      <c r="RJJ10" s="86"/>
      <c r="RJK10" s="86"/>
      <c r="RJL10" s="86"/>
      <c r="RJM10" s="86"/>
      <c r="RJN10" s="86"/>
      <c r="RJO10" s="86"/>
      <c r="RJP10" s="86"/>
      <c r="RJQ10" s="86"/>
      <c r="RJR10" s="86"/>
      <c r="RJS10" s="86"/>
      <c r="RJT10" s="86"/>
      <c r="RJU10" s="86"/>
      <c r="RJV10" s="86"/>
      <c r="RJW10" s="86"/>
      <c r="RJX10" s="86"/>
      <c r="RJY10" s="86"/>
      <c r="RJZ10" s="86"/>
      <c r="RKA10" s="86"/>
      <c r="RKB10" s="86"/>
      <c r="RKC10" s="86"/>
      <c r="RKD10" s="86"/>
      <c r="RKE10" s="86"/>
      <c r="RKF10" s="86"/>
      <c r="RKG10" s="86"/>
      <c r="RKH10" s="86"/>
      <c r="RKI10" s="86"/>
      <c r="RKJ10" s="86"/>
      <c r="RKK10" s="86"/>
      <c r="RKL10" s="86"/>
      <c r="RKM10" s="86"/>
      <c r="RKN10" s="86"/>
      <c r="RKO10" s="86"/>
      <c r="RKP10" s="86"/>
      <c r="RKQ10" s="86"/>
      <c r="RKR10" s="86"/>
      <c r="RKS10" s="86"/>
      <c r="RKT10" s="86"/>
      <c r="RKU10" s="86"/>
      <c r="RKV10" s="86"/>
      <c r="RKW10" s="86"/>
      <c r="RKX10" s="86"/>
      <c r="RKY10" s="86"/>
      <c r="RKZ10" s="86"/>
      <c r="RLA10" s="86"/>
      <c r="RLB10" s="86"/>
      <c r="RLC10" s="86"/>
      <c r="RLD10" s="86"/>
      <c r="RLE10" s="86"/>
      <c r="RLF10" s="86"/>
      <c r="RLG10" s="86"/>
      <c r="RLH10" s="86"/>
      <c r="RLI10" s="86"/>
      <c r="RLJ10" s="86"/>
      <c r="RLK10" s="86"/>
      <c r="RLL10" s="86"/>
      <c r="RLM10" s="86"/>
      <c r="RLN10" s="86"/>
      <c r="RLO10" s="86"/>
      <c r="RLP10" s="86"/>
      <c r="RLQ10" s="86"/>
      <c r="RLR10" s="86"/>
      <c r="RLS10" s="86"/>
      <c r="RLT10" s="86"/>
      <c r="RLU10" s="86"/>
      <c r="RLV10" s="86"/>
      <c r="RLW10" s="86"/>
      <c r="RLX10" s="86"/>
      <c r="RLY10" s="86"/>
      <c r="RLZ10" s="86"/>
      <c r="RMA10" s="86"/>
      <c r="RMB10" s="86"/>
      <c r="RMC10" s="86"/>
      <c r="RMD10" s="86"/>
      <c r="RME10" s="86"/>
      <c r="RMF10" s="86"/>
      <c r="RMG10" s="86"/>
      <c r="RMH10" s="86"/>
      <c r="RMI10" s="86"/>
      <c r="RMJ10" s="86"/>
      <c r="RMK10" s="86"/>
      <c r="RML10" s="86"/>
      <c r="RMM10" s="86"/>
      <c r="RMN10" s="86"/>
      <c r="RMO10" s="86"/>
      <c r="RMP10" s="86"/>
      <c r="RMQ10" s="86"/>
      <c r="RMR10" s="86"/>
      <c r="RMS10" s="86"/>
      <c r="RMT10" s="86"/>
      <c r="RMU10" s="86"/>
      <c r="RMV10" s="86"/>
      <c r="RMW10" s="86"/>
      <c r="RMX10" s="86"/>
      <c r="RMY10" s="86"/>
      <c r="RMZ10" s="86"/>
      <c r="RNA10" s="86"/>
      <c r="RNB10" s="86"/>
      <c r="RNC10" s="86"/>
      <c r="RND10" s="86"/>
      <c r="RNE10" s="86"/>
      <c r="RNF10" s="86"/>
      <c r="RNG10" s="86"/>
      <c r="RNH10" s="86"/>
      <c r="RNI10" s="86"/>
      <c r="RNJ10" s="86"/>
      <c r="RNK10" s="86"/>
      <c r="RNL10" s="86"/>
      <c r="RNM10" s="86"/>
      <c r="RNN10" s="86"/>
      <c r="RNO10" s="86"/>
      <c r="RNP10" s="86"/>
      <c r="RNQ10" s="86"/>
      <c r="RNR10" s="86"/>
      <c r="RNS10" s="86"/>
      <c r="RNT10" s="86"/>
      <c r="RNU10" s="86"/>
      <c r="RNV10" s="86"/>
      <c r="RNW10" s="86"/>
      <c r="RNX10" s="86"/>
      <c r="RNY10" s="86"/>
      <c r="RNZ10" s="86"/>
      <c r="ROA10" s="86"/>
      <c r="ROB10" s="86"/>
      <c r="ROC10" s="86"/>
      <c r="ROD10" s="86"/>
      <c r="ROE10" s="86"/>
      <c r="ROF10" s="86"/>
      <c r="ROG10" s="86"/>
      <c r="ROH10" s="86"/>
      <c r="ROI10" s="86"/>
      <c r="ROJ10" s="86"/>
      <c r="ROK10" s="86"/>
      <c r="ROL10" s="86"/>
      <c r="ROM10" s="86"/>
      <c r="RON10" s="86"/>
      <c r="ROO10" s="86"/>
      <c r="ROP10" s="86"/>
      <c r="ROQ10" s="86"/>
      <c r="ROR10" s="86"/>
      <c r="ROS10" s="86"/>
      <c r="ROT10" s="86"/>
      <c r="ROU10" s="86"/>
      <c r="ROV10" s="86"/>
      <c r="ROW10" s="86"/>
      <c r="ROX10" s="86"/>
      <c r="ROY10" s="86"/>
      <c r="ROZ10" s="86"/>
      <c r="RPA10" s="86"/>
      <c r="RPB10" s="86"/>
      <c r="RPC10" s="86"/>
      <c r="RPD10" s="86"/>
      <c r="RPE10" s="86"/>
      <c r="RPF10" s="86"/>
      <c r="RPG10" s="86"/>
      <c r="RPH10" s="86"/>
      <c r="RPI10" s="86"/>
      <c r="RPJ10" s="86"/>
      <c r="RPK10" s="86"/>
      <c r="RPL10" s="86"/>
      <c r="RPM10" s="86"/>
      <c r="RPN10" s="86"/>
      <c r="RPO10" s="86"/>
      <c r="RPP10" s="86"/>
      <c r="RPQ10" s="86"/>
      <c r="RPR10" s="86"/>
      <c r="RPS10" s="86"/>
      <c r="RPT10" s="86"/>
      <c r="RPU10" s="86"/>
      <c r="RPV10" s="86"/>
      <c r="RPW10" s="86"/>
      <c r="RPX10" s="86"/>
      <c r="RPY10" s="86"/>
      <c r="RPZ10" s="86"/>
      <c r="RQA10" s="86"/>
      <c r="RQB10" s="86"/>
      <c r="RQC10" s="86"/>
      <c r="RQD10" s="86"/>
      <c r="RQE10" s="86"/>
      <c r="RQF10" s="86"/>
      <c r="RQG10" s="86"/>
      <c r="RQH10" s="86"/>
      <c r="RQI10" s="86"/>
      <c r="RQJ10" s="86"/>
      <c r="RQK10" s="86"/>
      <c r="RQL10" s="86"/>
      <c r="RQM10" s="86"/>
      <c r="RQN10" s="86"/>
      <c r="RQO10" s="86"/>
      <c r="RQP10" s="86"/>
      <c r="RQQ10" s="86"/>
      <c r="RQR10" s="86"/>
      <c r="RQS10" s="86"/>
      <c r="RQT10" s="86"/>
      <c r="RQU10" s="86"/>
      <c r="RQV10" s="86"/>
      <c r="RQW10" s="86"/>
      <c r="RQX10" s="86"/>
      <c r="RQY10" s="86"/>
      <c r="RQZ10" s="86"/>
      <c r="RRA10" s="86"/>
      <c r="RRB10" s="86"/>
      <c r="RRC10" s="86"/>
      <c r="RRD10" s="86"/>
      <c r="RRE10" s="86"/>
      <c r="RRF10" s="86"/>
      <c r="RRG10" s="86"/>
      <c r="RRH10" s="86"/>
      <c r="RRI10" s="86"/>
      <c r="RRJ10" s="86"/>
      <c r="RRK10" s="86"/>
      <c r="RRL10" s="86"/>
      <c r="RRM10" s="86"/>
      <c r="RRN10" s="86"/>
      <c r="RRO10" s="86"/>
      <c r="RRP10" s="86"/>
      <c r="RRQ10" s="86"/>
      <c r="RRR10" s="86"/>
      <c r="RRS10" s="86"/>
      <c r="RRT10" s="86"/>
      <c r="RRU10" s="86"/>
      <c r="RRV10" s="86"/>
      <c r="RRW10" s="86"/>
      <c r="RRX10" s="86"/>
      <c r="RRY10" s="86"/>
      <c r="RRZ10" s="86"/>
      <c r="RSA10" s="86"/>
      <c r="RSB10" s="86"/>
      <c r="RSC10" s="86"/>
      <c r="RSD10" s="86"/>
      <c r="RSE10" s="86"/>
      <c r="RSF10" s="86"/>
      <c r="RSG10" s="86"/>
      <c r="RSH10" s="86"/>
      <c r="RSI10" s="86"/>
      <c r="RSJ10" s="86"/>
      <c r="RSK10" s="86"/>
      <c r="RSL10" s="86"/>
      <c r="RSM10" s="86"/>
      <c r="RSN10" s="86"/>
      <c r="RSO10" s="86"/>
      <c r="RSP10" s="86"/>
      <c r="RSQ10" s="86"/>
      <c r="RSR10" s="86"/>
      <c r="RSS10" s="86"/>
      <c r="RST10" s="86"/>
      <c r="RSU10" s="86"/>
      <c r="RSV10" s="86"/>
      <c r="RSW10" s="86"/>
      <c r="RSX10" s="86"/>
      <c r="RSY10" s="86"/>
      <c r="RSZ10" s="86"/>
      <c r="RTA10" s="86"/>
      <c r="RTB10" s="86"/>
      <c r="RTC10" s="86"/>
      <c r="RTD10" s="86"/>
      <c r="RTE10" s="86"/>
      <c r="RTF10" s="86"/>
      <c r="RTG10" s="86"/>
      <c r="RTH10" s="86"/>
      <c r="RTI10" s="86"/>
      <c r="RTJ10" s="86"/>
      <c r="RTK10" s="86"/>
      <c r="RTL10" s="86"/>
      <c r="RTM10" s="86"/>
      <c r="RTN10" s="86"/>
      <c r="RTO10" s="86"/>
      <c r="RTP10" s="86"/>
      <c r="RTQ10" s="86"/>
      <c r="RTR10" s="86"/>
      <c r="RTS10" s="86"/>
      <c r="RTT10" s="86"/>
      <c r="RTU10" s="86"/>
      <c r="RTV10" s="86"/>
      <c r="RTW10" s="86"/>
      <c r="RTX10" s="86"/>
      <c r="RTY10" s="86"/>
      <c r="RTZ10" s="86"/>
      <c r="RUA10" s="86"/>
      <c r="RUB10" s="86"/>
      <c r="RUC10" s="86"/>
      <c r="RUD10" s="86"/>
      <c r="RUE10" s="86"/>
      <c r="RUF10" s="86"/>
      <c r="RUG10" s="86"/>
      <c r="RUH10" s="86"/>
      <c r="RUI10" s="86"/>
      <c r="RUJ10" s="86"/>
      <c r="RUK10" s="86"/>
      <c r="RUL10" s="86"/>
      <c r="RUM10" s="86"/>
      <c r="RUN10" s="86"/>
      <c r="RUO10" s="86"/>
      <c r="RUP10" s="86"/>
      <c r="RUQ10" s="86"/>
      <c r="RUR10" s="86"/>
      <c r="RUS10" s="86"/>
      <c r="RUT10" s="86"/>
      <c r="RUU10" s="86"/>
      <c r="RUV10" s="86"/>
      <c r="RUW10" s="86"/>
      <c r="RUX10" s="86"/>
      <c r="RUY10" s="86"/>
      <c r="RUZ10" s="86"/>
      <c r="RVA10" s="86"/>
      <c r="RVB10" s="86"/>
      <c r="RVC10" s="86"/>
      <c r="RVD10" s="86"/>
      <c r="RVE10" s="86"/>
      <c r="RVF10" s="86"/>
      <c r="RVG10" s="86"/>
      <c r="RVH10" s="86"/>
      <c r="RVI10" s="86"/>
      <c r="RVJ10" s="86"/>
      <c r="RVK10" s="86"/>
      <c r="RVL10" s="86"/>
      <c r="RVM10" s="86"/>
      <c r="RVN10" s="86"/>
      <c r="RVO10" s="86"/>
      <c r="RVP10" s="86"/>
      <c r="RVQ10" s="86"/>
      <c r="RVR10" s="86"/>
      <c r="RVS10" s="86"/>
      <c r="RVT10" s="86"/>
      <c r="RVU10" s="86"/>
      <c r="RVV10" s="86"/>
      <c r="RVW10" s="86"/>
      <c r="RVX10" s="86"/>
      <c r="RVY10" s="86"/>
      <c r="RVZ10" s="86"/>
      <c r="RWA10" s="86"/>
      <c r="RWB10" s="86"/>
      <c r="RWC10" s="86"/>
      <c r="RWD10" s="86"/>
      <c r="RWE10" s="86"/>
      <c r="RWF10" s="86"/>
      <c r="RWG10" s="86"/>
      <c r="RWH10" s="86"/>
      <c r="RWI10" s="86"/>
      <c r="RWJ10" s="86"/>
      <c r="RWK10" s="86"/>
      <c r="RWL10" s="86"/>
      <c r="RWM10" s="86"/>
      <c r="RWN10" s="86"/>
      <c r="RWO10" s="86"/>
      <c r="RWP10" s="86"/>
      <c r="RWQ10" s="86"/>
      <c r="RWR10" s="86"/>
      <c r="RWS10" s="86"/>
      <c r="RWT10" s="86"/>
      <c r="RWU10" s="86"/>
      <c r="RWV10" s="86"/>
      <c r="RWW10" s="86"/>
      <c r="RWX10" s="86"/>
      <c r="RWY10" s="86"/>
      <c r="RWZ10" s="86"/>
      <c r="RXA10" s="86"/>
      <c r="RXB10" s="86"/>
      <c r="RXC10" s="86"/>
      <c r="RXD10" s="86"/>
      <c r="RXE10" s="86"/>
      <c r="RXF10" s="86"/>
      <c r="RXG10" s="86"/>
      <c r="RXH10" s="86"/>
      <c r="RXI10" s="86"/>
      <c r="RXJ10" s="86"/>
      <c r="RXK10" s="86"/>
      <c r="RXL10" s="86"/>
      <c r="RXM10" s="86"/>
      <c r="RXN10" s="86"/>
      <c r="RXO10" s="86"/>
      <c r="RXP10" s="86"/>
      <c r="RXQ10" s="86"/>
      <c r="RXR10" s="86"/>
      <c r="RXS10" s="86"/>
      <c r="RXT10" s="86"/>
      <c r="RXU10" s="86"/>
      <c r="RXV10" s="86"/>
      <c r="RXW10" s="86"/>
      <c r="RXX10" s="86"/>
      <c r="RXY10" s="86"/>
      <c r="RXZ10" s="86"/>
      <c r="RYA10" s="86"/>
      <c r="RYB10" s="86"/>
      <c r="RYC10" s="86"/>
      <c r="RYD10" s="86"/>
      <c r="RYE10" s="86"/>
      <c r="RYF10" s="86"/>
      <c r="RYG10" s="86"/>
      <c r="RYH10" s="86"/>
      <c r="RYI10" s="86"/>
      <c r="RYJ10" s="86"/>
      <c r="RYK10" s="86"/>
      <c r="RYL10" s="86"/>
      <c r="RYM10" s="86"/>
      <c r="RYN10" s="86"/>
      <c r="RYO10" s="86"/>
      <c r="RYP10" s="86"/>
      <c r="RYQ10" s="86"/>
      <c r="RYR10" s="86"/>
      <c r="RYS10" s="86"/>
      <c r="RYT10" s="86"/>
      <c r="RYU10" s="86"/>
      <c r="RYV10" s="86"/>
      <c r="RYW10" s="86"/>
      <c r="RYX10" s="86"/>
      <c r="RYY10" s="86"/>
      <c r="RYZ10" s="86"/>
      <c r="RZA10" s="86"/>
      <c r="RZB10" s="86"/>
      <c r="RZC10" s="86"/>
      <c r="RZD10" s="86"/>
      <c r="RZE10" s="86"/>
      <c r="RZF10" s="86"/>
      <c r="RZG10" s="86"/>
      <c r="RZH10" s="86"/>
      <c r="RZI10" s="86"/>
      <c r="RZJ10" s="86"/>
      <c r="RZK10" s="86"/>
      <c r="RZL10" s="86"/>
      <c r="RZM10" s="86"/>
      <c r="RZN10" s="86"/>
      <c r="RZO10" s="86"/>
      <c r="RZP10" s="86"/>
      <c r="RZQ10" s="86"/>
      <c r="RZR10" s="86"/>
      <c r="RZS10" s="86"/>
      <c r="RZT10" s="86"/>
      <c r="RZU10" s="86"/>
      <c r="RZV10" s="86"/>
      <c r="RZW10" s="86"/>
      <c r="RZX10" s="86"/>
      <c r="RZY10" s="86"/>
      <c r="RZZ10" s="86"/>
      <c r="SAA10" s="86"/>
      <c r="SAB10" s="86"/>
      <c r="SAC10" s="86"/>
      <c r="SAD10" s="86"/>
      <c r="SAE10" s="86"/>
      <c r="SAF10" s="86"/>
      <c r="SAG10" s="86"/>
      <c r="SAH10" s="86"/>
      <c r="SAI10" s="86"/>
      <c r="SAJ10" s="86"/>
      <c r="SAK10" s="86"/>
      <c r="SAL10" s="86"/>
      <c r="SAM10" s="86"/>
      <c r="SAN10" s="86"/>
      <c r="SAO10" s="86"/>
      <c r="SAP10" s="86"/>
      <c r="SAQ10" s="86"/>
      <c r="SAR10" s="86"/>
      <c r="SAS10" s="86"/>
      <c r="SAT10" s="86"/>
      <c r="SAU10" s="86"/>
      <c r="SAV10" s="86"/>
      <c r="SAW10" s="86"/>
      <c r="SAX10" s="86"/>
      <c r="SAY10" s="86"/>
      <c r="SAZ10" s="86"/>
      <c r="SBA10" s="86"/>
      <c r="SBB10" s="86"/>
      <c r="SBC10" s="86"/>
      <c r="SBD10" s="86"/>
      <c r="SBE10" s="86"/>
      <c r="SBF10" s="86"/>
      <c r="SBG10" s="86"/>
      <c r="SBH10" s="86"/>
      <c r="SBI10" s="86"/>
      <c r="SBJ10" s="86"/>
      <c r="SBK10" s="86"/>
      <c r="SBL10" s="86"/>
      <c r="SBM10" s="86"/>
      <c r="SBN10" s="86"/>
      <c r="SBO10" s="86"/>
      <c r="SBP10" s="86"/>
      <c r="SBQ10" s="86"/>
      <c r="SBR10" s="86"/>
      <c r="SBS10" s="86"/>
      <c r="SBT10" s="86"/>
      <c r="SBU10" s="86"/>
      <c r="SBV10" s="86"/>
      <c r="SBW10" s="86"/>
      <c r="SBX10" s="86"/>
      <c r="SBY10" s="86"/>
      <c r="SBZ10" s="86"/>
      <c r="SCA10" s="86"/>
      <c r="SCB10" s="86"/>
      <c r="SCC10" s="86"/>
      <c r="SCD10" s="86"/>
      <c r="SCE10" s="86"/>
      <c r="SCF10" s="86"/>
      <c r="SCG10" s="86"/>
      <c r="SCH10" s="86"/>
      <c r="SCI10" s="86"/>
      <c r="SCJ10" s="86"/>
      <c r="SCK10" s="86"/>
      <c r="SCL10" s="86"/>
      <c r="SCM10" s="86"/>
      <c r="SCN10" s="86"/>
      <c r="SCO10" s="86"/>
      <c r="SCP10" s="86"/>
      <c r="SCQ10" s="86"/>
      <c r="SCR10" s="86"/>
      <c r="SCS10" s="86"/>
      <c r="SCT10" s="86"/>
      <c r="SCU10" s="86"/>
      <c r="SCV10" s="86"/>
      <c r="SCW10" s="86"/>
      <c r="SCX10" s="86"/>
      <c r="SCY10" s="86"/>
      <c r="SCZ10" s="86"/>
      <c r="SDA10" s="86"/>
      <c r="SDB10" s="86"/>
      <c r="SDC10" s="86"/>
      <c r="SDD10" s="86"/>
      <c r="SDE10" s="86"/>
      <c r="SDF10" s="86"/>
      <c r="SDG10" s="86"/>
      <c r="SDH10" s="86"/>
      <c r="SDI10" s="86"/>
      <c r="SDJ10" s="86"/>
      <c r="SDK10" s="86"/>
      <c r="SDL10" s="86"/>
      <c r="SDM10" s="86"/>
      <c r="SDN10" s="86"/>
      <c r="SDO10" s="86"/>
      <c r="SDP10" s="86"/>
      <c r="SDQ10" s="86"/>
      <c r="SDR10" s="86"/>
      <c r="SDS10" s="86"/>
      <c r="SDT10" s="86"/>
      <c r="SDU10" s="86"/>
      <c r="SDV10" s="86"/>
      <c r="SDW10" s="86"/>
      <c r="SDX10" s="86"/>
      <c r="SDY10" s="86"/>
      <c r="SDZ10" s="86"/>
      <c r="SEA10" s="86"/>
      <c r="SEB10" s="86"/>
      <c r="SEC10" s="86"/>
      <c r="SED10" s="86"/>
      <c r="SEE10" s="86"/>
      <c r="SEF10" s="86"/>
      <c r="SEG10" s="86"/>
      <c r="SEH10" s="86"/>
      <c r="SEI10" s="86"/>
      <c r="SEJ10" s="86"/>
      <c r="SEK10" s="86"/>
      <c r="SEL10" s="86"/>
      <c r="SEM10" s="86"/>
      <c r="SEN10" s="86"/>
      <c r="SEO10" s="86"/>
      <c r="SEP10" s="86"/>
      <c r="SEQ10" s="86"/>
      <c r="SER10" s="86"/>
      <c r="SES10" s="86"/>
      <c r="SET10" s="86"/>
      <c r="SEU10" s="86"/>
      <c r="SEV10" s="86"/>
      <c r="SEW10" s="86"/>
      <c r="SEX10" s="86"/>
      <c r="SEY10" s="86"/>
      <c r="SEZ10" s="86"/>
      <c r="SFA10" s="86"/>
      <c r="SFB10" s="86"/>
      <c r="SFC10" s="86"/>
      <c r="SFD10" s="86"/>
      <c r="SFE10" s="86"/>
      <c r="SFF10" s="86"/>
      <c r="SFG10" s="86"/>
      <c r="SFH10" s="86"/>
      <c r="SFI10" s="86"/>
      <c r="SFJ10" s="86"/>
      <c r="SFK10" s="86"/>
      <c r="SFL10" s="86"/>
      <c r="SFM10" s="86"/>
      <c r="SFN10" s="86"/>
      <c r="SFO10" s="86"/>
      <c r="SFP10" s="86"/>
      <c r="SFQ10" s="86"/>
      <c r="SFR10" s="86"/>
      <c r="SFS10" s="86"/>
      <c r="SFT10" s="86"/>
      <c r="SFU10" s="86"/>
      <c r="SFV10" s="86"/>
      <c r="SFW10" s="86"/>
      <c r="SFX10" s="86"/>
      <c r="SFY10" s="86"/>
      <c r="SFZ10" s="86"/>
      <c r="SGA10" s="86"/>
      <c r="SGB10" s="86"/>
      <c r="SGC10" s="86"/>
      <c r="SGD10" s="86"/>
      <c r="SGE10" s="86"/>
      <c r="SGF10" s="86"/>
      <c r="SGG10" s="86"/>
      <c r="SGH10" s="86"/>
      <c r="SGI10" s="86"/>
      <c r="SGJ10" s="86"/>
      <c r="SGK10" s="86"/>
      <c r="SGL10" s="86"/>
      <c r="SGM10" s="86"/>
      <c r="SGN10" s="86"/>
      <c r="SGO10" s="86"/>
      <c r="SGP10" s="86"/>
      <c r="SGQ10" s="86"/>
      <c r="SGR10" s="86"/>
      <c r="SGS10" s="86"/>
      <c r="SGT10" s="86"/>
      <c r="SGU10" s="86"/>
      <c r="SGV10" s="86"/>
      <c r="SGW10" s="86"/>
      <c r="SGX10" s="86"/>
      <c r="SGY10" s="86"/>
      <c r="SGZ10" s="86"/>
      <c r="SHA10" s="86"/>
      <c r="SHB10" s="86"/>
      <c r="SHC10" s="86"/>
      <c r="SHD10" s="86"/>
      <c r="SHE10" s="86"/>
      <c r="SHF10" s="86"/>
      <c r="SHG10" s="86"/>
      <c r="SHH10" s="86"/>
      <c r="SHI10" s="86"/>
      <c r="SHJ10" s="86"/>
      <c r="SHK10" s="86"/>
      <c r="SHL10" s="86"/>
      <c r="SHM10" s="86"/>
      <c r="SHN10" s="86"/>
      <c r="SHO10" s="86"/>
      <c r="SHP10" s="86"/>
      <c r="SHQ10" s="86"/>
      <c r="SHR10" s="86"/>
      <c r="SHS10" s="86"/>
      <c r="SHT10" s="86"/>
      <c r="SHU10" s="86"/>
      <c r="SHV10" s="86"/>
      <c r="SHW10" s="86"/>
      <c r="SHX10" s="86"/>
      <c r="SHY10" s="86"/>
      <c r="SHZ10" s="86"/>
      <c r="SIA10" s="86"/>
      <c r="SIB10" s="86"/>
      <c r="SIC10" s="86"/>
      <c r="SID10" s="86"/>
      <c r="SIE10" s="86"/>
      <c r="SIF10" s="86"/>
      <c r="SIG10" s="86"/>
      <c r="SIH10" s="86"/>
      <c r="SII10" s="86"/>
      <c r="SIJ10" s="86"/>
      <c r="SIK10" s="86"/>
      <c r="SIL10" s="86"/>
      <c r="SIM10" s="86"/>
      <c r="SIN10" s="86"/>
      <c r="SIO10" s="86"/>
      <c r="SIP10" s="86"/>
      <c r="SIQ10" s="86"/>
      <c r="SIR10" s="86"/>
      <c r="SIS10" s="86"/>
      <c r="SIT10" s="86"/>
      <c r="SIU10" s="86"/>
      <c r="SIV10" s="86"/>
      <c r="SIW10" s="86"/>
      <c r="SIX10" s="86"/>
      <c r="SIY10" s="86"/>
      <c r="SIZ10" s="86"/>
      <c r="SJA10" s="86"/>
      <c r="SJB10" s="86"/>
      <c r="SJC10" s="86"/>
      <c r="SJD10" s="86"/>
      <c r="SJE10" s="86"/>
      <c r="SJF10" s="86"/>
      <c r="SJG10" s="86"/>
      <c r="SJH10" s="86"/>
      <c r="SJI10" s="86"/>
      <c r="SJJ10" s="86"/>
      <c r="SJK10" s="86"/>
      <c r="SJL10" s="86"/>
      <c r="SJM10" s="86"/>
      <c r="SJN10" s="86"/>
      <c r="SJO10" s="86"/>
      <c r="SJP10" s="86"/>
      <c r="SJQ10" s="86"/>
      <c r="SJR10" s="86"/>
      <c r="SJS10" s="86"/>
      <c r="SJT10" s="86"/>
      <c r="SJU10" s="86"/>
      <c r="SJV10" s="86"/>
      <c r="SJW10" s="86"/>
      <c r="SJX10" s="86"/>
      <c r="SJY10" s="86"/>
      <c r="SJZ10" s="86"/>
      <c r="SKA10" s="86"/>
      <c r="SKB10" s="86"/>
      <c r="SKC10" s="86"/>
      <c r="SKD10" s="86"/>
      <c r="SKE10" s="86"/>
      <c r="SKF10" s="86"/>
      <c r="SKG10" s="86"/>
      <c r="SKH10" s="86"/>
      <c r="SKI10" s="86"/>
      <c r="SKJ10" s="86"/>
      <c r="SKK10" s="86"/>
      <c r="SKL10" s="86"/>
      <c r="SKM10" s="86"/>
      <c r="SKN10" s="86"/>
      <c r="SKO10" s="86"/>
      <c r="SKP10" s="86"/>
      <c r="SKQ10" s="86"/>
      <c r="SKR10" s="86"/>
      <c r="SKS10" s="86"/>
      <c r="SKT10" s="86"/>
      <c r="SKU10" s="86"/>
      <c r="SKV10" s="86"/>
      <c r="SKW10" s="86"/>
      <c r="SKX10" s="86"/>
      <c r="SKY10" s="86"/>
      <c r="SKZ10" s="86"/>
      <c r="SLA10" s="86"/>
      <c r="SLB10" s="86"/>
      <c r="SLC10" s="86"/>
      <c r="SLD10" s="86"/>
      <c r="SLE10" s="86"/>
      <c r="SLF10" s="86"/>
      <c r="SLG10" s="86"/>
      <c r="SLH10" s="86"/>
      <c r="SLI10" s="86"/>
      <c r="SLJ10" s="86"/>
      <c r="SLK10" s="86"/>
      <c r="SLL10" s="86"/>
      <c r="SLM10" s="86"/>
      <c r="SLN10" s="86"/>
      <c r="SLO10" s="86"/>
      <c r="SLP10" s="86"/>
      <c r="SLQ10" s="86"/>
      <c r="SLR10" s="86"/>
      <c r="SLS10" s="86"/>
      <c r="SLT10" s="86"/>
      <c r="SLU10" s="86"/>
      <c r="SLV10" s="86"/>
      <c r="SLW10" s="86"/>
      <c r="SLX10" s="86"/>
      <c r="SLY10" s="86"/>
      <c r="SLZ10" s="86"/>
      <c r="SMA10" s="86"/>
      <c r="SMB10" s="86"/>
      <c r="SMC10" s="86"/>
      <c r="SMD10" s="86"/>
      <c r="SME10" s="86"/>
      <c r="SMF10" s="86"/>
      <c r="SMG10" s="86"/>
      <c r="SMH10" s="86"/>
      <c r="SMI10" s="86"/>
      <c r="SMJ10" s="86"/>
      <c r="SMK10" s="86"/>
      <c r="SML10" s="86"/>
      <c r="SMM10" s="86"/>
      <c r="SMN10" s="86"/>
      <c r="SMO10" s="86"/>
      <c r="SMP10" s="86"/>
      <c r="SMQ10" s="86"/>
      <c r="SMR10" s="86"/>
      <c r="SMS10" s="86"/>
      <c r="SMT10" s="86"/>
      <c r="SMU10" s="86"/>
      <c r="SMV10" s="86"/>
      <c r="SMW10" s="86"/>
      <c r="SMX10" s="86"/>
      <c r="SMY10" s="86"/>
      <c r="SMZ10" s="86"/>
      <c r="SNA10" s="86"/>
      <c r="SNB10" s="86"/>
      <c r="SNC10" s="86"/>
      <c r="SND10" s="86"/>
      <c r="SNE10" s="86"/>
      <c r="SNF10" s="86"/>
      <c r="SNG10" s="86"/>
      <c r="SNH10" s="86"/>
      <c r="SNI10" s="86"/>
      <c r="SNJ10" s="86"/>
      <c r="SNK10" s="86"/>
      <c r="SNL10" s="86"/>
      <c r="SNM10" s="86"/>
      <c r="SNN10" s="86"/>
      <c r="SNO10" s="86"/>
      <c r="SNP10" s="86"/>
      <c r="SNQ10" s="86"/>
      <c r="SNR10" s="86"/>
      <c r="SNS10" s="86"/>
      <c r="SNT10" s="86"/>
      <c r="SNU10" s="86"/>
      <c r="SNV10" s="86"/>
      <c r="SNW10" s="86"/>
      <c r="SNX10" s="86"/>
      <c r="SNY10" s="86"/>
      <c r="SNZ10" s="86"/>
      <c r="SOA10" s="86"/>
      <c r="SOB10" s="86"/>
      <c r="SOC10" s="86"/>
      <c r="SOD10" s="86"/>
      <c r="SOE10" s="86"/>
      <c r="SOF10" s="86"/>
      <c r="SOG10" s="86"/>
      <c r="SOH10" s="86"/>
      <c r="SOI10" s="86"/>
      <c r="SOJ10" s="86"/>
      <c r="SOK10" s="86"/>
      <c r="SOL10" s="86"/>
      <c r="SOM10" s="86"/>
      <c r="SON10" s="86"/>
      <c r="SOO10" s="86"/>
      <c r="SOP10" s="86"/>
      <c r="SOQ10" s="86"/>
      <c r="SOR10" s="86"/>
      <c r="SOS10" s="86"/>
      <c r="SOT10" s="86"/>
      <c r="SOU10" s="86"/>
      <c r="SOV10" s="86"/>
      <c r="SOW10" s="86"/>
      <c r="SOX10" s="86"/>
      <c r="SOY10" s="86"/>
      <c r="SOZ10" s="86"/>
      <c r="SPA10" s="86"/>
      <c r="SPB10" s="86"/>
      <c r="SPC10" s="86"/>
      <c r="SPD10" s="86"/>
      <c r="SPE10" s="86"/>
      <c r="SPF10" s="86"/>
      <c r="SPG10" s="86"/>
      <c r="SPH10" s="86"/>
      <c r="SPI10" s="86"/>
      <c r="SPJ10" s="86"/>
      <c r="SPK10" s="86"/>
      <c r="SPL10" s="86"/>
      <c r="SPM10" s="86"/>
      <c r="SPN10" s="86"/>
      <c r="SPO10" s="86"/>
      <c r="SPP10" s="86"/>
      <c r="SPQ10" s="86"/>
      <c r="SPR10" s="86"/>
      <c r="SPS10" s="86"/>
      <c r="SPT10" s="86"/>
      <c r="SPU10" s="86"/>
      <c r="SPV10" s="86"/>
      <c r="SPW10" s="86"/>
      <c r="SPX10" s="86"/>
      <c r="SPY10" s="86"/>
      <c r="SPZ10" s="86"/>
      <c r="SQA10" s="86"/>
      <c r="SQB10" s="86"/>
      <c r="SQC10" s="86"/>
      <c r="SQD10" s="86"/>
      <c r="SQE10" s="86"/>
      <c r="SQF10" s="86"/>
      <c r="SQG10" s="86"/>
      <c r="SQH10" s="86"/>
      <c r="SQI10" s="86"/>
      <c r="SQJ10" s="86"/>
      <c r="SQK10" s="86"/>
      <c r="SQL10" s="86"/>
      <c r="SQM10" s="86"/>
      <c r="SQN10" s="86"/>
      <c r="SQO10" s="86"/>
      <c r="SQP10" s="86"/>
      <c r="SQQ10" s="86"/>
      <c r="SQR10" s="86"/>
      <c r="SQS10" s="86"/>
      <c r="SQT10" s="86"/>
      <c r="SQU10" s="86"/>
      <c r="SQV10" s="86"/>
      <c r="SQW10" s="86"/>
      <c r="SQX10" s="86"/>
      <c r="SQY10" s="86"/>
      <c r="SQZ10" s="86"/>
      <c r="SRA10" s="86"/>
      <c r="SRB10" s="86"/>
      <c r="SRC10" s="86"/>
      <c r="SRD10" s="86"/>
      <c r="SRE10" s="86"/>
      <c r="SRF10" s="86"/>
      <c r="SRG10" s="86"/>
      <c r="SRH10" s="86"/>
      <c r="SRI10" s="86"/>
      <c r="SRJ10" s="86"/>
      <c r="SRK10" s="86"/>
      <c r="SRL10" s="86"/>
      <c r="SRM10" s="86"/>
      <c r="SRN10" s="86"/>
      <c r="SRO10" s="86"/>
      <c r="SRP10" s="86"/>
      <c r="SRQ10" s="86"/>
      <c r="SRR10" s="86"/>
      <c r="SRS10" s="86"/>
      <c r="SRT10" s="86"/>
      <c r="SRU10" s="86"/>
      <c r="SRV10" s="86"/>
      <c r="SRW10" s="86"/>
      <c r="SRX10" s="86"/>
      <c r="SRY10" s="86"/>
      <c r="SRZ10" s="86"/>
      <c r="SSA10" s="86"/>
      <c r="SSB10" s="86"/>
      <c r="SSC10" s="86"/>
      <c r="SSD10" s="86"/>
      <c r="SSE10" s="86"/>
      <c r="SSF10" s="86"/>
      <c r="SSG10" s="86"/>
      <c r="SSH10" s="86"/>
      <c r="SSI10" s="86"/>
      <c r="SSJ10" s="86"/>
      <c r="SSK10" s="86"/>
      <c r="SSL10" s="86"/>
      <c r="SSM10" s="86"/>
      <c r="SSN10" s="86"/>
      <c r="SSO10" s="86"/>
      <c r="SSP10" s="86"/>
      <c r="SSQ10" s="86"/>
      <c r="SSR10" s="86"/>
      <c r="SSS10" s="86"/>
      <c r="SST10" s="86"/>
      <c r="SSU10" s="86"/>
      <c r="SSV10" s="86"/>
      <c r="SSW10" s="86"/>
      <c r="SSX10" s="86"/>
      <c r="SSY10" s="86"/>
      <c r="SSZ10" s="86"/>
      <c r="STA10" s="86"/>
      <c r="STB10" s="86"/>
      <c r="STC10" s="86"/>
      <c r="STD10" s="86"/>
      <c r="STE10" s="86"/>
      <c r="STF10" s="86"/>
      <c r="STG10" s="86"/>
      <c r="STH10" s="86"/>
      <c r="STI10" s="86"/>
      <c r="STJ10" s="86"/>
      <c r="STK10" s="86"/>
      <c r="STL10" s="86"/>
      <c r="STM10" s="86"/>
      <c r="STN10" s="86"/>
      <c r="STO10" s="86"/>
      <c r="STP10" s="86"/>
      <c r="STQ10" s="86"/>
      <c r="STR10" s="86"/>
      <c r="STS10" s="86"/>
      <c r="STT10" s="86"/>
      <c r="STU10" s="86"/>
      <c r="STV10" s="86"/>
      <c r="STW10" s="86"/>
      <c r="STX10" s="86"/>
      <c r="STY10" s="86"/>
      <c r="STZ10" s="86"/>
      <c r="SUA10" s="86"/>
      <c r="SUB10" s="86"/>
      <c r="SUC10" s="86"/>
      <c r="SUD10" s="86"/>
      <c r="SUE10" s="86"/>
      <c r="SUF10" s="86"/>
      <c r="SUG10" s="86"/>
      <c r="SUH10" s="86"/>
      <c r="SUI10" s="86"/>
      <c r="SUJ10" s="86"/>
      <c r="SUK10" s="86"/>
      <c r="SUL10" s="86"/>
      <c r="SUM10" s="86"/>
      <c r="SUN10" s="86"/>
      <c r="SUO10" s="86"/>
      <c r="SUP10" s="86"/>
      <c r="SUQ10" s="86"/>
      <c r="SUR10" s="86"/>
      <c r="SUS10" s="86"/>
      <c r="SUT10" s="86"/>
      <c r="SUU10" s="86"/>
      <c r="SUV10" s="86"/>
      <c r="SUW10" s="86"/>
      <c r="SUX10" s="86"/>
      <c r="SUY10" s="86"/>
      <c r="SUZ10" s="86"/>
      <c r="SVA10" s="86"/>
      <c r="SVB10" s="86"/>
      <c r="SVC10" s="86"/>
      <c r="SVD10" s="86"/>
      <c r="SVE10" s="86"/>
      <c r="SVF10" s="86"/>
      <c r="SVG10" s="86"/>
      <c r="SVH10" s="86"/>
      <c r="SVI10" s="86"/>
      <c r="SVJ10" s="86"/>
      <c r="SVK10" s="86"/>
      <c r="SVL10" s="86"/>
      <c r="SVM10" s="86"/>
      <c r="SVN10" s="86"/>
      <c r="SVO10" s="86"/>
      <c r="SVP10" s="86"/>
      <c r="SVQ10" s="86"/>
      <c r="SVR10" s="86"/>
      <c r="SVS10" s="86"/>
      <c r="SVT10" s="86"/>
      <c r="SVU10" s="86"/>
      <c r="SVV10" s="86"/>
      <c r="SVW10" s="86"/>
      <c r="SVX10" s="86"/>
      <c r="SVY10" s="86"/>
      <c r="SVZ10" s="86"/>
      <c r="SWA10" s="86"/>
      <c r="SWB10" s="86"/>
      <c r="SWC10" s="86"/>
      <c r="SWD10" s="86"/>
      <c r="SWE10" s="86"/>
      <c r="SWF10" s="86"/>
      <c r="SWG10" s="86"/>
      <c r="SWH10" s="86"/>
      <c r="SWI10" s="86"/>
      <c r="SWJ10" s="86"/>
      <c r="SWK10" s="86"/>
      <c r="SWL10" s="86"/>
      <c r="SWM10" s="86"/>
      <c r="SWN10" s="86"/>
      <c r="SWO10" s="86"/>
      <c r="SWP10" s="86"/>
      <c r="SWQ10" s="86"/>
      <c r="SWR10" s="86"/>
      <c r="SWS10" s="86"/>
      <c r="SWT10" s="86"/>
      <c r="SWU10" s="86"/>
      <c r="SWV10" s="86"/>
      <c r="SWW10" s="86"/>
      <c r="SWX10" s="86"/>
      <c r="SWY10" s="86"/>
      <c r="SWZ10" s="86"/>
      <c r="SXA10" s="86"/>
      <c r="SXB10" s="86"/>
      <c r="SXC10" s="86"/>
      <c r="SXD10" s="86"/>
      <c r="SXE10" s="86"/>
      <c r="SXF10" s="86"/>
      <c r="SXG10" s="86"/>
      <c r="SXH10" s="86"/>
      <c r="SXI10" s="86"/>
      <c r="SXJ10" s="86"/>
      <c r="SXK10" s="86"/>
      <c r="SXL10" s="86"/>
      <c r="SXM10" s="86"/>
      <c r="SXN10" s="86"/>
      <c r="SXO10" s="86"/>
      <c r="SXP10" s="86"/>
      <c r="SXQ10" s="86"/>
      <c r="SXR10" s="86"/>
      <c r="SXS10" s="86"/>
      <c r="SXT10" s="86"/>
      <c r="SXU10" s="86"/>
      <c r="SXV10" s="86"/>
      <c r="SXW10" s="86"/>
      <c r="SXX10" s="86"/>
      <c r="SXY10" s="86"/>
      <c r="SXZ10" s="86"/>
      <c r="SYA10" s="86"/>
      <c r="SYB10" s="86"/>
      <c r="SYC10" s="86"/>
      <c r="SYD10" s="86"/>
      <c r="SYE10" s="86"/>
      <c r="SYF10" s="86"/>
      <c r="SYG10" s="86"/>
      <c r="SYH10" s="86"/>
      <c r="SYI10" s="86"/>
      <c r="SYJ10" s="86"/>
      <c r="SYK10" s="86"/>
      <c r="SYL10" s="86"/>
      <c r="SYM10" s="86"/>
      <c r="SYN10" s="86"/>
      <c r="SYO10" s="86"/>
      <c r="SYP10" s="86"/>
      <c r="SYQ10" s="86"/>
      <c r="SYR10" s="86"/>
      <c r="SYS10" s="86"/>
      <c r="SYT10" s="86"/>
      <c r="SYU10" s="86"/>
      <c r="SYV10" s="86"/>
      <c r="SYW10" s="86"/>
      <c r="SYX10" s="86"/>
      <c r="SYY10" s="86"/>
      <c r="SYZ10" s="86"/>
      <c r="SZA10" s="86"/>
      <c r="SZB10" s="86"/>
      <c r="SZC10" s="86"/>
      <c r="SZD10" s="86"/>
      <c r="SZE10" s="86"/>
      <c r="SZF10" s="86"/>
      <c r="SZG10" s="86"/>
      <c r="SZH10" s="86"/>
      <c r="SZI10" s="86"/>
      <c r="SZJ10" s="86"/>
      <c r="SZK10" s="86"/>
      <c r="SZL10" s="86"/>
      <c r="SZM10" s="86"/>
      <c r="SZN10" s="86"/>
      <c r="SZO10" s="86"/>
      <c r="SZP10" s="86"/>
      <c r="SZQ10" s="86"/>
      <c r="SZR10" s="86"/>
      <c r="SZS10" s="86"/>
      <c r="SZT10" s="86"/>
      <c r="SZU10" s="86"/>
      <c r="SZV10" s="86"/>
      <c r="SZW10" s="86"/>
      <c r="SZX10" s="86"/>
      <c r="SZY10" s="86"/>
      <c r="SZZ10" s="86"/>
      <c r="TAA10" s="86"/>
      <c r="TAB10" s="86"/>
      <c r="TAC10" s="86"/>
      <c r="TAD10" s="86"/>
      <c r="TAE10" s="86"/>
      <c r="TAF10" s="86"/>
      <c r="TAG10" s="86"/>
      <c r="TAH10" s="86"/>
      <c r="TAI10" s="86"/>
      <c r="TAJ10" s="86"/>
      <c r="TAK10" s="86"/>
      <c r="TAL10" s="86"/>
      <c r="TAM10" s="86"/>
      <c r="TAN10" s="86"/>
      <c r="TAO10" s="86"/>
      <c r="TAP10" s="86"/>
      <c r="TAQ10" s="86"/>
      <c r="TAR10" s="86"/>
      <c r="TAS10" s="86"/>
      <c r="TAT10" s="86"/>
      <c r="TAU10" s="86"/>
      <c r="TAV10" s="86"/>
      <c r="TAW10" s="86"/>
      <c r="TAX10" s="86"/>
      <c r="TAY10" s="86"/>
      <c r="TAZ10" s="86"/>
      <c r="TBA10" s="86"/>
      <c r="TBB10" s="86"/>
      <c r="TBC10" s="86"/>
      <c r="TBD10" s="86"/>
      <c r="TBE10" s="86"/>
      <c r="TBF10" s="86"/>
      <c r="TBG10" s="86"/>
      <c r="TBH10" s="86"/>
      <c r="TBI10" s="86"/>
      <c r="TBJ10" s="86"/>
      <c r="TBK10" s="86"/>
      <c r="TBL10" s="86"/>
      <c r="TBM10" s="86"/>
      <c r="TBN10" s="86"/>
      <c r="TBO10" s="86"/>
      <c r="TBP10" s="86"/>
      <c r="TBQ10" s="86"/>
      <c r="TBR10" s="86"/>
      <c r="TBS10" s="86"/>
      <c r="TBT10" s="86"/>
      <c r="TBU10" s="86"/>
      <c r="TBV10" s="86"/>
      <c r="TBW10" s="86"/>
      <c r="TBX10" s="86"/>
      <c r="TBY10" s="86"/>
      <c r="TBZ10" s="86"/>
      <c r="TCA10" s="86"/>
      <c r="TCB10" s="86"/>
      <c r="TCC10" s="86"/>
      <c r="TCD10" s="86"/>
      <c r="TCE10" s="86"/>
      <c r="TCF10" s="86"/>
      <c r="TCG10" s="86"/>
      <c r="TCH10" s="86"/>
      <c r="TCI10" s="86"/>
      <c r="TCJ10" s="86"/>
      <c r="TCK10" s="86"/>
      <c r="TCL10" s="86"/>
      <c r="TCM10" s="86"/>
      <c r="TCN10" s="86"/>
      <c r="TCO10" s="86"/>
      <c r="TCP10" s="86"/>
      <c r="TCQ10" s="86"/>
      <c r="TCR10" s="86"/>
      <c r="TCS10" s="86"/>
      <c r="TCT10" s="86"/>
      <c r="TCU10" s="86"/>
      <c r="TCV10" s="86"/>
      <c r="TCW10" s="86"/>
      <c r="TCX10" s="86"/>
      <c r="TCY10" s="86"/>
      <c r="TCZ10" s="86"/>
      <c r="TDA10" s="86"/>
      <c r="TDB10" s="86"/>
      <c r="TDC10" s="86"/>
      <c r="TDD10" s="86"/>
      <c r="TDE10" s="86"/>
      <c r="TDF10" s="86"/>
      <c r="TDG10" s="86"/>
      <c r="TDH10" s="86"/>
      <c r="TDI10" s="86"/>
      <c r="TDJ10" s="86"/>
      <c r="TDK10" s="86"/>
      <c r="TDL10" s="86"/>
      <c r="TDM10" s="86"/>
      <c r="TDN10" s="86"/>
      <c r="TDO10" s="86"/>
      <c r="TDP10" s="86"/>
      <c r="TDQ10" s="86"/>
      <c r="TDR10" s="86"/>
      <c r="TDS10" s="86"/>
      <c r="TDT10" s="86"/>
      <c r="TDU10" s="86"/>
      <c r="TDV10" s="86"/>
      <c r="TDW10" s="86"/>
      <c r="TDX10" s="86"/>
      <c r="TDY10" s="86"/>
      <c r="TDZ10" s="86"/>
      <c r="TEA10" s="86"/>
      <c r="TEB10" s="86"/>
      <c r="TEC10" s="86"/>
      <c r="TED10" s="86"/>
      <c r="TEE10" s="86"/>
      <c r="TEF10" s="86"/>
      <c r="TEG10" s="86"/>
      <c r="TEH10" s="86"/>
      <c r="TEI10" s="86"/>
      <c r="TEJ10" s="86"/>
      <c r="TEK10" s="86"/>
      <c r="TEL10" s="86"/>
      <c r="TEM10" s="86"/>
      <c r="TEN10" s="86"/>
      <c r="TEO10" s="86"/>
      <c r="TEP10" s="86"/>
      <c r="TEQ10" s="86"/>
      <c r="TER10" s="86"/>
      <c r="TES10" s="86"/>
      <c r="TET10" s="86"/>
      <c r="TEU10" s="86"/>
      <c r="TEV10" s="86"/>
      <c r="TEW10" s="86"/>
      <c r="TEX10" s="86"/>
      <c r="TEY10" s="86"/>
      <c r="TEZ10" s="86"/>
      <c r="TFA10" s="86"/>
      <c r="TFB10" s="86"/>
      <c r="TFC10" s="86"/>
      <c r="TFD10" s="86"/>
      <c r="TFE10" s="86"/>
      <c r="TFF10" s="86"/>
      <c r="TFG10" s="86"/>
      <c r="TFH10" s="86"/>
      <c r="TFI10" s="86"/>
      <c r="TFJ10" s="86"/>
      <c r="TFK10" s="86"/>
      <c r="TFL10" s="86"/>
      <c r="TFM10" s="86"/>
      <c r="TFN10" s="86"/>
      <c r="TFO10" s="86"/>
      <c r="TFP10" s="86"/>
      <c r="TFQ10" s="86"/>
      <c r="TFR10" s="86"/>
      <c r="TFS10" s="86"/>
      <c r="TFT10" s="86"/>
      <c r="TFU10" s="86"/>
      <c r="TFV10" s="86"/>
      <c r="TFW10" s="86"/>
      <c r="TFX10" s="86"/>
      <c r="TFY10" s="86"/>
      <c r="TFZ10" s="86"/>
      <c r="TGA10" s="86"/>
      <c r="TGB10" s="86"/>
      <c r="TGC10" s="86"/>
      <c r="TGD10" s="86"/>
      <c r="TGE10" s="86"/>
      <c r="TGF10" s="86"/>
      <c r="TGG10" s="86"/>
      <c r="TGH10" s="86"/>
      <c r="TGI10" s="86"/>
      <c r="TGJ10" s="86"/>
      <c r="TGK10" s="86"/>
      <c r="TGL10" s="86"/>
      <c r="TGM10" s="86"/>
      <c r="TGN10" s="86"/>
      <c r="TGO10" s="86"/>
      <c r="TGP10" s="86"/>
      <c r="TGQ10" s="86"/>
      <c r="TGR10" s="86"/>
      <c r="TGS10" s="86"/>
      <c r="TGT10" s="86"/>
      <c r="TGU10" s="86"/>
      <c r="TGV10" s="86"/>
      <c r="TGW10" s="86"/>
      <c r="TGX10" s="86"/>
      <c r="TGY10" s="86"/>
      <c r="TGZ10" s="86"/>
      <c r="THA10" s="86"/>
      <c r="THB10" s="86"/>
      <c r="THC10" s="86"/>
      <c r="THD10" s="86"/>
      <c r="THE10" s="86"/>
      <c r="THF10" s="86"/>
      <c r="THG10" s="86"/>
      <c r="THH10" s="86"/>
      <c r="THI10" s="86"/>
      <c r="THJ10" s="86"/>
      <c r="THK10" s="86"/>
      <c r="THL10" s="86"/>
      <c r="THM10" s="86"/>
      <c r="THN10" s="86"/>
      <c r="THO10" s="86"/>
      <c r="THP10" s="86"/>
      <c r="THQ10" s="86"/>
      <c r="THR10" s="86"/>
      <c r="THS10" s="86"/>
      <c r="THT10" s="86"/>
      <c r="THU10" s="86"/>
      <c r="THV10" s="86"/>
      <c r="THW10" s="86"/>
      <c r="THX10" s="86"/>
      <c r="THY10" s="86"/>
      <c r="THZ10" s="86"/>
      <c r="TIA10" s="86"/>
      <c r="TIB10" s="86"/>
      <c r="TIC10" s="86"/>
      <c r="TID10" s="86"/>
      <c r="TIE10" s="86"/>
      <c r="TIF10" s="86"/>
      <c r="TIG10" s="86"/>
      <c r="TIH10" s="86"/>
      <c r="TII10" s="86"/>
      <c r="TIJ10" s="86"/>
      <c r="TIK10" s="86"/>
      <c r="TIL10" s="86"/>
      <c r="TIM10" s="86"/>
      <c r="TIN10" s="86"/>
      <c r="TIO10" s="86"/>
      <c r="TIP10" s="86"/>
      <c r="TIQ10" s="86"/>
      <c r="TIR10" s="86"/>
      <c r="TIS10" s="86"/>
      <c r="TIT10" s="86"/>
      <c r="TIU10" s="86"/>
      <c r="TIV10" s="86"/>
      <c r="TIW10" s="86"/>
      <c r="TIX10" s="86"/>
      <c r="TIY10" s="86"/>
      <c r="TIZ10" s="86"/>
      <c r="TJA10" s="86"/>
      <c r="TJB10" s="86"/>
      <c r="TJC10" s="86"/>
      <c r="TJD10" s="86"/>
      <c r="TJE10" s="86"/>
      <c r="TJF10" s="86"/>
      <c r="TJG10" s="86"/>
      <c r="TJH10" s="86"/>
      <c r="TJI10" s="86"/>
      <c r="TJJ10" s="86"/>
      <c r="TJK10" s="86"/>
      <c r="TJL10" s="86"/>
      <c r="TJM10" s="86"/>
      <c r="TJN10" s="86"/>
      <c r="TJO10" s="86"/>
      <c r="TJP10" s="86"/>
      <c r="TJQ10" s="86"/>
      <c r="TJR10" s="86"/>
      <c r="TJS10" s="86"/>
      <c r="TJT10" s="86"/>
      <c r="TJU10" s="86"/>
      <c r="TJV10" s="86"/>
      <c r="TJW10" s="86"/>
      <c r="TJX10" s="86"/>
      <c r="TJY10" s="86"/>
      <c r="TJZ10" s="86"/>
      <c r="TKA10" s="86"/>
      <c r="TKB10" s="86"/>
      <c r="TKC10" s="86"/>
      <c r="TKD10" s="86"/>
      <c r="TKE10" s="86"/>
      <c r="TKF10" s="86"/>
      <c r="TKG10" s="86"/>
      <c r="TKH10" s="86"/>
      <c r="TKI10" s="86"/>
      <c r="TKJ10" s="86"/>
      <c r="TKK10" s="86"/>
      <c r="TKL10" s="86"/>
      <c r="TKM10" s="86"/>
      <c r="TKN10" s="86"/>
      <c r="TKO10" s="86"/>
      <c r="TKP10" s="86"/>
      <c r="TKQ10" s="86"/>
      <c r="TKR10" s="86"/>
      <c r="TKS10" s="86"/>
      <c r="TKT10" s="86"/>
      <c r="TKU10" s="86"/>
      <c r="TKV10" s="86"/>
      <c r="TKW10" s="86"/>
      <c r="TKX10" s="86"/>
      <c r="TKY10" s="86"/>
      <c r="TKZ10" s="86"/>
      <c r="TLA10" s="86"/>
      <c r="TLB10" s="86"/>
      <c r="TLC10" s="86"/>
      <c r="TLD10" s="86"/>
      <c r="TLE10" s="86"/>
      <c r="TLF10" s="86"/>
      <c r="TLG10" s="86"/>
      <c r="TLH10" s="86"/>
      <c r="TLI10" s="86"/>
      <c r="TLJ10" s="86"/>
      <c r="TLK10" s="86"/>
      <c r="TLL10" s="86"/>
      <c r="TLM10" s="86"/>
      <c r="TLN10" s="86"/>
      <c r="TLO10" s="86"/>
      <c r="TLP10" s="86"/>
      <c r="TLQ10" s="86"/>
      <c r="TLR10" s="86"/>
      <c r="TLS10" s="86"/>
      <c r="TLT10" s="86"/>
      <c r="TLU10" s="86"/>
      <c r="TLV10" s="86"/>
      <c r="TLW10" s="86"/>
      <c r="TLX10" s="86"/>
      <c r="TLY10" s="86"/>
      <c r="TLZ10" s="86"/>
      <c r="TMA10" s="86"/>
      <c r="TMB10" s="86"/>
      <c r="TMC10" s="86"/>
      <c r="TMD10" s="86"/>
      <c r="TME10" s="86"/>
      <c r="TMF10" s="86"/>
      <c r="TMG10" s="86"/>
      <c r="TMH10" s="86"/>
      <c r="TMI10" s="86"/>
      <c r="TMJ10" s="86"/>
      <c r="TMK10" s="86"/>
      <c r="TML10" s="86"/>
      <c r="TMM10" s="86"/>
      <c r="TMN10" s="86"/>
      <c r="TMO10" s="86"/>
      <c r="TMP10" s="86"/>
      <c r="TMQ10" s="86"/>
      <c r="TMR10" s="86"/>
      <c r="TMS10" s="86"/>
      <c r="TMT10" s="86"/>
      <c r="TMU10" s="86"/>
      <c r="TMV10" s="86"/>
      <c r="TMW10" s="86"/>
      <c r="TMX10" s="86"/>
      <c r="TMY10" s="86"/>
      <c r="TMZ10" s="86"/>
      <c r="TNA10" s="86"/>
      <c r="TNB10" s="86"/>
      <c r="TNC10" s="86"/>
      <c r="TND10" s="86"/>
      <c r="TNE10" s="86"/>
      <c r="TNF10" s="86"/>
      <c r="TNG10" s="86"/>
      <c r="TNH10" s="86"/>
      <c r="TNI10" s="86"/>
      <c r="TNJ10" s="86"/>
      <c r="TNK10" s="86"/>
      <c r="TNL10" s="86"/>
      <c r="TNM10" s="86"/>
      <c r="TNN10" s="86"/>
      <c r="TNO10" s="86"/>
      <c r="TNP10" s="86"/>
      <c r="TNQ10" s="86"/>
      <c r="TNR10" s="86"/>
      <c r="TNS10" s="86"/>
      <c r="TNT10" s="86"/>
      <c r="TNU10" s="86"/>
      <c r="TNV10" s="86"/>
      <c r="TNW10" s="86"/>
      <c r="TNX10" s="86"/>
      <c r="TNY10" s="86"/>
      <c r="TNZ10" s="86"/>
      <c r="TOA10" s="86"/>
      <c r="TOB10" s="86"/>
      <c r="TOC10" s="86"/>
      <c r="TOD10" s="86"/>
      <c r="TOE10" s="86"/>
      <c r="TOF10" s="86"/>
      <c r="TOG10" s="86"/>
      <c r="TOH10" s="86"/>
      <c r="TOI10" s="86"/>
      <c r="TOJ10" s="86"/>
      <c r="TOK10" s="86"/>
      <c r="TOL10" s="86"/>
      <c r="TOM10" s="86"/>
      <c r="TON10" s="86"/>
      <c r="TOO10" s="86"/>
      <c r="TOP10" s="86"/>
      <c r="TOQ10" s="86"/>
      <c r="TOR10" s="86"/>
      <c r="TOS10" s="86"/>
      <c r="TOT10" s="86"/>
      <c r="TOU10" s="86"/>
      <c r="TOV10" s="86"/>
      <c r="TOW10" s="86"/>
      <c r="TOX10" s="86"/>
      <c r="TOY10" s="86"/>
      <c r="TOZ10" s="86"/>
      <c r="TPA10" s="86"/>
      <c r="TPB10" s="86"/>
      <c r="TPC10" s="86"/>
      <c r="TPD10" s="86"/>
      <c r="TPE10" s="86"/>
      <c r="TPF10" s="86"/>
      <c r="TPG10" s="86"/>
      <c r="TPH10" s="86"/>
      <c r="TPI10" s="86"/>
      <c r="TPJ10" s="86"/>
      <c r="TPK10" s="86"/>
      <c r="TPL10" s="86"/>
      <c r="TPM10" s="86"/>
      <c r="TPN10" s="86"/>
      <c r="TPO10" s="86"/>
      <c r="TPP10" s="86"/>
      <c r="TPQ10" s="86"/>
      <c r="TPR10" s="86"/>
      <c r="TPS10" s="86"/>
      <c r="TPT10" s="86"/>
      <c r="TPU10" s="86"/>
      <c r="TPV10" s="86"/>
      <c r="TPW10" s="86"/>
      <c r="TPX10" s="86"/>
      <c r="TPY10" s="86"/>
      <c r="TPZ10" s="86"/>
      <c r="TQA10" s="86"/>
      <c r="TQB10" s="86"/>
      <c r="TQC10" s="86"/>
      <c r="TQD10" s="86"/>
      <c r="TQE10" s="86"/>
      <c r="TQF10" s="86"/>
      <c r="TQG10" s="86"/>
      <c r="TQH10" s="86"/>
      <c r="TQI10" s="86"/>
      <c r="TQJ10" s="86"/>
      <c r="TQK10" s="86"/>
      <c r="TQL10" s="86"/>
      <c r="TQM10" s="86"/>
      <c r="TQN10" s="86"/>
      <c r="TQO10" s="86"/>
      <c r="TQP10" s="86"/>
      <c r="TQQ10" s="86"/>
      <c r="TQR10" s="86"/>
      <c r="TQS10" s="86"/>
      <c r="TQT10" s="86"/>
      <c r="TQU10" s="86"/>
      <c r="TQV10" s="86"/>
      <c r="TQW10" s="86"/>
      <c r="TQX10" s="86"/>
      <c r="TQY10" s="86"/>
      <c r="TQZ10" s="86"/>
      <c r="TRA10" s="86"/>
      <c r="TRB10" s="86"/>
      <c r="TRC10" s="86"/>
      <c r="TRD10" s="86"/>
      <c r="TRE10" s="86"/>
      <c r="TRF10" s="86"/>
      <c r="TRG10" s="86"/>
      <c r="TRH10" s="86"/>
      <c r="TRI10" s="86"/>
      <c r="TRJ10" s="86"/>
      <c r="TRK10" s="86"/>
      <c r="TRL10" s="86"/>
      <c r="TRM10" s="86"/>
      <c r="TRN10" s="86"/>
      <c r="TRO10" s="86"/>
      <c r="TRP10" s="86"/>
      <c r="TRQ10" s="86"/>
      <c r="TRR10" s="86"/>
      <c r="TRS10" s="86"/>
      <c r="TRT10" s="86"/>
      <c r="TRU10" s="86"/>
      <c r="TRV10" s="86"/>
      <c r="TRW10" s="86"/>
      <c r="TRX10" s="86"/>
      <c r="TRY10" s="86"/>
      <c r="TRZ10" s="86"/>
      <c r="TSA10" s="86"/>
      <c r="TSB10" s="86"/>
      <c r="TSC10" s="86"/>
      <c r="TSD10" s="86"/>
      <c r="TSE10" s="86"/>
      <c r="TSF10" s="86"/>
      <c r="TSG10" s="86"/>
      <c r="TSH10" s="86"/>
      <c r="TSI10" s="86"/>
      <c r="TSJ10" s="86"/>
      <c r="TSK10" s="86"/>
      <c r="TSL10" s="86"/>
      <c r="TSM10" s="86"/>
      <c r="TSN10" s="86"/>
      <c r="TSO10" s="86"/>
      <c r="TSP10" s="86"/>
      <c r="TSQ10" s="86"/>
      <c r="TSR10" s="86"/>
      <c r="TSS10" s="86"/>
      <c r="TST10" s="86"/>
      <c r="TSU10" s="86"/>
      <c r="TSV10" s="86"/>
      <c r="TSW10" s="86"/>
      <c r="TSX10" s="86"/>
      <c r="TSY10" s="86"/>
      <c r="TSZ10" s="86"/>
      <c r="TTA10" s="86"/>
      <c r="TTB10" s="86"/>
      <c r="TTC10" s="86"/>
      <c r="TTD10" s="86"/>
      <c r="TTE10" s="86"/>
      <c r="TTF10" s="86"/>
      <c r="TTG10" s="86"/>
      <c r="TTH10" s="86"/>
      <c r="TTI10" s="86"/>
      <c r="TTJ10" s="86"/>
      <c r="TTK10" s="86"/>
      <c r="TTL10" s="86"/>
      <c r="TTM10" s="86"/>
      <c r="TTN10" s="86"/>
      <c r="TTO10" s="86"/>
      <c r="TTP10" s="86"/>
      <c r="TTQ10" s="86"/>
      <c r="TTR10" s="86"/>
      <c r="TTS10" s="86"/>
      <c r="TTT10" s="86"/>
      <c r="TTU10" s="86"/>
      <c r="TTV10" s="86"/>
      <c r="TTW10" s="86"/>
      <c r="TTX10" s="86"/>
      <c r="TTY10" s="86"/>
      <c r="TTZ10" s="86"/>
      <c r="TUA10" s="86"/>
      <c r="TUB10" s="86"/>
      <c r="TUC10" s="86"/>
      <c r="TUD10" s="86"/>
      <c r="TUE10" s="86"/>
      <c r="TUF10" s="86"/>
      <c r="TUG10" s="86"/>
      <c r="TUH10" s="86"/>
      <c r="TUI10" s="86"/>
      <c r="TUJ10" s="86"/>
      <c r="TUK10" s="86"/>
      <c r="TUL10" s="86"/>
      <c r="TUM10" s="86"/>
      <c r="TUN10" s="86"/>
      <c r="TUO10" s="86"/>
      <c r="TUP10" s="86"/>
      <c r="TUQ10" s="86"/>
      <c r="TUR10" s="86"/>
      <c r="TUS10" s="86"/>
      <c r="TUT10" s="86"/>
      <c r="TUU10" s="86"/>
      <c r="TUV10" s="86"/>
      <c r="TUW10" s="86"/>
      <c r="TUX10" s="86"/>
      <c r="TUY10" s="86"/>
      <c r="TUZ10" s="86"/>
      <c r="TVA10" s="86"/>
      <c r="TVB10" s="86"/>
      <c r="TVC10" s="86"/>
      <c r="TVD10" s="86"/>
      <c r="TVE10" s="86"/>
      <c r="TVF10" s="86"/>
      <c r="TVG10" s="86"/>
      <c r="TVH10" s="86"/>
      <c r="TVI10" s="86"/>
      <c r="TVJ10" s="86"/>
      <c r="TVK10" s="86"/>
      <c r="TVL10" s="86"/>
      <c r="TVM10" s="86"/>
      <c r="TVN10" s="86"/>
      <c r="TVO10" s="86"/>
      <c r="TVP10" s="86"/>
      <c r="TVQ10" s="86"/>
      <c r="TVR10" s="86"/>
      <c r="TVS10" s="86"/>
      <c r="TVT10" s="86"/>
      <c r="TVU10" s="86"/>
      <c r="TVV10" s="86"/>
      <c r="TVW10" s="86"/>
      <c r="TVX10" s="86"/>
      <c r="TVY10" s="86"/>
      <c r="TVZ10" s="86"/>
      <c r="TWA10" s="86"/>
      <c r="TWB10" s="86"/>
      <c r="TWC10" s="86"/>
      <c r="TWD10" s="86"/>
      <c r="TWE10" s="86"/>
      <c r="TWF10" s="86"/>
      <c r="TWG10" s="86"/>
      <c r="TWH10" s="86"/>
      <c r="TWI10" s="86"/>
      <c r="TWJ10" s="86"/>
      <c r="TWK10" s="86"/>
      <c r="TWL10" s="86"/>
      <c r="TWM10" s="86"/>
      <c r="TWN10" s="86"/>
      <c r="TWO10" s="86"/>
      <c r="TWP10" s="86"/>
      <c r="TWQ10" s="86"/>
      <c r="TWR10" s="86"/>
      <c r="TWS10" s="86"/>
      <c r="TWT10" s="86"/>
      <c r="TWU10" s="86"/>
      <c r="TWV10" s="86"/>
      <c r="TWW10" s="86"/>
      <c r="TWX10" s="86"/>
      <c r="TWY10" s="86"/>
      <c r="TWZ10" s="86"/>
      <c r="TXA10" s="86"/>
      <c r="TXB10" s="86"/>
      <c r="TXC10" s="86"/>
      <c r="TXD10" s="86"/>
      <c r="TXE10" s="86"/>
      <c r="TXF10" s="86"/>
      <c r="TXG10" s="86"/>
      <c r="TXH10" s="86"/>
      <c r="TXI10" s="86"/>
      <c r="TXJ10" s="86"/>
      <c r="TXK10" s="86"/>
      <c r="TXL10" s="86"/>
      <c r="TXM10" s="86"/>
      <c r="TXN10" s="86"/>
      <c r="TXO10" s="86"/>
      <c r="TXP10" s="86"/>
      <c r="TXQ10" s="86"/>
      <c r="TXR10" s="86"/>
      <c r="TXS10" s="86"/>
      <c r="TXT10" s="86"/>
      <c r="TXU10" s="86"/>
      <c r="TXV10" s="86"/>
      <c r="TXW10" s="86"/>
      <c r="TXX10" s="86"/>
      <c r="TXY10" s="86"/>
      <c r="TXZ10" s="86"/>
      <c r="TYA10" s="86"/>
      <c r="TYB10" s="86"/>
      <c r="TYC10" s="86"/>
      <c r="TYD10" s="86"/>
      <c r="TYE10" s="86"/>
      <c r="TYF10" s="86"/>
      <c r="TYG10" s="86"/>
      <c r="TYH10" s="86"/>
      <c r="TYI10" s="86"/>
      <c r="TYJ10" s="86"/>
      <c r="TYK10" s="86"/>
      <c r="TYL10" s="86"/>
      <c r="TYM10" s="86"/>
      <c r="TYN10" s="86"/>
      <c r="TYO10" s="86"/>
      <c r="TYP10" s="86"/>
      <c r="TYQ10" s="86"/>
      <c r="TYR10" s="86"/>
      <c r="TYS10" s="86"/>
      <c r="TYT10" s="86"/>
      <c r="TYU10" s="86"/>
      <c r="TYV10" s="86"/>
      <c r="TYW10" s="86"/>
      <c r="TYX10" s="86"/>
      <c r="TYY10" s="86"/>
      <c r="TYZ10" s="86"/>
      <c r="TZA10" s="86"/>
      <c r="TZB10" s="86"/>
      <c r="TZC10" s="86"/>
      <c r="TZD10" s="86"/>
      <c r="TZE10" s="86"/>
      <c r="TZF10" s="86"/>
      <c r="TZG10" s="86"/>
      <c r="TZH10" s="86"/>
      <c r="TZI10" s="86"/>
      <c r="TZJ10" s="86"/>
      <c r="TZK10" s="86"/>
      <c r="TZL10" s="86"/>
      <c r="TZM10" s="86"/>
      <c r="TZN10" s="86"/>
      <c r="TZO10" s="86"/>
      <c r="TZP10" s="86"/>
      <c r="TZQ10" s="86"/>
      <c r="TZR10" s="86"/>
      <c r="TZS10" s="86"/>
      <c r="TZT10" s="86"/>
      <c r="TZU10" s="86"/>
      <c r="TZV10" s="86"/>
      <c r="TZW10" s="86"/>
      <c r="TZX10" s="86"/>
      <c r="TZY10" s="86"/>
      <c r="TZZ10" s="86"/>
      <c r="UAA10" s="86"/>
      <c r="UAB10" s="86"/>
      <c r="UAC10" s="86"/>
      <c r="UAD10" s="86"/>
      <c r="UAE10" s="86"/>
      <c r="UAF10" s="86"/>
      <c r="UAG10" s="86"/>
      <c r="UAH10" s="86"/>
      <c r="UAI10" s="86"/>
      <c r="UAJ10" s="86"/>
      <c r="UAK10" s="86"/>
      <c r="UAL10" s="86"/>
      <c r="UAM10" s="86"/>
      <c r="UAN10" s="86"/>
      <c r="UAO10" s="86"/>
      <c r="UAP10" s="86"/>
      <c r="UAQ10" s="86"/>
      <c r="UAR10" s="86"/>
      <c r="UAS10" s="86"/>
      <c r="UAT10" s="86"/>
      <c r="UAU10" s="86"/>
      <c r="UAV10" s="86"/>
      <c r="UAW10" s="86"/>
      <c r="UAX10" s="86"/>
      <c r="UAY10" s="86"/>
      <c r="UAZ10" s="86"/>
      <c r="UBA10" s="86"/>
      <c r="UBB10" s="86"/>
      <c r="UBC10" s="86"/>
      <c r="UBD10" s="86"/>
      <c r="UBE10" s="86"/>
      <c r="UBF10" s="86"/>
      <c r="UBG10" s="86"/>
      <c r="UBH10" s="86"/>
      <c r="UBI10" s="86"/>
      <c r="UBJ10" s="86"/>
      <c r="UBK10" s="86"/>
      <c r="UBL10" s="86"/>
      <c r="UBM10" s="86"/>
      <c r="UBN10" s="86"/>
      <c r="UBO10" s="86"/>
      <c r="UBP10" s="86"/>
      <c r="UBQ10" s="86"/>
      <c r="UBR10" s="86"/>
      <c r="UBS10" s="86"/>
      <c r="UBT10" s="86"/>
      <c r="UBU10" s="86"/>
      <c r="UBV10" s="86"/>
      <c r="UBW10" s="86"/>
      <c r="UBX10" s="86"/>
      <c r="UBY10" s="86"/>
      <c r="UBZ10" s="86"/>
      <c r="UCA10" s="86"/>
      <c r="UCB10" s="86"/>
      <c r="UCC10" s="86"/>
      <c r="UCD10" s="86"/>
      <c r="UCE10" s="86"/>
      <c r="UCF10" s="86"/>
      <c r="UCG10" s="86"/>
      <c r="UCH10" s="86"/>
      <c r="UCI10" s="86"/>
      <c r="UCJ10" s="86"/>
      <c r="UCK10" s="86"/>
      <c r="UCL10" s="86"/>
      <c r="UCM10" s="86"/>
      <c r="UCN10" s="86"/>
      <c r="UCO10" s="86"/>
      <c r="UCP10" s="86"/>
      <c r="UCQ10" s="86"/>
      <c r="UCR10" s="86"/>
      <c r="UCS10" s="86"/>
      <c r="UCT10" s="86"/>
      <c r="UCU10" s="86"/>
      <c r="UCV10" s="86"/>
      <c r="UCW10" s="86"/>
      <c r="UCX10" s="86"/>
      <c r="UCY10" s="86"/>
      <c r="UCZ10" s="86"/>
      <c r="UDA10" s="86"/>
      <c r="UDB10" s="86"/>
      <c r="UDC10" s="86"/>
      <c r="UDD10" s="86"/>
      <c r="UDE10" s="86"/>
      <c r="UDF10" s="86"/>
      <c r="UDG10" s="86"/>
      <c r="UDH10" s="86"/>
      <c r="UDI10" s="86"/>
      <c r="UDJ10" s="86"/>
      <c r="UDK10" s="86"/>
      <c r="UDL10" s="86"/>
      <c r="UDM10" s="86"/>
      <c r="UDN10" s="86"/>
      <c r="UDO10" s="86"/>
      <c r="UDP10" s="86"/>
      <c r="UDQ10" s="86"/>
      <c r="UDR10" s="86"/>
      <c r="UDS10" s="86"/>
      <c r="UDT10" s="86"/>
      <c r="UDU10" s="86"/>
      <c r="UDV10" s="86"/>
      <c r="UDW10" s="86"/>
      <c r="UDX10" s="86"/>
      <c r="UDY10" s="86"/>
      <c r="UDZ10" s="86"/>
      <c r="UEA10" s="86"/>
      <c r="UEB10" s="86"/>
      <c r="UEC10" s="86"/>
      <c r="UED10" s="86"/>
      <c r="UEE10" s="86"/>
      <c r="UEF10" s="86"/>
      <c r="UEG10" s="86"/>
      <c r="UEH10" s="86"/>
      <c r="UEI10" s="86"/>
      <c r="UEJ10" s="86"/>
      <c r="UEK10" s="86"/>
      <c r="UEL10" s="86"/>
      <c r="UEM10" s="86"/>
      <c r="UEN10" s="86"/>
      <c r="UEO10" s="86"/>
      <c r="UEP10" s="86"/>
      <c r="UEQ10" s="86"/>
      <c r="UER10" s="86"/>
      <c r="UES10" s="86"/>
      <c r="UET10" s="86"/>
      <c r="UEU10" s="86"/>
      <c r="UEV10" s="86"/>
      <c r="UEW10" s="86"/>
      <c r="UEX10" s="86"/>
      <c r="UEY10" s="86"/>
      <c r="UEZ10" s="86"/>
      <c r="UFA10" s="86"/>
      <c r="UFB10" s="86"/>
      <c r="UFC10" s="86"/>
      <c r="UFD10" s="86"/>
      <c r="UFE10" s="86"/>
      <c r="UFF10" s="86"/>
      <c r="UFG10" s="86"/>
      <c r="UFH10" s="86"/>
      <c r="UFI10" s="86"/>
      <c r="UFJ10" s="86"/>
      <c r="UFK10" s="86"/>
      <c r="UFL10" s="86"/>
      <c r="UFM10" s="86"/>
      <c r="UFN10" s="86"/>
      <c r="UFO10" s="86"/>
      <c r="UFP10" s="86"/>
      <c r="UFQ10" s="86"/>
      <c r="UFR10" s="86"/>
      <c r="UFS10" s="86"/>
      <c r="UFT10" s="86"/>
      <c r="UFU10" s="86"/>
      <c r="UFV10" s="86"/>
      <c r="UFW10" s="86"/>
      <c r="UFX10" s="86"/>
      <c r="UFY10" s="86"/>
      <c r="UFZ10" s="86"/>
      <c r="UGA10" s="86"/>
      <c r="UGB10" s="86"/>
      <c r="UGC10" s="86"/>
      <c r="UGD10" s="86"/>
      <c r="UGE10" s="86"/>
      <c r="UGF10" s="86"/>
      <c r="UGG10" s="86"/>
      <c r="UGH10" s="86"/>
      <c r="UGI10" s="86"/>
      <c r="UGJ10" s="86"/>
      <c r="UGK10" s="86"/>
      <c r="UGL10" s="86"/>
      <c r="UGM10" s="86"/>
      <c r="UGN10" s="86"/>
      <c r="UGO10" s="86"/>
      <c r="UGP10" s="86"/>
      <c r="UGQ10" s="86"/>
      <c r="UGR10" s="86"/>
      <c r="UGS10" s="86"/>
      <c r="UGT10" s="86"/>
      <c r="UGU10" s="86"/>
      <c r="UGV10" s="86"/>
      <c r="UGW10" s="86"/>
      <c r="UGX10" s="86"/>
      <c r="UGY10" s="86"/>
      <c r="UGZ10" s="86"/>
      <c r="UHA10" s="86"/>
      <c r="UHB10" s="86"/>
      <c r="UHC10" s="86"/>
      <c r="UHD10" s="86"/>
      <c r="UHE10" s="86"/>
      <c r="UHF10" s="86"/>
      <c r="UHG10" s="86"/>
      <c r="UHH10" s="86"/>
      <c r="UHI10" s="86"/>
      <c r="UHJ10" s="86"/>
      <c r="UHK10" s="86"/>
      <c r="UHL10" s="86"/>
      <c r="UHM10" s="86"/>
      <c r="UHN10" s="86"/>
      <c r="UHO10" s="86"/>
      <c r="UHP10" s="86"/>
      <c r="UHQ10" s="86"/>
      <c r="UHR10" s="86"/>
      <c r="UHS10" s="86"/>
      <c r="UHT10" s="86"/>
      <c r="UHU10" s="86"/>
      <c r="UHV10" s="86"/>
      <c r="UHW10" s="86"/>
      <c r="UHX10" s="86"/>
      <c r="UHY10" s="86"/>
      <c r="UHZ10" s="86"/>
      <c r="UIA10" s="86"/>
      <c r="UIB10" s="86"/>
      <c r="UIC10" s="86"/>
      <c r="UID10" s="86"/>
      <c r="UIE10" s="86"/>
      <c r="UIF10" s="86"/>
      <c r="UIG10" s="86"/>
      <c r="UIH10" s="86"/>
      <c r="UII10" s="86"/>
      <c r="UIJ10" s="86"/>
      <c r="UIK10" s="86"/>
      <c r="UIL10" s="86"/>
      <c r="UIM10" s="86"/>
      <c r="UIN10" s="86"/>
      <c r="UIO10" s="86"/>
      <c r="UIP10" s="86"/>
      <c r="UIQ10" s="86"/>
      <c r="UIR10" s="86"/>
      <c r="UIS10" s="86"/>
      <c r="UIT10" s="86"/>
      <c r="UIU10" s="86"/>
      <c r="UIV10" s="86"/>
      <c r="UIW10" s="86"/>
      <c r="UIX10" s="86"/>
      <c r="UIY10" s="86"/>
      <c r="UIZ10" s="86"/>
      <c r="UJA10" s="86"/>
      <c r="UJB10" s="86"/>
      <c r="UJC10" s="86"/>
      <c r="UJD10" s="86"/>
      <c r="UJE10" s="86"/>
      <c r="UJF10" s="86"/>
      <c r="UJG10" s="86"/>
      <c r="UJH10" s="86"/>
      <c r="UJI10" s="86"/>
      <c r="UJJ10" s="86"/>
      <c r="UJK10" s="86"/>
      <c r="UJL10" s="86"/>
      <c r="UJM10" s="86"/>
      <c r="UJN10" s="86"/>
      <c r="UJO10" s="86"/>
      <c r="UJP10" s="86"/>
      <c r="UJQ10" s="86"/>
      <c r="UJR10" s="86"/>
      <c r="UJS10" s="86"/>
      <c r="UJT10" s="86"/>
      <c r="UJU10" s="86"/>
      <c r="UJV10" s="86"/>
      <c r="UJW10" s="86"/>
      <c r="UJX10" s="86"/>
      <c r="UJY10" s="86"/>
      <c r="UJZ10" s="86"/>
      <c r="UKA10" s="86"/>
      <c r="UKB10" s="86"/>
      <c r="UKC10" s="86"/>
      <c r="UKD10" s="86"/>
      <c r="UKE10" s="86"/>
      <c r="UKF10" s="86"/>
      <c r="UKG10" s="86"/>
      <c r="UKH10" s="86"/>
      <c r="UKI10" s="86"/>
      <c r="UKJ10" s="86"/>
      <c r="UKK10" s="86"/>
      <c r="UKL10" s="86"/>
      <c r="UKM10" s="86"/>
      <c r="UKN10" s="86"/>
      <c r="UKO10" s="86"/>
      <c r="UKP10" s="86"/>
      <c r="UKQ10" s="86"/>
      <c r="UKR10" s="86"/>
      <c r="UKS10" s="86"/>
      <c r="UKT10" s="86"/>
      <c r="UKU10" s="86"/>
      <c r="UKV10" s="86"/>
      <c r="UKW10" s="86"/>
      <c r="UKX10" s="86"/>
      <c r="UKY10" s="86"/>
      <c r="UKZ10" s="86"/>
      <c r="ULA10" s="86"/>
      <c r="ULB10" s="86"/>
      <c r="ULC10" s="86"/>
      <c r="ULD10" s="86"/>
      <c r="ULE10" s="86"/>
      <c r="ULF10" s="86"/>
      <c r="ULG10" s="86"/>
      <c r="ULH10" s="86"/>
      <c r="ULI10" s="86"/>
      <c r="ULJ10" s="86"/>
      <c r="ULK10" s="86"/>
      <c r="ULL10" s="86"/>
      <c r="ULM10" s="86"/>
      <c r="ULN10" s="86"/>
      <c r="ULO10" s="86"/>
      <c r="ULP10" s="86"/>
      <c r="ULQ10" s="86"/>
      <c r="ULR10" s="86"/>
      <c r="ULS10" s="86"/>
      <c r="ULT10" s="86"/>
      <c r="ULU10" s="86"/>
      <c r="ULV10" s="86"/>
      <c r="ULW10" s="86"/>
      <c r="ULX10" s="86"/>
      <c r="ULY10" s="86"/>
      <c r="ULZ10" s="86"/>
      <c r="UMA10" s="86"/>
      <c r="UMB10" s="86"/>
      <c r="UMC10" s="86"/>
      <c r="UMD10" s="86"/>
      <c r="UME10" s="86"/>
      <c r="UMF10" s="86"/>
      <c r="UMG10" s="86"/>
      <c r="UMH10" s="86"/>
      <c r="UMI10" s="86"/>
      <c r="UMJ10" s="86"/>
      <c r="UMK10" s="86"/>
      <c r="UML10" s="86"/>
      <c r="UMM10" s="86"/>
      <c r="UMN10" s="86"/>
      <c r="UMO10" s="86"/>
      <c r="UMP10" s="86"/>
      <c r="UMQ10" s="86"/>
      <c r="UMR10" s="86"/>
      <c r="UMS10" s="86"/>
      <c r="UMT10" s="86"/>
      <c r="UMU10" s="86"/>
      <c r="UMV10" s="86"/>
      <c r="UMW10" s="86"/>
      <c r="UMX10" s="86"/>
      <c r="UMY10" s="86"/>
      <c r="UMZ10" s="86"/>
      <c r="UNA10" s="86"/>
      <c r="UNB10" s="86"/>
      <c r="UNC10" s="86"/>
      <c r="UND10" s="86"/>
      <c r="UNE10" s="86"/>
      <c r="UNF10" s="86"/>
      <c r="UNG10" s="86"/>
      <c r="UNH10" s="86"/>
      <c r="UNI10" s="86"/>
      <c r="UNJ10" s="86"/>
      <c r="UNK10" s="86"/>
      <c r="UNL10" s="86"/>
      <c r="UNM10" s="86"/>
      <c r="UNN10" s="86"/>
      <c r="UNO10" s="86"/>
      <c r="UNP10" s="86"/>
      <c r="UNQ10" s="86"/>
      <c r="UNR10" s="86"/>
      <c r="UNS10" s="86"/>
      <c r="UNT10" s="86"/>
      <c r="UNU10" s="86"/>
      <c r="UNV10" s="86"/>
      <c r="UNW10" s="86"/>
      <c r="UNX10" s="86"/>
      <c r="UNY10" s="86"/>
      <c r="UNZ10" s="86"/>
      <c r="UOA10" s="86"/>
      <c r="UOB10" s="86"/>
      <c r="UOC10" s="86"/>
      <c r="UOD10" s="86"/>
      <c r="UOE10" s="86"/>
      <c r="UOF10" s="86"/>
      <c r="UOG10" s="86"/>
      <c r="UOH10" s="86"/>
      <c r="UOI10" s="86"/>
      <c r="UOJ10" s="86"/>
      <c r="UOK10" s="86"/>
      <c r="UOL10" s="86"/>
      <c r="UOM10" s="86"/>
      <c r="UON10" s="86"/>
      <c r="UOO10" s="86"/>
      <c r="UOP10" s="86"/>
      <c r="UOQ10" s="86"/>
      <c r="UOR10" s="86"/>
      <c r="UOS10" s="86"/>
      <c r="UOT10" s="86"/>
      <c r="UOU10" s="86"/>
      <c r="UOV10" s="86"/>
      <c r="UOW10" s="86"/>
      <c r="UOX10" s="86"/>
      <c r="UOY10" s="86"/>
      <c r="UOZ10" s="86"/>
      <c r="UPA10" s="86"/>
      <c r="UPB10" s="86"/>
      <c r="UPC10" s="86"/>
      <c r="UPD10" s="86"/>
      <c r="UPE10" s="86"/>
      <c r="UPF10" s="86"/>
      <c r="UPG10" s="86"/>
      <c r="UPH10" s="86"/>
      <c r="UPI10" s="86"/>
      <c r="UPJ10" s="86"/>
      <c r="UPK10" s="86"/>
      <c r="UPL10" s="86"/>
      <c r="UPM10" s="86"/>
      <c r="UPN10" s="86"/>
      <c r="UPO10" s="86"/>
      <c r="UPP10" s="86"/>
      <c r="UPQ10" s="86"/>
      <c r="UPR10" s="86"/>
      <c r="UPS10" s="86"/>
      <c r="UPT10" s="86"/>
      <c r="UPU10" s="86"/>
      <c r="UPV10" s="86"/>
      <c r="UPW10" s="86"/>
      <c r="UPX10" s="86"/>
      <c r="UPY10" s="86"/>
      <c r="UPZ10" s="86"/>
      <c r="UQA10" s="86"/>
      <c r="UQB10" s="86"/>
      <c r="UQC10" s="86"/>
      <c r="UQD10" s="86"/>
      <c r="UQE10" s="86"/>
      <c r="UQF10" s="86"/>
      <c r="UQG10" s="86"/>
      <c r="UQH10" s="86"/>
      <c r="UQI10" s="86"/>
      <c r="UQJ10" s="86"/>
      <c r="UQK10" s="86"/>
      <c r="UQL10" s="86"/>
      <c r="UQM10" s="86"/>
      <c r="UQN10" s="86"/>
      <c r="UQO10" s="86"/>
      <c r="UQP10" s="86"/>
      <c r="UQQ10" s="86"/>
      <c r="UQR10" s="86"/>
      <c r="UQS10" s="86"/>
      <c r="UQT10" s="86"/>
      <c r="UQU10" s="86"/>
      <c r="UQV10" s="86"/>
      <c r="UQW10" s="86"/>
      <c r="UQX10" s="86"/>
      <c r="UQY10" s="86"/>
      <c r="UQZ10" s="86"/>
      <c r="URA10" s="86"/>
      <c r="URB10" s="86"/>
      <c r="URC10" s="86"/>
      <c r="URD10" s="86"/>
      <c r="URE10" s="86"/>
      <c r="URF10" s="86"/>
      <c r="URG10" s="86"/>
      <c r="URH10" s="86"/>
      <c r="URI10" s="86"/>
      <c r="URJ10" s="86"/>
      <c r="URK10" s="86"/>
      <c r="URL10" s="86"/>
      <c r="URM10" s="86"/>
      <c r="URN10" s="86"/>
      <c r="URO10" s="86"/>
      <c r="URP10" s="86"/>
      <c r="URQ10" s="86"/>
      <c r="URR10" s="86"/>
      <c r="URS10" s="86"/>
      <c r="URT10" s="86"/>
      <c r="URU10" s="86"/>
      <c r="URV10" s="86"/>
      <c r="URW10" s="86"/>
      <c r="URX10" s="86"/>
      <c r="URY10" s="86"/>
      <c r="URZ10" s="86"/>
      <c r="USA10" s="86"/>
      <c r="USB10" s="86"/>
      <c r="USC10" s="86"/>
      <c r="USD10" s="86"/>
      <c r="USE10" s="86"/>
      <c r="USF10" s="86"/>
      <c r="USG10" s="86"/>
      <c r="USH10" s="86"/>
      <c r="USI10" s="86"/>
      <c r="USJ10" s="86"/>
      <c r="USK10" s="86"/>
      <c r="USL10" s="86"/>
      <c r="USM10" s="86"/>
      <c r="USN10" s="86"/>
      <c r="USO10" s="86"/>
      <c r="USP10" s="86"/>
      <c r="USQ10" s="86"/>
      <c r="USR10" s="86"/>
      <c r="USS10" s="86"/>
      <c r="UST10" s="86"/>
      <c r="USU10" s="86"/>
      <c r="USV10" s="86"/>
      <c r="USW10" s="86"/>
      <c r="USX10" s="86"/>
      <c r="USY10" s="86"/>
      <c r="USZ10" s="86"/>
      <c r="UTA10" s="86"/>
      <c r="UTB10" s="86"/>
      <c r="UTC10" s="86"/>
      <c r="UTD10" s="86"/>
      <c r="UTE10" s="86"/>
      <c r="UTF10" s="86"/>
      <c r="UTG10" s="86"/>
      <c r="UTH10" s="86"/>
      <c r="UTI10" s="86"/>
      <c r="UTJ10" s="86"/>
      <c r="UTK10" s="86"/>
      <c r="UTL10" s="86"/>
      <c r="UTM10" s="86"/>
      <c r="UTN10" s="86"/>
      <c r="UTO10" s="86"/>
      <c r="UTP10" s="86"/>
      <c r="UTQ10" s="86"/>
      <c r="UTR10" s="86"/>
      <c r="UTS10" s="86"/>
      <c r="UTT10" s="86"/>
      <c r="UTU10" s="86"/>
      <c r="UTV10" s="86"/>
      <c r="UTW10" s="86"/>
      <c r="UTX10" s="86"/>
      <c r="UTY10" s="86"/>
      <c r="UTZ10" s="86"/>
      <c r="UUA10" s="86"/>
      <c r="UUB10" s="86"/>
      <c r="UUC10" s="86"/>
      <c r="UUD10" s="86"/>
      <c r="UUE10" s="86"/>
      <c r="UUF10" s="86"/>
      <c r="UUG10" s="86"/>
      <c r="UUH10" s="86"/>
      <c r="UUI10" s="86"/>
      <c r="UUJ10" s="86"/>
      <c r="UUK10" s="86"/>
      <c r="UUL10" s="86"/>
      <c r="UUM10" s="86"/>
      <c r="UUN10" s="86"/>
      <c r="UUO10" s="86"/>
      <c r="UUP10" s="86"/>
      <c r="UUQ10" s="86"/>
      <c r="UUR10" s="86"/>
      <c r="UUS10" s="86"/>
      <c r="UUT10" s="86"/>
      <c r="UUU10" s="86"/>
      <c r="UUV10" s="86"/>
      <c r="UUW10" s="86"/>
      <c r="UUX10" s="86"/>
      <c r="UUY10" s="86"/>
      <c r="UUZ10" s="86"/>
      <c r="UVA10" s="86"/>
      <c r="UVB10" s="86"/>
      <c r="UVC10" s="86"/>
      <c r="UVD10" s="86"/>
      <c r="UVE10" s="86"/>
      <c r="UVF10" s="86"/>
      <c r="UVG10" s="86"/>
      <c r="UVH10" s="86"/>
      <c r="UVI10" s="86"/>
      <c r="UVJ10" s="86"/>
      <c r="UVK10" s="86"/>
      <c r="UVL10" s="86"/>
      <c r="UVM10" s="86"/>
      <c r="UVN10" s="86"/>
      <c r="UVO10" s="86"/>
      <c r="UVP10" s="86"/>
      <c r="UVQ10" s="86"/>
      <c r="UVR10" s="86"/>
      <c r="UVS10" s="86"/>
      <c r="UVT10" s="86"/>
      <c r="UVU10" s="86"/>
      <c r="UVV10" s="86"/>
      <c r="UVW10" s="86"/>
      <c r="UVX10" s="86"/>
      <c r="UVY10" s="86"/>
      <c r="UVZ10" s="86"/>
      <c r="UWA10" s="86"/>
      <c r="UWB10" s="86"/>
      <c r="UWC10" s="86"/>
      <c r="UWD10" s="86"/>
      <c r="UWE10" s="86"/>
      <c r="UWF10" s="86"/>
      <c r="UWG10" s="86"/>
      <c r="UWH10" s="86"/>
      <c r="UWI10" s="86"/>
      <c r="UWJ10" s="86"/>
      <c r="UWK10" s="86"/>
      <c r="UWL10" s="86"/>
      <c r="UWM10" s="86"/>
      <c r="UWN10" s="86"/>
      <c r="UWO10" s="86"/>
      <c r="UWP10" s="86"/>
      <c r="UWQ10" s="86"/>
      <c r="UWR10" s="86"/>
      <c r="UWS10" s="86"/>
      <c r="UWT10" s="86"/>
      <c r="UWU10" s="86"/>
      <c r="UWV10" s="86"/>
      <c r="UWW10" s="86"/>
      <c r="UWX10" s="86"/>
      <c r="UWY10" s="86"/>
      <c r="UWZ10" s="86"/>
      <c r="UXA10" s="86"/>
      <c r="UXB10" s="86"/>
      <c r="UXC10" s="86"/>
      <c r="UXD10" s="86"/>
      <c r="UXE10" s="86"/>
      <c r="UXF10" s="86"/>
      <c r="UXG10" s="86"/>
      <c r="UXH10" s="86"/>
      <c r="UXI10" s="86"/>
      <c r="UXJ10" s="86"/>
      <c r="UXK10" s="86"/>
      <c r="UXL10" s="86"/>
      <c r="UXM10" s="86"/>
      <c r="UXN10" s="86"/>
      <c r="UXO10" s="86"/>
      <c r="UXP10" s="86"/>
      <c r="UXQ10" s="86"/>
      <c r="UXR10" s="86"/>
      <c r="UXS10" s="86"/>
      <c r="UXT10" s="86"/>
      <c r="UXU10" s="86"/>
      <c r="UXV10" s="86"/>
      <c r="UXW10" s="86"/>
      <c r="UXX10" s="86"/>
      <c r="UXY10" s="86"/>
      <c r="UXZ10" s="86"/>
      <c r="UYA10" s="86"/>
      <c r="UYB10" s="86"/>
      <c r="UYC10" s="86"/>
      <c r="UYD10" s="86"/>
      <c r="UYE10" s="86"/>
      <c r="UYF10" s="86"/>
      <c r="UYG10" s="86"/>
      <c r="UYH10" s="86"/>
      <c r="UYI10" s="86"/>
      <c r="UYJ10" s="86"/>
      <c r="UYK10" s="86"/>
      <c r="UYL10" s="86"/>
      <c r="UYM10" s="86"/>
      <c r="UYN10" s="86"/>
      <c r="UYO10" s="86"/>
      <c r="UYP10" s="86"/>
      <c r="UYQ10" s="86"/>
      <c r="UYR10" s="86"/>
      <c r="UYS10" s="86"/>
      <c r="UYT10" s="86"/>
      <c r="UYU10" s="86"/>
      <c r="UYV10" s="86"/>
      <c r="UYW10" s="86"/>
      <c r="UYX10" s="86"/>
      <c r="UYY10" s="86"/>
      <c r="UYZ10" s="86"/>
      <c r="UZA10" s="86"/>
      <c r="UZB10" s="86"/>
      <c r="UZC10" s="86"/>
      <c r="UZD10" s="86"/>
      <c r="UZE10" s="86"/>
      <c r="UZF10" s="86"/>
      <c r="UZG10" s="86"/>
      <c r="UZH10" s="86"/>
      <c r="UZI10" s="86"/>
      <c r="UZJ10" s="86"/>
      <c r="UZK10" s="86"/>
      <c r="UZL10" s="86"/>
      <c r="UZM10" s="86"/>
      <c r="UZN10" s="86"/>
      <c r="UZO10" s="86"/>
      <c r="UZP10" s="86"/>
      <c r="UZQ10" s="86"/>
      <c r="UZR10" s="86"/>
      <c r="UZS10" s="86"/>
      <c r="UZT10" s="86"/>
      <c r="UZU10" s="86"/>
      <c r="UZV10" s="86"/>
      <c r="UZW10" s="86"/>
      <c r="UZX10" s="86"/>
      <c r="UZY10" s="86"/>
      <c r="UZZ10" s="86"/>
      <c r="VAA10" s="86"/>
      <c r="VAB10" s="86"/>
      <c r="VAC10" s="86"/>
      <c r="VAD10" s="86"/>
      <c r="VAE10" s="86"/>
      <c r="VAF10" s="86"/>
      <c r="VAG10" s="86"/>
      <c r="VAH10" s="86"/>
      <c r="VAI10" s="86"/>
      <c r="VAJ10" s="86"/>
      <c r="VAK10" s="86"/>
      <c r="VAL10" s="86"/>
      <c r="VAM10" s="86"/>
      <c r="VAN10" s="86"/>
      <c r="VAO10" s="86"/>
      <c r="VAP10" s="86"/>
      <c r="VAQ10" s="86"/>
      <c r="VAR10" s="86"/>
      <c r="VAS10" s="86"/>
      <c r="VAT10" s="86"/>
      <c r="VAU10" s="86"/>
      <c r="VAV10" s="86"/>
      <c r="VAW10" s="86"/>
      <c r="VAX10" s="86"/>
      <c r="VAY10" s="86"/>
      <c r="VAZ10" s="86"/>
      <c r="VBA10" s="86"/>
      <c r="VBB10" s="86"/>
      <c r="VBC10" s="86"/>
      <c r="VBD10" s="86"/>
      <c r="VBE10" s="86"/>
      <c r="VBF10" s="86"/>
      <c r="VBG10" s="86"/>
      <c r="VBH10" s="86"/>
      <c r="VBI10" s="86"/>
      <c r="VBJ10" s="86"/>
      <c r="VBK10" s="86"/>
      <c r="VBL10" s="86"/>
      <c r="VBM10" s="86"/>
      <c r="VBN10" s="86"/>
      <c r="VBO10" s="86"/>
      <c r="VBP10" s="86"/>
      <c r="VBQ10" s="86"/>
      <c r="VBR10" s="86"/>
      <c r="VBS10" s="86"/>
      <c r="VBT10" s="86"/>
      <c r="VBU10" s="86"/>
      <c r="VBV10" s="86"/>
      <c r="VBW10" s="86"/>
      <c r="VBX10" s="86"/>
      <c r="VBY10" s="86"/>
      <c r="VBZ10" s="86"/>
      <c r="VCA10" s="86"/>
      <c r="VCB10" s="86"/>
      <c r="VCC10" s="86"/>
      <c r="VCD10" s="86"/>
      <c r="VCE10" s="86"/>
      <c r="VCF10" s="86"/>
      <c r="VCG10" s="86"/>
      <c r="VCH10" s="86"/>
      <c r="VCI10" s="86"/>
      <c r="VCJ10" s="86"/>
      <c r="VCK10" s="86"/>
      <c r="VCL10" s="86"/>
      <c r="VCM10" s="86"/>
      <c r="VCN10" s="86"/>
      <c r="VCO10" s="86"/>
      <c r="VCP10" s="86"/>
      <c r="VCQ10" s="86"/>
      <c r="VCR10" s="86"/>
      <c r="VCS10" s="86"/>
      <c r="VCT10" s="86"/>
      <c r="VCU10" s="86"/>
      <c r="VCV10" s="86"/>
      <c r="VCW10" s="86"/>
      <c r="VCX10" s="86"/>
      <c r="VCY10" s="86"/>
      <c r="VCZ10" s="86"/>
      <c r="VDA10" s="86"/>
      <c r="VDB10" s="86"/>
      <c r="VDC10" s="86"/>
      <c r="VDD10" s="86"/>
      <c r="VDE10" s="86"/>
      <c r="VDF10" s="86"/>
      <c r="VDG10" s="86"/>
      <c r="VDH10" s="86"/>
      <c r="VDI10" s="86"/>
      <c r="VDJ10" s="86"/>
      <c r="VDK10" s="86"/>
      <c r="VDL10" s="86"/>
      <c r="VDM10" s="86"/>
      <c r="VDN10" s="86"/>
      <c r="VDO10" s="86"/>
      <c r="VDP10" s="86"/>
      <c r="VDQ10" s="86"/>
      <c r="VDR10" s="86"/>
      <c r="VDS10" s="86"/>
      <c r="VDT10" s="86"/>
      <c r="VDU10" s="86"/>
      <c r="VDV10" s="86"/>
      <c r="VDW10" s="86"/>
      <c r="VDX10" s="86"/>
      <c r="VDY10" s="86"/>
      <c r="VDZ10" s="86"/>
      <c r="VEA10" s="86"/>
      <c r="VEB10" s="86"/>
      <c r="VEC10" s="86"/>
      <c r="VED10" s="86"/>
      <c r="VEE10" s="86"/>
      <c r="VEF10" s="86"/>
      <c r="VEG10" s="86"/>
      <c r="VEH10" s="86"/>
      <c r="VEI10" s="86"/>
      <c r="VEJ10" s="86"/>
      <c r="VEK10" s="86"/>
      <c r="VEL10" s="86"/>
      <c r="VEM10" s="86"/>
      <c r="VEN10" s="86"/>
      <c r="VEO10" s="86"/>
      <c r="VEP10" s="86"/>
      <c r="VEQ10" s="86"/>
      <c r="VER10" s="86"/>
      <c r="VES10" s="86"/>
      <c r="VET10" s="86"/>
      <c r="VEU10" s="86"/>
      <c r="VEV10" s="86"/>
      <c r="VEW10" s="86"/>
      <c r="VEX10" s="86"/>
      <c r="VEY10" s="86"/>
      <c r="VEZ10" s="86"/>
      <c r="VFA10" s="86"/>
      <c r="VFB10" s="86"/>
      <c r="VFC10" s="86"/>
      <c r="VFD10" s="86"/>
      <c r="VFE10" s="86"/>
      <c r="VFF10" s="86"/>
      <c r="VFG10" s="86"/>
      <c r="VFH10" s="86"/>
      <c r="VFI10" s="86"/>
      <c r="VFJ10" s="86"/>
      <c r="VFK10" s="86"/>
      <c r="VFL10" s="86"/>
      <c r="VFM10" s="86"/>
      <c r="VFN10" s="86"/>
      <c r="VFO10" s="86"/>
      <c r="VFP10" s="86"/>
      <c r="VFQ10" s="86"/>
      <c r="VFR10" s="86"/>
      <c r="VFS10" s="86"/>
      <c r="VFT10" s="86"/>
      <c r="VFU10" s="86"/>
      <c r="VFV10" s="86"/>
      <c r="VFW10" s="86"/>
      <c r="VFX10" s="86"/>
      <c r="VFY10" s="86"/>
      <c r="VFZ10" s="86"/>
      <c r="VGA10" s="86"/>
      <c r="VGB10" s="86"/>
      <c r="VGC10" s="86"/>
      <c r="VGD10" s="86"/>
      <c r="VGE10" s="86"/>
      <c r="VGF10" s="86"/>
      <c r="VGG10" s="86"/>
      <c r="VGH10" s="86"/>
      <c r="VGI10" s="86"/>
      <c r="VGJ10" s="86"/>
      <c r="VGK10" s="86"/>
      <c r="VGL10" s="86"/>
      <c r="VGM10" s="86"/>
      <c r="VGN10" s="86"/>
      <c r="VGO10" s="86"/>
      <c r="VGP10" s="86"/>
      <c r="VGQ10" s="86"/>
      <c r="VGR10" s="86"/>
      <c r="VGS10" s="86"/>
      <c r="VGT10" s="86"/>
      <c r="VGU10" s="86"/>
      <c r="VGV10" s="86"/>
      <c r="VGW10" s="86"/>
      <c r="VGX10" s="86"/>
      <c r="VGY10" s="86"/>
      <c r="VGZ10" s="86"/>
      <c r="VHA10" s="86"/>
      <c r="VHB10" s="86"/>
      <c r="VHC10" s="86"/>
      <c r="VHD10" s="86"/>
      <c r="VHE10" s="86"/>
      <c r="VHF10" s="86"/>
      <c r="VHG10" s="86"/>
      <c r="VHH10" s="86"/>
      <c r="VHI10" s="86"/>
      <c r="VHJ10" s="86"/>
      <c r="VHK10" s="86"/>
      <c r="VHL10" s="86"/>
      <c r="VHM10" s="86"/>
      <c r="VHN10" s="86"/>
      <c r="VHO10" s="86"/>
      <c r="VHP10" s="86"/>
      <c r="VHQ10" s="86"/>
      <c r="VHR10" s="86"/>
      <c r="VHS10" s="86"/>
      <c r="VHT10" s="86"/>
      <c r="VHU10" s="86"/>
      <c r="VHV10" s="86"/>
      <c r="VHW10" s="86"/>
      <c r="VHX10" s="86"/>
      <c r="VHY10" s="86"/>
      <c r="VHZ10" s="86"/>
      <c r="VIA10" s="86"/>
      <c r="VIB10" s="86"/>
      <c r="VIC10" s="86"/>
      <c r="VID10" s="86"/>
      <c r="VIE10" s="86"/>
      <c r="VIF10" s="86"/>
      <c r="VIG10" s="86"/>
      <c r="VIH10" s="86"/>
      <c r="VII10" s="86"/>
      <c r="VIJ10" s="86"/>
      <c r="VIK10" s="86"/>
      <c r="VIL10" s="86"/>
      <c r="VIM10" s="86"/>
      <c r="VIN10" s="86"/>
      <c r="VIO10" s="86"/>
      <c r="VIP10" s="86"/>
      <c r="VIQ10" s="86"/>
      <c r="VIR10" s="86"/>
      <c r="VIS10" s="86"/>
      <c r="VIT10" s="86"/>
      <c r="VIU10" s="86"/>
      <c r="VIV10" s="86"/>
      <c r="VIW10" s="86"/>
      <c r="VIX10" s="86"/>
      <c r="VIY10" s="86"/>
      <c r="VIZ10" s="86"/>
      <c r="VJA10" s="86"/>
      <c r="VJB10" s="86"/>
      <c r="VJC10" s="86"/>
      <c r="VJD10" s="86"/>
      <c r="VJE10" s="86"/>
      <c r="VJF10" s="86"/>
      <c r="VJG10" s="86"/>
      <c r="VJH10" s="86"/>
      <c r="VJI10" s="86"/>
      <c r="VJJ10" s="86"/>
      <c r="VJK10" s="86"/>
      <c r="VJL10" s="86"/>
      <c r="VJM10" s="86"/>
      <c r="VJN10" s="86"/>
      <c r="VJO10" s="86"/>
      <c r="VJP10" s="86"/>
      <c r="VJQ10" s="86"/>
      <c r="VJR10" s="86"/>
      <c r="VJS10" s="86"/>
      <c r="VJT10" s="86"/>
      <c r="VJU10" s="86"/>
      <c r="VJV10" s="86"/>
      <c r="VJW10" s="86"/>
      <c r="VJX10" s="86"/>
      <c r="VJY10" s="86"/>
      <c r="VJZ10" s="86"/>
      <c r="VKA10" s="86"/>
      <c r="VKB10" s="86"/>
      <c r="VKC10" s="86"/>
      <c r="VKD10" s="86"/>
      <c r="VKE10" s="86"/>
      <c r="VKF10" s="86"/>
      <c r="VKG10" s="86"/>
      <c r="VKH10" s="86"/>
      <c r="VKI10" s="86"/>
      <c r="VKJ10" s="86"/>
      <c r="VKK10" s="86"/>
      <c r="VKL10" s="86"/>
      <c r="VKM10" s="86"/>
      <c r="VKN10" s="86"/>
      <c r="VKO10" s="86"/>
      <c r="VKP10" s="86"/>
      <c r="VKQ10" s="86"/>
      <c r="VKR10" s="86"/>
      <c r="VKS10" s="86"/>
      <c r="VKT10" s="86"/>
      <c r="VKU10" s="86"/>
      <c r="VKV10" s="86"/>
      <c r="VKW10" s="86"/>
      <c r="VKX10" s="86"/>
      <c r="VKY10" s="86"/>
      <c r="VKZ10" s="86"/>
      <c r="VLA10" s="86"/>
      <c r="VLB10" s="86"/>
      <c r="VLC10" s="86"/>
      <c r="VLD10" s="86"/>
      <c r="VLE10" s="86"/>
      <c r="VLF10" s="86"/>
      <c r="VLG10" s="86"/>
      <c r="VLH10" s="86"/>
      <c r="VLI10" s="86"/>
      <c r="VLJ10" s="86"/>
      <c r="VLK10" s="86"/>
      <c r="VLL10" s="86"/>
      <c r="VLM10" s="86"/>
      <c r="VLN10" s="86"/>
      <c r="VLO10" s="86"/>
      <c r="VLP10" s="86"/>
      <c r="VLQ10" s="86"/>
      <c r="VLR10" s="86"/>
      <c r="VLS10" s="86"/>
      <c r="VLT10" s="86"/>
      <c r="VLU10" s="86"/>
      <c r="VLV10" s="86"/>
      <c r="VLW10" s="86"/>
      <c r="VLX10" s="86"/>
      <c r="VLY10" s="86"/>
      <c r="VLZ10" s="86"/>
      <c r="VMA10" s="86"/>
      <c r="VMB10" s="86"/>
      <c r="VMC10" s="86"/>
      <c r="VMD10" s="86"/>
      <c r="VME10" s="86"/>
      <c r="VMF10" s="86"/>
      <c r="VMG10" s="86"/>
      <c r="VMH10" s="86"/>
      <c r="VMI10" s="86"/>
      <c r="VMJ10" s="86"/>
      <c r="VMK10" s="86"/>
      <c r="VML10" s="86"/>
      <c r="VMM10" s="86"/>
      <c r="VMN10" s="86"/>
      <c r="VMO10" s="86"/>
      <c r="VMP10" s="86"/>
      <c r="VMQ10" s="86"/>
      <c r="VMR10" s="86"/>
      <c r="VMS10" s="86"/>
      <c r="VMT10" s="86"/>
      <c r="VMU10" s="86"/>
      <c r="VMV10" s="86"/>
      <c r="VMW10" s="86"/>
      <c r="VMX10" s="86"/>
      <c r="VMY10" s="86"/>
      <c r="VMZ10" s="86"/>
      <c r="VNA10" s="86"/>
      <c r="VNB10" s="86"/>
      <c r="VNC10" s="86"/>
      <c r="VND10" s="86"/>
      <c r="VNE10" s="86"/>
      <c r="VNF10" s="86"/>
      <c r="VNG10" s="86"/>
      <c r="VNH10" s="86"/>
      <c r="VNI10" s="86"/>
      <c r="VNJ10" s="86"/>
      <c r="VNK10" s="86"/>
      <c r="VNL10" s="86"/>
      <c r="VNM10" s="86"/>
      <c r="VNN10" s="86"/>
      <c r="VNO10" s="86"/>
      <c r="VNP10" s="86"/>
      <c r="VNQ10" s="86"/>
      <c r="VNR10" s="86"/>
      <c r="VNS10" s="86"/>
      <c r="VNT10" s="86"/>
      <c r="VNU10" s="86"/>
      <c r="VNV10" s="86"/>
      <c r="VNW10" s="86"/>
      <c r="VNX10" s="86"/>
      <c r="VNY10" s="86"/>
      <c r="VNZ10" s="86"/>
      <c r="VOA10" s="86"/>
      <c r="VOB10" s="86"/>
      <c r="VOC10" s="86"/>
      <c r="VOD10" s="86"/>
      <c r="VOE10" s="86"/>
      <c r="VOF10" s="86"/>
      <c r="VOG10" s="86"/>
      <c r="VOH10" s="86"/>
      <c r="VOI10" s="86"/>
      <c r="VOJ10" s="86"/>
      <c r="VOK10" s="86"/>
      <c r="VOL10" s="86"/>
      <c r="VOM10" s="86"/>
      <c r="VON10" s="86"/>
      <c r="VOO10" s="86"/>
      <c r="VOP10" s="86"/>
      <c r="VOQ10" s="86"/>
      <c r="VOR10" s="86"/>
      <c r="VOS10" s="86"/>
      <c r="VOT10" s="86"/>
      <c r="VOU10" s="86"/>
      <c r="VOV10" s="86"/>
      <c r="VOW10" s="86"/>
      <c r="VOX10" s="86"/>
      <c r="VOY10" s="86"/>
      <c r="VOZ10" s="86"/>
      <c r="VPA10" s="86"/>
      <c r="VPB10" s="86"/>
      <c r="VPC10" s="86"/>
      <c r="VPD10" s="86"/>
      <c r="VPE10" s="86"/>
      <c r="VPF10" s="86"/>
      <c r="VPG10" s="86"/>
      <c r="VPH10" s="86"/>
      <c r="VPI10" s="86"/>
      <c r="VPJ10" s="86"/>
      <c r="VPK10" s="86"/>
      <c r="VPL10" s="86"/>
      <c r="VPM10" s="86"/>
      <c r="VPN10" s="86"/>
      <c r="VPO10" s="86"/>
      <c r="VPP10" s="86"/>
      <c r="VPQ10" s="86"/>
      <c r="VPR10" s="86"/>
      <c r="VPS10" s="86"/>
      <c r="VPT10" s="86"/>
      <c r="VPU10" s="86"/>
      <c r="VPV10" s="86"/>
      <c r="VPW10" s="86"/>
      <c r="VPX10" s="86"/>
      <c r="VPY10" s="86"/>
      <c r="VPZ10" s="86"/>
      <c r="VQA10" s="86"/>
      <c r="VQB10" s="86"/>
      <c r="VQC10" s="86"/>
      <c r="VQD10" s="86"/>
      <c r="VQE10" s="86"/>
      <c r="VQF10" s="86"/>
      <c r="VQG10" s="86"/>
      <c r="VQH10" s="86"/>
      <c r="VQI10" s="86"/>
      <c r="VQJ10" s="86"/>
      <c r="VQK10" s="86"/>
      <c r="VQL10" s="86"/>
      <c r="VQM10" s="86"/>
      <c r="VQN10" s="86"/>
      <c r="VQO10" s="86"/>
      <c r="VQP10" s="86"/>
      <c r="VQQ10" s="86"/>
      <c r="VQR10" s="86"/>
      <c r="VQS10" s="86"/>
      <c r="VQT10" s="86"/>
      <c r="VQU10" s="86"/>
      <c r="VQV10" s="86"/>
      <c r="VQW10" s="86"/>
      <c r="VQX10" s="86"/>
      <c r="VQY10" s="86"/>
      <c r="VQZ10" s="86"/>
      <c r="VRA10" s="86"/>
      <c r="VRB10" s="86"/>
      <c r="VRC10" s="86"/>
      <c r="VRD10" s="86"/>
      <c r="VRE10" s="86"/>
      <c r="VRF10" s="86"/>
      <c r="VRG10" s="86"/>
      <c r="VRH10" s="86"/>
      <c r="VRI10" s="86"/>
      <c r="VRJ10" s="86"/>
      <c r="VRK10" s="86"/>
      <c r="VRL10" s="86"/>
      <c r="VRM10" s="86"/>
      <c r="VRN10" s="86"/>
      <c r="VRO10" s="86"/>
      <c r="VRP10" s="86"/>
      <c r="VRQ10" s="86"/>
      <c r="VRR10" s="86"/>
      <c r="VRS10" s="86"/>
      <c r="VRT10" s="86"/>
      <c r="VRU10" s="86"/>
      <c r="VRV10" s="86"/>
      <c r="VRW10" s="86"/>
      <c r="VRX10" s="86"/>
      <c r="VRY10" s="86"/>
      <c r="VRZ10" s="86"/>
      <c r="VSA10" s="86"/>
      <c r="VSB10" s="86"/>
      <c r="VSC10" s="86"/>
      <c r="VSD10" s="86"/>
      <c r="VSE10" s="86"/>
      <c r="VSF10" s="86"/>
      <c r="VSG10" s="86"/>
      <c r="VSH10" s="86"/>
      <c r="VSI10" s="86"/>
      <c r="VSJ10" s="86"/>
      <c r="VSK10" s="86"/>
      <c r="VSL10" s="86"/>
      <c r="VSM10" s="86"/>
      <c r="VSN10" s="86"/>
      <c r="VSO10" s="86"/>
      <c r="VSP10" s="86"/>
      <c r="VSQ10" s="86"/>
      <c r="VSR10" s="86"/>
      <c r="VSS10" s="86"/>
      <c r="VST10" s="86"/>
      <c r="VSU10" s="86"/>
      <c r="VSV10" s="86"/>
      <c r="VSW10" s="86"/>
      <c r="VSX10" s="86"/>
      <c r="VSY10" s="86"/>
      <c r="VSZ10" s="86"/>
      <c r="VTA10" s="86"/>
      <c r="VTB10" s="86"/>
      <c r="VTC10" s="86"/>
      <c r="VTD10" s="86"/>
      <c r="VTE10" s="86"/>
      <c r="VTF10" s="86"/>
      <c r="VTG10" s="86"/>
      <c r="VTH10" s="86"/>
      <c r="VTI10" s="86"/>
      <c r="VTJ10" s="86"/>
      <c r="VTK10" s="86"/>
      <c r="VTL10" s="86"/>
      <c r="VTM10" s="86"/>
      <c r="VTN10" s="86"/>
      <c r="VTO10" s="86"/>
      <c r="VTP10" s="86"/>
      <c r="VTQ10" s="86"/>
      <c r="VTR10" s="86"/>
      <c r="VTS10" s="86"/>
      <c r="VTT10" s="86"/>
      <c r="VTU10" s="86"/>
      <c r="VTV10" s="86"/>
      <c r="VTW10" s="86"/>
      <c r="VTX10" s="86"/>
      <c r="VTY10" s="86"/>
      <c r="VTZ10" s="86"/>
      <c r="VUA10" s="86"/>
      <c r="VUB10" s="86"/>
      <c r="VUC10" s="86"/>
      <c r="VUD10" s="86"/>
      <c r="VUE10" s="86"/>
      <c r="VUF10" s="86"/>
      <c r="VUG10" s="86"/>
      <c r="VUH10" s="86"/>
      <c r="VUI10" s="86"/>
      <c r="VUJ10" s="86"/>
      <c r="VUK10" s="86"/>
      <c r="VUL10" s="86"/>
      <c r="VUM10" s="86"/>
      <c r="VUN10" s="86"/>
      <c r="VUO10" s="86"/>
      <c r="VUP10" s="86"/>
      <c r="VUQ10" s="86"/>
      <c r="VUR10" s="86"/>
      <c r="VUS10" s="86"/>
      <c r="VUT10" s="86"/>
      <c r="VUU10" s="86"/>
      <c r="VUV10" s="86"/>
      <c r="VUW10" s="86"/>
      <c r="VUX10" s="86"/>
      <c r="VUY10" s="86"/>
      <c r="VUZ10" s="86"/>
      <c r="VVA10" s="86"/>
      <c r="VVB10" s="86"/>
      <c r="VVC10" s="86"/>
      <c r="VVD10" s="86"/>
      <c r="VVE10" s="86"/>
      <c r="VVF10" s="86"/>
      <c r="VVG10" s="86"/>
      <c r="VVH10" s="86"/>
      <c r="VVI10" s="86"/>
      <c r="VVJ10" s="86"/>
      <c r="VVK10" s="86"/>
      <c r="VVL10" s="86"/>
      <c r="VVM10" s="86"/>
      <c r="VVN10" s="86"/>
      <c r="VVO10" s="86"/>
      <c r="VVP10" s="86"/>
      <c r="VVQ10" s="86"/>
      <c r="VVR10" s="86"/>
      <c r="VVS10" s="86"/>
      <c r="VVT10" s="86"/>
      <c r="VVU10" s="86"/>
      <c r="VVV10" s="86"/>
      <c r="VVW10" s="86"/>
      <c r="VVX10" s="86"/>
      <c r="VVY10" s="86"/>
      <c r="VVZ10" s="86"/>
      <c r="VWA10" s="86"/>
      <c r="VWB10" s="86"/>
      <c r="VWC10" s="86"/>
      <c r="VWD10" s="86"/>
      <c r="VWE10" s="86"/>
      <c r="VWF10" s="86"/>
      <c r="VWG10" s="86"/>
      <c r="VWH10" s="86"/>
      <c r="VWI10" s="86"/>
      <c r="VWJ10" s="86"/>
      <c r="VWK10" s="86"/>
      <c r="VWL10" s="86"/>
      <c r="VWM10" s="86"/>
      <c r="VWN10" s="86"/>
      <c r="VWO10" s="86"/>
      <c r="VWP10" s="86"/>
      <c r="VWQ10" s="86"/>
      <c r="VWR10" s="86"/>
      <c r="VWS10" s="86"/>
      <c r="VWT10" s="86"/>
      <c r="VWU10" s="86"/>
      <c r="VWV10" s="86"/>
      <c r="VWW10" s="86"/>
      <c r="VWX10" s="86"/>
      <c r="VWY10" s="86"/>
      <c r="VWZ10" s="86"/>
      <c r="VXA10" s="86"/>
      <c r="VXB10" s="86"/>
      <c r="VXC10" s="86"/>
      <c r="VXD10" s="86"/>
      <c r="VXE10" s="86"/>
      <c r="VXF10" s="86"/>
      <c r="VXG10" s="86"/>
      <c r="VXH10" s="86"/>
      <c r="VXI10" s="86"/>
      <c r="VXJ10" s="86"/>
      <c r="VXK10" s="86"/>
      <c r="VXL10" s="86"/>
      <c r="VXM10" s="86"/>
      <c r="VXN10" s="86"/>
      <c r="VXO10" s="86"/>
      <c r="VXP10" s="86"/>
      <c r="VXQ10" s="86"/>
      <c r="VXR10" s="86"/>
      <c r="VXS10" s="86"/>
      <c r="VXT10" s="86"/>
      <c r="VXU10" s="86"/>
      <c r="VXV10" s="86"/>
      <c r="VXW10" s="86"/>
      <c r="VXX10" s="86"/>
      <c r="VXY10" s="86"/>
      <c r="VXZ10" s="86"/>
      <c r="VYA10" s="86"/>
      <c r="VYB10" s="86"/>
      <c r="VYC10" s="86"/>
      <c r="VYD10" s="86"/>
      <c r="VYE10" s="86"/>
      <c r="VYF10" s="86"/>
      <c r="VYG10" s="86"/>
      <c r="VYH10" s="86"/>
      <c r="VYI10" s="86"/>
      <c r="VYJ10" s="86"/>
      <c r="VYK10" s="86"/>
      <c r="VYL10" s="86"/>
      <c r="VYM10" s="86"/>
      <c r="VYN10" s="86"/>
      <c r="VYO10" s="86"/>
      <c r="VYP10" s="86"/>
      <c r="VYQ10" s="86"/>
      <c r="VYR10" s="86"/>
      <c r="VYS10" s="86"/>
      <c r="VYT10" s="86"/>
      <c r="VYU10" s="86"/>
      <c r="VYV10" s="86"/>
      <c r="VYW10" s="86"/>
      <c r="VYX10" s="86"/>
      <c r="VYY10" s="86"/>
      <c r="VYZ10" s="86"/>
      <c r="VZA10" s="86"/>
      <c r="VZB10" s="86"/>
      <c r="VZC10" s="86"/>
      <c r="VZD10" s="86"/>
      <c r="VZE10" s="86"/>
      <c r="VZF10" s="86"/>
      <c r="VZG10" s="86"/>
      <c r="VZH10" s="86"/>
      <c r="VZI10" s="86"/>
      <c r="VZJ10" s="86"/>
      <c r="VZK10" s="86"/>
      <c r="VZL10" s="86"/>
      <c r="VZM10" s="86"/>
      <c r="VZN10" s="86"/>
      <c r="VZO10" s="86"/>
      <c r="VZP10" s="86"/>
      <c r="VZQ10" s="86"/>
      <c r="VZR10" s="86"/>
      <c r="VZS10" s="86"/>
      <c r="VZT10" s="86"/>
      <c r="VZU10" s="86"/>
      <c r="VZV10" s="86"/>
      <c r="VZW10" s="86"/>
      <c r="VZX10" s="86"/>
      <c r="VZY10" s="86"/>
      <c r="VZZ10" s="86"/>
      <c r="WAA10" s="86"/>
      <c r="WAB10" s="86"/>
      <c r="WAC10" s="86"/>
      <c r="WAD10" s="86"/>
      <c r="WAE10" s="86"/>
      <c r="WAF10" s="86"/>
      <c r="WAG10" s="86"/>
      <c r="WAH10" s="86"/>
      <c r="WAI10" s="86"/>
      <c r="WAJ10" s="86"/>
      <c r="WAK10" s="86"/>
      <c r="WAL10" s="86"/>
      <c r="WAM10" s="86"/>
      <c r="WAN10" s="86"/>
      <c r="WAO10" s="86"/>
      <c r="WAP10" s="86"/>
      <c r="WAQ10" s="86"/>
      <c r="WAR10" s="86"/>
      <c r="WAS10" s="86"/>
      <c r="WAT10" s="86"/>
      <c r="WAU10" s="86"/>
      <c r="WAV10" s="86"/>
      <c r="WAW10" s="86"/>
      <c r="WAX10" s="86"/>
      <c r="WAY10" s="86"/>
      <c r="WAZ10" s="86"/>
      <c r="WBA10" s="86"/>
      <c r="WBB10" s="86"/>
      <c r="WBC10" s="86"/>
      <c r="WBD10" s="86"/>
      <c r="WBE10" s="86"/>
      <c r="WBF10" s="86"/>
      <c r="WBG10" s="86"/>
      <c r="WBH10" s="86"/>
      <c r="WBI10" s="86"/>
      <c r="WBJ10" s="86"/>
      <c r="WBK10" s="86"/>
      <c r="WBL10" s="86"/>
      <c r="WBM10" s="86"/>
      <c r="WBN10" s="86"/>
      <c r="WBO10" s="86"/>
      <c r="WBP10" s="86"/>
      <c r="WBQ10" s="86"/>
      <c r="WBR10" s="86"/>
      <c r="WBS10" s="86"/>
      <c r="WBT10" s="86"/>
      <c r="WBU10" s="86"/>
      <c r="WBV10" s="86"/>
      <c r="WBW10" s="86"/>
      <c r="WBX10" s="86"/>
      <c r="WBY10" s="86"/>
      <c r="WBZ10" s="86"/>
      <c r="WCA10" s="86"/>
      <c r="WCB10" s="86"/>
      <c r="WCC10" s="86"/>
      <c r="WCD10" s="86"/>
      <c r="WCE10" s="86"/>
      <c r="WCF10" s="86"/>
      <c r="WCG10" s="86"/>
      <c r="WCH10" s="86"/>
      <c r="WCI10" s="86"/>
      <c r="WCJ10" s="86"/>
      <c r="WCK10" s="86"/>
      <c r="WCL10" s="86"/>
      <c r="WCM10" s="86"/>
      <c r="WCN10" s="86"/>
      <c r="WCO10" s="86"/>
      <c r="WCP10" s="86"/>
      <c r="WCQ10" s="86"/>
      <c r="WCR10" s="86"/>
      <c r="WCS10" s="86"/>
      <c r="WCT10" s="86"/>
      <c r="WCU10" s="86"/>
      <c r="WCV10" s="86"/>
      <c r="WCW10" s="86"/>
      <c r="WCX10" s="86"/>
      <c r="WCY10" s="86"/>
      <c r="WCZ10" s="86"/>
      <c r="WDA10" s="86"/>
      <c r="WDB10" s="86"/>
      <c r="WDC10" s="86"/>
      <c r="WDD10" s="86"/>
      <c r="WDE10" s="86"/>
      <c r="WDF10" s="86"/>
      <c r="WDG10" s="86"/>
      <c r="WDH10" s="86"/>
      <c r="WDI10" s="86"/>
      <c r="WDJ10" s="86"/>
      <c r="WDK10" s="86"/>
      <c r="WDL10" s="86"/>
      <c r="WDM10" s="86"/>
      <c r="WDN10" s="86"/>
      <c r="WDO10" s="86"/>
      <c r="WDP10" s="86"/>
      <c r="WDQ10" s="86"/>
      <c r="WDR10" s="86"/>
      <c r="WDS10" s="86"/>
      <c r="WDT10" s="86"/>
      <c r="WDU10" s="86"/>
      <c r="WDV10" s="86"/>
      <c r="WDW10" s="86"/>
      <c r="WDX10" s="86"/>
      <c r="WDY10" s="86"/>
      <c r="WDZ10" s="86"/>
      <c r="WEA10" s="86"/>
      <c r="WEB10" s="86"/>
      <c r="WEC10" s="86"/>
      <c r="WED10" s="86"/>
      <c r="WEE10" s="86"/>
      <c r="WEF10" s="86"/>
      <c r="WEG10" s="86"/>
      <c r="WEH10" s="86"/>
      <c r="WEI10" s="86"/>
      <c r="WEJ10" s="86"/>
      <c r="WEK10" s="86"/>
      <c r="WEL10" s="86"/>
      <c r="WEM10" s="86"/>
      <c r="WEN10" s="86"/>
      <c r="WEO10" s="86"/>
      <c r="WEP10" s="86"/>
      <c r="WEQ10" s="86"/>
      <c r="WER10" s="86"/>
      <c r="WES10" s="86"/>
      <c r="WET10" s="86"/>
      <c r="WEU10" s="86"/>
      <c r="WEV10" s="86"/>
      <c r="WEW10" s="86"/>
      <c r="WEX10" s="86"/>
      <c r="WEY10" s="86"/>
      <c r="WEZ10" s="86"/>
      <c r="WFA10" s="86"/>
      <c r="WFB10" s="86"/>
      <c r="WFC10" s="86"/>
      <c r="WFD10" s="86"/>
      <c r="WFE10" s="86"/>
      <c r="WFF10" s="86"/>
      <c r="WFG10" s="86"/>
      <c r="WFH10" s="86"/>
      <c r="WFI10" s="86"/>
      <c r="WFJ10" s="86"/>
      <c r="WFK10" s="86"/>
      <c r="WFL10" s="86"/>
      <c r="WFM10" s="86"/>
      <c r="WFN10" s="86"/>
      <c r="WFO10" s="86"/>
      <c r="WFP10" s="86"/>
      <c r="WFQ10" s="86"/>
      <c r="WFR10" s="86"/>
      <c r="WFS10" s="86"/>
      <c r="WFT10" s="86"/>
      <c r="WFU10" s="86"/>
      <c r="WFV10" s="86"/>
      <c r="WFW10" s="86"/>
      <c r="WFX10" s="86"/>
      <c r="WFY10" s="86"/>
      <c r="WFZ10" s="86"/>
      <c r="WGA10" s="86"/>
      <c r="WGB10" s="86"/>
      <c r="WGC10" s="86"/>
      <c r="WGD10" s="86"/>
      <c r="WGE10" s="86"/>
      <c r="WGF10" s="86"/>
      <c r="WGG10" s="86"/>
      <c r="WGH10" s="86"/>
      <c r="WGI10" s="86"/>
      <c r="WGJ10" s="86"/>
      <c r="WGK10" s="86"/>
      <c r="WGL10" s="86"/>
      <c r="WGM10" s="86"/>
      <c r="WGN10" s="86"/>
      <c r="WGO10" s="86"/>
      <c r="WGP10" s="86"/>
      <c r="WGQ10" s="86"/>
      <c r="WGR10" s="86"/>
      <c r="WGS10" s="86"/>
      <c r="WGT10" s="86"/>
      <c r="WGU10" s="86"/>
      <c r="WGV10" s="86"/>
      <c r="WGW10" s="86"/>
      <c r="WGX10" s="86"/>
      <c r="WGY10" s="86"/>
      <c r="WGZ10" s="86"/>
      <c r="WHA10" s="86"/>
      <c r="WHB10" s="86"/>
      <c r="WHC10" s="86"/>
      <c r="WHD10" s="86"/>
      <c r="WHE10" s="86"/>
      <c r="WHF10" s="86"/>
      <c r="WHG10" s="86"/>
      <c r="WHH10" s="86"/>
      <c r="WHI10" s="86"/>
      <c r="WHJ10" s="86"/>
      <c r="WHK10" s="86"/>
      <c r="WHL10" s="86"/>
      <c r="WHM10" s="86"/>
      <c r="WHN10" s="86"/>
      <c r="WHO10" s="86"/>
      <c r="WHP10" s="86"/>
      <c r="WHQ10" s="86"/>
      <c r="WHR10" s="86"/>
      <c r="WHS10" s="86"/>
      <c r="WHT10" s="86"/>
      <c r="WHU10" s="86"/>
      <c r="WHV10" s="86"/>
      <c r="WHW10" s="86"/>
      <c r="WHX10" s="86"/>
      <c r="WHY10" s="86"/>
      <c r="WHZ10" s="86"/>
      <c r="WIA10" s="86"/>
      <c r="WIB10" s="86"/>
      <c r="WIC10" s="86"/>
      <c r="WID10" s="86"/>
      <c r="WIE10" s="86"/>
      <c r="WIF10" s="86"/>
      <c r="WIG10" s="86"/>
      <c r="WIH10" s="86"/>
      <c r="WII10" s="86"/>
      <c r="WIJ10" s="86"/>
      <c r="WIK10" s="86"/>
      <c r="WIL10" s="86"/>
      <c r="WIM10" s="86"/>
      <c r="WIN10" s="86"/>
      <c r="WIO10" s="86"/>
      <c r="WIP10" s="86"/>
      <c r="WIQ10" s="86"/>
      <c r="WIR10" s="86"/>
      <c r="WIS10" s="86"/>
      <c r="WIT10" s="86"/>
      <c r="WIU10" s="86"/>
      <c r="WIV10" s="86"/>
      <c r="WIW10" s="86"/>
      <c r="WIX10" s="86"/>
      <c r="WIY10" s="86"/>
      <c r="WIZ10" s="86"/>
      <c r="WJA10" s="86"/>
      <c r="WJB10" s="86"/>
      <c r="WJC10" s="86"/>
      <c r="WJD10" s="86"/>
      <c r="WJE10" s="86"/>
      <c r="WJF10" s="86"/>
      <c r="WJG10" s="86"/>
      <c r="WJH10" s="86"/>
      <c r="WJI10" s="86"/>
      <c r="WJJ10" s="86"/>
      <c r="WJK10" s="86"/>
      <c r="WJL10" s="86"/>
      <c r="WJM10" s="86"/>
      <c r="WJN10" s="86"/>
      <c r="WJO10" s="86"/>
      <c r="WJP10" s="86"/>
      <c r="WJQ10" s="86"/>
      <c r="WJR10" s="86"/>
      <c r="WJS10" s="86"/>
      <c r="WJT10" s="86"/>
      <c r="WJU10" s="86"/>
      <c r="WJV10" s="86"/>
      <c r="WJW10" s="86"/>
      <c r="WJX10" s="86"/>
      <c r="WJY10" s="86"/>
      <c r="WJZ10" s="86"/>
      <c r="WKA10" s="86"/>
      <c r="WKB10" s="86"/>
      <c r="WKC10" s="86"/>
      <c r="WKD10" s="86"/>
      <c r="WKE10" s="86"/>
      <c r="WKF10" s="86"/>
      <c r="WKG10" s="86"/>
      <c r="WKH10" s="86"/>
      <c r="WKI10" s="86"/>
      <c r="WKJ10" s="86"/>
      <c r="WKK10" s="86"/>
      <c r="WKL10" s="86"/>
      <c r="WKM10" s="86"/>
      <c r="WKN10" s="86"/>
      <c r="WKO10" s="86"/>
      <c r="WKP10" s="86"/>
      <c r="WKQ10" s="86"/>
      <c r="WKR10" s="86"/>
      <c r="WKS10" s="86"/>
      <c r="WKT10" s="86"/>
      <c r="WKU10" s="86"/>
      <c r="WKV10" s="86"/>
      <c r="WKW10" s="86"/>
      <c r="WKX10" s="86"/>
      <c r="WKY10" s="86"/>
      <c r="WKZ10" s="86"/>
      <c r="WLA10" s="86"/>
      <c r="WLB10" s="86"/>
      <c r="WLC10" s="86"/>
      <c r="WLD10" s="86"/>
      <c r="WLE10" s="86"/>
      <c r="WLF10" s="86"/>
      <c r="WLG10" s="86"/>
      <c r="WLH10" s="86"/>
      <c r="WLI10" s="86"/>
      <c r="WLJ10" s="86"/>
      <c r="WLK10" s="86"/>
      <c r="WLL10" s="86"/>
      <c r="WLM10" s="86"/>
      <c r="WLN10" s="86"/>
      <c r="WLO10" s="86"/>
      <c r="WLP10" s="86"/>
      <c r="WLQ10" s="86"/>
      <c r="WLR10" s="86"/>
      <c r="WLS10" s="86"/>
      <c r="WLT10" s="86"/>
      <c r="WLU10" s="86"/>
      <c r="WLV10" s="86"/>
      <c r="WLW10" s="86"/>
      <c r="WLX10" s="86"/>
      <c r="WLY10" s="86"/>
      <c r="WLZ10" s="86"/>
      <c r="WMA10" s="86"/>
      <c r="WMB10" s="86"/>
      <c r="WMC10" s="86"/>
      <c r="WMD10" s="86"/>
      <c r="WME10" s="86"/>
      <c r="WMF10" s="86"/>
      <c r="WMG10" s="86"/>
      <c r="WMH10" s="86"/>
      <c r="WMI10" s="86"/>
      <c r="WMJ10" s="86"/>
      <c r="WMK10" s="86"/>
      <c r="WML10" s="86"/>
      <c r="WMM10" s="86"/>
      <c r="WMN10" s="86"/>
      <c r="WMO10" s="86"/>
      <c r="WMP10" s="86"/>
      <c r="WMQ10" s="86"/>
      <c r="WMR10" s="86"/>
      <c r="WMS10" s="86"/>
      <c r="WMT10" s="86"/>
      <c r="WMU10" s="86"/>
      <c r="WMV10" s="86"/>
      <c r="WMW10" s="86"/>
      <c r="WMX10" s="86"/>
      <c r="WMY10" s="86"/>
      <c r="WMZ10" s="86"/>
      <c r="WNA10" s="86"/>
      <c r="WNB10" s="86"/>
      <c r="WNC10" s="86"/>
      <c r="WND10" s="86"/>
      <c r="WNE10" s="86"/>
      <c r="WNF10" s="86"/>
      <c r="WNG10" s="86"/>
      <c r="WNH10" s="86"/>
      <c r="WNI10" s="86"/>
      <c r="WNJ10" s="86"/>
      <c r="WNK10" s="86"/>
      <c r="WNL10" s="86"/>
      <c r="WNM10" s="86"/>
      <c r="WNN10" s="86"/>
      <c r="WNO10" s="86"/>
      <c r="WNP10" s="86"/>
      <c r="WNQ10" s="86"/>
      <c r="WNR10" s="86"/>
      <c r="WNS10" s="86"/>
      <c r="WNT10" s="86"/>
      <c r="WNU10" s="86"/>
      <c r="WNV10" s="86"/>
      <c r="WNW10" s="86"/>
      <c r="WNX10" s="86"/>
      <c r="WNY10" s="86"/>
      <c r="WNZ10" s="86"/>
      <c r="WOA10" s="86"/>
      <c r="WOB10" s="86"/>
      <c r="WOC10" s="86"/>
      <c r="WOD10" s="86"/>
      <c r="WOE10" s="86"/>
      <c r="WOF10" s="86"/>
      <c r="WOG10" s="86"/>
      <c r="WOH10" s="86"/>
      <c r="WOI10" s="86"/>
      <c r="WOJ10" s="86"/>
      <c r="WOK10" s="86"/>
      <c r="WOL10" s="86"/>
      <c r="WOM10" s="86"/>
      <c r="WON10" s="86"/>
      <c r="WOO10" s="86"/>
      <c r="WOP10" s="86"/>
      <c r="WOQ10" s="86"/>
      <c r="WOR10" s="86"/>
      <c r="WOS10" s="86"/>
      <c r="WOT10" s="86"/>
      <c r="WOU10" s="86"/>
      <c r="WOV10" s="86"/>
      <c r="WOW10" s="86"/>
      <c r="WOX10" s="86"/>
      <c r="WOY10" s="86"/>
      <c r="WOZ10" s="86"/>
      <c r="WPA10" s="86"/>
      <c r="WPB10" s="86"/>
      <c r="WPC10" s="86"/>
      <c r="WPD10" s="86"/>
      <c r="WPE10" s="86"/>
      <c r="WPF10" s="86"/>
      <c r="WPG10" s="86"/>
      <c r="WPH10" s="86"/>
      <c r="WPI10" s="86"/>
      <c r="WPJ10" s="86"/>
      <c r="WPK10" s="86"/>
      <c r="WPL10" s="86"/>
      <c r="WPM10" s="86"/>
      <c r="WPN10" s="86"/>
      <c r="WPO10" s="86"/>
      <c r="WPP10" s="86"/>
      <c r="WPQ10" s="86"/>
      <c r="WPR10" s="86"/>
      <c r="WPS10" s="86"/>
      <c r="WPT10" s="86"/>
      <c r="WPU10" s="86"/>
      <c r="WPV10" s="86"/>
      <c r="WPW10" s="86"/>
      <c r="WPX10" s="86"/>
      <c r="WPY10" s="86"/>
      <c r="WPZ10" s="86"/>
      <c r="WQA10" s="86"/>
      <c r="WQB10" s="86"/>
      <c r="WQC10" s="86"/>
      <c r="WQD10" s="86"/>
      <c r="WQE10" s="86"/>
      <c r="WQF10" s="86"/>
      <c r="WQG10" s="86"/>
      <c r="WQH10" s="86"/>
      <c r="WQI10" s="86"/>
      <c r="WQJ10" s="86"/>
      <c r="WQK10" s="86"/>
      <c r="WQL10" s="86"/>
      <c r="WQM10" s="86"/>
      <c r="WQN10" s="86"/>
      <c r="WQO10" s="86"/>
      <c r="WQP10" s="86"/>
      <c r="WQQ10" s="86"/>
      <c r="WQR10" s="86"/>
      <c r="WQS10" s="86"/>
      <c r="WQT10" s="86"/>
      <c r="WQU10" s="86"/>
      <c r="WQV10" s="86"/>
      <c r="WQW10" s="86"/>
      <c r="WQX10" s="86"/>
      <c r="WQY10" s="86"/>
      <c r="WQZ10" s="86"/>
      <c r="WRA10" s="86"/>
      <c r="WRB10" s="86"/>
      <c r="WRC10" s="86"/>
      <c r="WRD10" s="86"/>
      <c r="WRE10" s="86"/>
      <c r="WRF10" s="86"/>
      <c r="WRG10" s="86"/>
      <c r="WRH10" s="86"/>
      <c r="WRI10" s="86"/>
      <c r="WRJ10" s="86"/>
      <c r="WRK10" s="86"/>
      <c r="WRL10" s="86"/>
      <c r="WRM10" s="86"/>
      <c r="WRN10" s="86"/>
      <c r="WRO10" s="86"/>
      <c r="WRP10" s="86"/>
      <c r="WRQ10" s="86"/>
      <c r="WRR10" s="86"/>
      <c r="WRS10" s="86"/>
      <c r="WRT10" s="86"/>
      <c r="WRU10" s="86"/>
      <c r="WRV10" s="86"/>
      <c r="WRW10" s="86"/>
      <c r="WRX10" s="86"/>
      <c r="WRY10" s="86"/>
      <c r="WRZ10" s="86"/>
      <c r="WSA10" s="86"/>
      <c r="WSB10" s="86"/>
      <c r="WSC10" s="86"/>
      <c r="WSD10" s="86"/>
      <c r="WSE10" s="86"/>
      <c r="WSF10" s="86"/>
      <c r="WSG10" s="86"/>
      <c r="WSH10" s="86"/>
      <c r="WSI10" s="86"/>
      <c r="WSJ10" s="86"/>
      <c r="WSK10" s="86"/>
      <c r="WSL10" s="86"/>
      <c r="WSM10" s="86"/>
      <c r="WSN10" s="86"/>
      <c r="WSO10" s="86"/>
      <c r="WSP10" s="86"/>
      <c r="WSQ10" s="86"/>
      <c r="WSR10" s="86"/>
      <c r="WSS10" s="86"/>
      <c r="WST10" s="86"/>
      <c r="WSU10" s="86"/>
      <c r="WSV10" s="86"/>
      <c r="WSW10" s="86"/>
      <c r="WSX10" s="86"/>
      <c r="WSY10" s="86"/>
      <c r="WSZ10" s="86"/>
      <c r="WTA10" s="86"/>
      <c r="WTB10" s="86"/>
      <c r="WTC10" s="86"/>
      <c r="WTD10" s="86"/>
      <c r="WTE10" s="86"/>
      <c r="WTF10" s="86"/>
      <c r="WTG10" s="86"/>
      <c r="WTH10" s="86"/>
      <c r="WTI10" s="86"/>
      <c r="WTJ10" s="86"/>
      <c r="WTK10" s="86"/>
      <c r="WTL10" s="86"/>
      <c r="WTM10" s="86"/>
      <c r="WTN10" s="86"/>
      <c r="WTO10" s="86"/>
      <c r="WTP10" s="86"/>
      <c r="WTQ10" s="86"/>
      <c r="WTR10" s="86"/>
      <c r="WTS10" s="86"/>
      <c r="WTT10" s="86"/>
      <c r="WTU10" s="86"/>
      <c r="WTV10" s="86"/>
      <c r="WTW10" s="86"/>
      <c r="WTX10" s="86"/>
      <c r="WTY10" s="86"/>
      <c r="WTZ10" s="86"/>
      <c r="WUA10" s="86"/>
      <c r="WUB10" s="86"/>
      <c r="WUC10" s="86"/>
      <c r="WUD10" s="86"/>
      <c r="WUE10" s="86"/>
      <c r="WUF10" s="86"/>
      <c r="WUG10" s="86"/>
      <c r="WUH10" s="86"/>
      <c r="WUI10" s="86"/>
      <c r="WUJ10" s="86"/>
      <c r="WUK10" s="86"/>
      <c r="WUL10" s="86"/>
      <c r="WUM10" s="86"/>
      <c r="WUN10" s="86"/>
      <c r="WUO10" s="86"/>
      <c r="WUP10" s="86"/>
      <c r="WUQ10" s="86"/>
      <c r="WUR10" s="86"/>
      <c r="WUS10" s="86"/>
      <c r="WUT10" s="86"/>
      <c r="WUU10" s="86"/>
      <c r="WUV10" s="86"/>
      <c r="WUW10" s="86"/>
      <c r="WUX10" s="86"/>
      <c r="WUY10" s="86"/>
      <c r="WUZ10" s="86"/>
      <c r="WVA10" s="86"/>
      <c r="WVB10" s="86"/>
      <c r="WVC10" s="86"/>
      <c r="WVD10" s="86"/>
      <c r="WVE10" s="86"/>
      <c r="WVF10" s="86"/>
      <c r="WVG10" s="86"/>
      <c r="WVH10" s="86"/>
      <c r="WVI10" s="86"/>
      <c r="WVJ10" s="86"/>
      <c r="WVK10" s="86"/>
      <c r="WVL10" s="86"/>
      <c r="WVM10" s="86"/>
      <c r="WVN10" s="86"/>
      <c r="WVO10" s="86"/>
      <c r="WVP10" s="86"/>
      <c r="WVQ10" s="86"/>
      <c r="WVR10" s="86"/>
      <c r="WVS10" s="86"/>
      <c r="WVT10" s="86"/>
      <c r="WVU10" s="86"/>
      <c r="WVV10" s="86"/>
      <c r="WVW10" s="86"/>
      <c r="WVX10" s="86"/>
      <c r="WVY10" s="86"/>
      <c r="WVZ10" s="86"/>
      <c r="WWA10" s="86"/>
      <c r="WWB10" s="86"/>
      <c r="WWC10" s="86"/>
      <c r="WWD10" s="86"/>
      <c r="WWE10" s="86"/>
      <c r="WWF10" s="86"/>
      <c r="WWG10" s="86"/>
      <c r="WWH10" s="86"/>
      <c r="WWI10" s="86"/>
      <c r="WWJ10" s="86"/>
      <c r="WWK10" s="86"/>
      <c r="WWL10" s="86"/>
      <c r="WWM10" s="86"/>
      <c r="WWN10" s="86"/>
      <c r="WWO10" s="86"/>
      <c r="WWP10" s="86"/>
      <c r="WWQ10" s="86"/>
      <c r="WWR10" s="86"/>
      <c r="WWS10" s="86"/>
      <c r="WWT10" s="86"/>
      <c r="WWU10" s="86"/>
      <c r="WWV10" s="86"/>
      <c r="WWW10" s="86"/>
      <c r="WWX10" s="86"/>
      <c r="WWY10" s="86"/>
      <c r="WWZ10" s="86"/>
      <c r="WXA10" s="86"/>
      <c r="WXB10" s="86"/>
      <c r="WXC10" s="86"/>
      <c r="WXD10" s="86"/>
      <c r="WXE10" s="86"/>
      <c r="WXF10" s="86"/>
      <c r="WXG10" s="86"/>
      <c r="WXH10" s="86"/>
      <c r="WXI10" s="86"/>
      <c r="WXJ10" s="86"/>
      <c r="WXK10" s="86"/>
      <c r="WXL10" s="86"/>
      <c r="WXM10" s="86"/>
      <c r="WXN10" s="86"/>
      <c r="WXO10" s="86"/>
      <c r="WXP10" s="86"/>
      <c r="WXQ10" s="86"/>
      <c r="WXR10" s="86"/>
      <c r="WXS10" s="86"/>
      <c r="WXT10" s="86"/>
      <c r="WXU10" s="86"/>
      <c r="WXV10" s="86"/>
      <c r="WXW10" s="86"/>
      <c r="WXX10" s="86"/>
      <c r="WXY10" s="86"/>
      <c r="WXZ10" s="86"/>
      <c r="WYA10" s="86"/>
      <c r="WYB10" s="86"/>
      <c r="WYC10" s="86"/>
      <c r="WYD10" s="86"/>
      <c r="WYE10" s="86"/>
      <c r="WYF10" s="86"/>
      <c r="WYG10" s="86"/>
      <c r="WYH10" s="86"/>
      <c r="WYI10" s="86"/>
      <c r="WYJ10" s="86"/>
      <c r="WYK10" s="86"/>
      <c r="WYL10" s="86"/>
      <c r="WYM10" s="86"/>
      <c r="WYN10" s="86"/>
      <c r="WYO10" s="86"/>
      <c r="WYP10" s="86"/>
      <c r="WYQ10" s="86"/>
      <c r="WYR10" s="86"/>
      <c r="WYS10" s="86"/>
      <c r="WYT10" s="86"/>
      <c r="WYU10" s="86"/>
      <c r="WYV10" s="86"/>
      <c r="WYW10" s="86"/>
      <c r="WYX10" s="86"/>
      <c r="WYY10" s="86"/>
      <c r="WYZ10" s="86"/>
      <c r="WZA10" s="86"/>
      <c r="WZB10" s="86"/>
      <c r="WZC10" s="86"/>
      <c r="WZD10" s="86"/>
      <c r="WZE10" s="86"/>
      <c r="WZF10" s="86"/>
      <c r="WZG10" s="86"/>
      <c r="WZH10" s="86"/>
      <c r="WZI10" s="86"/>
      <c r="WZJ10" s="86"/>
      <c r="WZK10" s="86"/>
      <c r="WZL10" s="86"/>
      <c r="WZM10" s="86"/>
      <c r="WZN10" s="86"/>
      <c r="WZO10" s="86"/>
      <c r="WZP10" s="86"/>
      <c r="WZQ10" s="86"/>
      <c r="WZR10" s="86"/>
      <c r="WZS10" s="86"/>
      <c r="WZT10" s="86"/>
      <c r="WZU10" s="86"/>
      <c r="WZV10" s="86"/>
      <c r="WZW10" s="86"/>
      <c r="WZX10" s="86"/>
      <c r="WZY10" s="86"/>
      <c r="WZZ10" s="86"/>
      <c r="XAA10" s="86"/>
      <c r="XAB10" s="86"/>
      <c r="XAC10" s="86"/>
      <c r="XAD10" s="86"/>
      <c r="XAE10" s="86"/>
      <c r="XAF10" s="86"/>
      <c r="XAG10" s="86"/>
      <c r="XAH10" s="86"/>
      <c r="XAI10" s="86"/>
      <c r="XAJ10" s="86"/>
      <c r="XAK10" s="86"/>
      <c r="XAL10" s="86"/>
      <c r="XAM10" s="86"/>
      <c r="XAN10" s="86"/>
      <c r="XAO10" s="86"/>
      <c r="XAP10" s="86"/>
      <c r="XAQ10" s="86"/>
      <c r="XAR10" s="86"/>
      <c r="XAS10" s="86"/>
      <c r="XAT10" s="86"/>
      <c r="XAU10" s="86"/>
      <c r="XAV10" s="86"/>
      <c r="XAW10" s="86"/>
      <c r="XAX10" s="86"/>
      <c r="XAY10" s="86"/>
      <c r="XAZ10" s="86"/>
      <c r="XBA10" s="86"/>
      <c r="XBB10" s="86"/>
      <c r="XBC10" s="86"/>
      <c r="XBD10" s="86"/>
      <c r="XBE10" s="86"/>
      <c r="XBF10" s="86"/>
      <c r="XBG10" s="86"/>
      <c r="XBH10" s="86"/>
      <c r="XBI10" s="86"/>
      <c r="XBJ10" s="86"/>
      <c r="XBK10" s="86"/>
      <c r="XBL10" s="86"/>
      <c r="XBM10" s="86"/>
      <c r="XBN10" s="86"/>
      <c r="XBO10" s="86"/>
      <c r="XBP10" s="86"/>
      <c r="XBQ10" s="86"/>
      <c r="XBR10" s="86"/>
      <c r="XBS10" s="86"/>
      <c r="XBT10" s="86"/>
      <c r="XBU10" s="86"/>
      <c r="XBV10" s="86"/>
      <c r="XBW10" s="86"/>
      <c r="XBX10" s="86"/>
      <c r="XBY10" s="86"/>
      <c r="XBZ10" s="86"/>
      <c r="XCA10" s="86"/>
      <c r="XCB10" s="86"/>
      <c r="XCC10" s="86"/>
      <c r="XCD10" s="86"/>
      <c r="XCE10" s="86"/>
      <c r="XCF10" s="86"/>
      <c r="XCG10" s="86"/>
      <c r="XCH10" s="86"/>
      <c r="XCI10" s="86"/>
      <c r="XCJ10" s="86"/>
      <c r="XCK10" s="86"/>
      <c r="XCL10" s="86"/>
      <c r="XCM10" s="86"/>
      <c r="XCN10" s="86"/>
      <c r="XCO10" s="86"/>
      <c r="XCP10" s="86"/>
      <c r="XCQ10" s="86"/>
      <c r="XCR10" s="86"/>
      <c r="XCS10" s="86"/>
      <c r="XCT10" s="86"/>
      <c r="XCU10" s="86"/>
      <c r="XCV10" s="86"/>
      <c r="XCW10" s="86"/>
      <c r="XCX10" s="86"/>
      <c r="XCY10" s="86"/>
      <c r="XCZ10" s="86"/>
      <c r="XDA10" s="86"/>
      <c r="XDB10" s="86"/>
      <c r="XDC10" s="86"/>
      <c r="XDD10" s="86"/>
      <c r="XDE10" s="86"/>
      <c r="XDF10" s="86"/>
      <c r="XDG10" s="86"/>
      <c r="XDH10" s="86"/>
      <c r="XDI10" s="86"/>
      <c r="XDJ10" s="86"/>
      <c r="XDK10" s="86"/>
      <c r="XDL10" s="86"/>
      <c r="XDM10" s="86"/>
      <c r="XDN10" s="86"/>
      <c r="XDO10" s="86"/>
      <c r="XDP10" s="86"/>
      <c r="XDQ10" s="86"/>
      <c r="XDR10" s="86"/>
      <c r="XDS10" s="86"/>
      <c r="XDT10" s="86"/>
      <c r="XDU10" s="86"/>
      <c r="XDV10" s="86"/>
      <c r="XDW10" s="86"/>
      <c r="XDX10" s="86"/>
      <c r="XDY10" s="86"/>
      <c r="XDZ10" s="86"/>
      <c r="XEA10" s="86"/>
      <c r="XEB10" s="86"/>
      <c r="XEC10" s="86"/>
      <c r="XED10" s="86"/>
      <c r="XEE10" s="86"/>
      <c r="XEF10" s="86"/>
      <c r="XEG10" s="86"/>
      <c r="XEH10" s="86"/>
      <c r="XEI10" s="86"/>
      <c r="XEJ10" s="86"/>
      <c r="XEK10" s="86"/>
      <c r="XEL10" s="86"/>
      <c r="XEM10" s="86"/>
      <c r="XEN10" s="86"/>
      <c r="XEO10" s="86"/>
      <c r="XEP10" s="86"/>
      <c r="XEQ10" s="86"/>
      <c r="XER10" s="86"/>
      <c r="XES10" s="86"/>
      <c r="XET10" s="86"/>
      <c r="XEU10" s="86"/>
      <c r="XEV10" s="86"/>
      <c r="XEW10" s="86"/>
      <c r="XEX10" s="86"/>
      <c r="XEY10" s="86"/>
      <c r="XEZ10" s="86"/>
      <c r="XFA10" s="86"/>
      <c r="XFB10" s="86"/>
      <c r="XFC10" s="86"/>
      <c r="XFD10" s="86"/>
    </row>
    <row r="11" spans="2:16384" s="86" customFormat="1" ht="19.5" x14ac:dyDescent="0.3">
      <c r="B11" s="389" t="s">
        <v>995</v>
      </c>
      <c r="C11" s="84"/>
      <c r="D11" s="84"/>
      <c r="E11" s="84"/>
      <c r="F11" s="84"/>
      <c r="G11" s="84"/>
      <c r="H11" s="196">
        <v>100000</v>
      </c>
      <c r="I11" s="196">
        <v>90000</v>
      </c>
      <c r="J11" s="196">
        <v>50000</v>
      </c>
      <c r="K11" s="196">
        <v>80000</v>
      </c>
      <c r="L11" s="196">
        <v>40000</v>
      </c>
      <c r="M11" s="196">
        <v>40000</v>
      </c>
      <c r="N11" s="196">
        <v>1000</v>
      </c>
      <c r="O11" s="85">
        <f>SUM(H11:N11)</f>
        <v>401000</v>
      </c>
      <c r="Q11" s="401" t="s">
        <v>1299</v>
      </c>
      <c r="R11" s="138"/>
      <c r="S11" s="138"/>
      <c r="T11" s="138"/>
      <c r="U11" s="138"/>
      <c r="V11" s="138"/>
      <c r="W11" s="138"/>
      <c r="X11" s="138"/>
      <c r="Y11"/>
      <c r="Z11" s="138"/>
      <c r="AA11" s="138"/>
      <c r="AB11" s="138"/>
      <c r="AC11" s="138"/>
      <c r="AD11" s="138"/>
      <c r="AE11" s="138"/>
      <c r="AF11" s="138"/>
      <c r="AG11" s="138"/>
      <c r="AH11" s="138"/>
      <c r="AK11" s="131"/>
      <c r="AL11" s="4"/>
      <c r="AM11" s="4"/>
      <c r="AN11" s="4"/>
      <c r="AO11" s="4"/>
      <c r="AP11" s="4"/>
      <c r="AQ11" s="4"/>
      <c r="AR11" s="4"/>
      <c r="AS11" s="131"/>
      <c r="AT11" s="131"/>
      <c r="AU11" s="131"/>
      <c r="AV11" s="131"/>
      <c r="AW11" s="131"/>
      <c r="AX11" s="131"/>
      <c r="AY11" s="131"/>
      <c r="AZ11" s="131"/>
      <c r="BA11" s="131"/>
      <c r="BB11" s="131"/>
      <c r="BC11" s="128"/>
      <c r="BD11" s="128"/>
    </row>
    <row r="12" spans="2:16384" s="86" customFormat="1" ht="19.5" x14ac:dyDescent="0.3">
      <c r="B12" s="389" t="s">
        <v>997</v>
      </c>
      <c r="C12" s="84"/>
      <c r="D12" s="84"/>
      <c r="E12" s="84"/>
      <c r="F12" s="84"/>
      <c r="G12" s="84"/>
      <c r="H12" s="196">
        <v>1000</v>
      </c>
      <c r="I12" s="196">
        <v>2000</v>
      </c>
      <c r="J12" s="196">
        <v>3000</v>
      </c>
      <c r="K12" s="196">
        <v>1500</v>
      </c>
      <c r="L12" s="196">
        <v>500</v>
      </c>
      <c r="M12" s="196">
        <v>0</v>
      </c>
      <c r="N12" s="196">
        <v>0</v>
      </c>
      <c r="O12" s="85">
        <f>+'-1.2-'!H94</f>
        <v>8000</v>
      </c>
      <c r="Q12" s="401" t="s">
        <v>1300</v>
      </c>
      <c r="R12" s="138"/>
      <c r="S12" s="138"/>
      <c r="T12" s="138"/>
      <c r="U12" s="138"/>
      <c r="V12" s="138"/>
      <c r="W12" s="138"/>
      <c r="X12" s="138"/>
      <c r="Y12"/>
      <c r="Z12" s="408" t="s">
        <v>1973</v>
      </c>
      <c r="AA12" s="409"/>
      <c r="AB12" s="409"/>
      <c r="AC12" s="409"/>
      <c r="AD12" s="409"/>
      <c r="AE12" s="409"/>
      <c r="AF12" s="409"/>
      <c r="AG12" s="409"/>
      <c r="AH12" s="409"/>
      <c r="AK12" s="408" t="s">
        <v>1782</v>
      </c>
      <c r="AL12" s="386"/>
      <c r="AM12" s="386"/>
      <c r="AN12" s="386"/>
      <c r="AO12" s="386"/>
      <c r="AP12" s="386"/>
      <c r="AQ12" s="386"/>
      <c r="AR12" s="386"/>
      <c r="AS12" s="408"/>
      <c r="AT12" s="131"/>
      <c r="AU12" s="131"/>
      <c r="AV12" s="131"/>
      <c r="AW12" s="131"/>
      <c r="AX12" s="131"/>
      <c r="AY12" s="131"/>
      <c r="AZ12" s="131"/>
      <c r="BA12" s="131"/>
      <c r="BB12" s="131"/>
      <c r="BC12" s="128"/>
      <c r="BD12" s="128"/>
    </row>
    <row r="13" spans="2:16384" s="86" customFormat="1" ht="19.5" x14ac:dyDescent="0.3">
      <c r="B13" s="389" t="s">
        <v>998</v>
      </c>
      <c r="C13" s="84"/>
      <c r="D13" s="84"/>
      <c r="E13" s="84"/>
      <c r="F13" s="84"/>
      <c r="G13" s="84"/>
      <c r="H13" s="196">
        <f t="shared" ref="H13:M13" si="0">-H11*0.57</f>
        <v>-56999.999999999993</v>
      </c>
      <c r="I13" s="196">
        <f t="shared" si="0"/>
        <v>-51299.999999999993</v>
      </c>
      <c r="J13" s="196">
        <f t="shared" si="0"/>
        <v>-28499.999999999996</v>
      </c>
      <c r="K13" s="196">
        <f t="shared" si="0"/>
        <v>-45599.999999999993</v>
      </c>
      <c r="L13" s="196">
        <f t="shared" si="0"/>
        <v>-22799.999999999996</v>
      </c>
      <c r="M13" s="196">
        <f t="shared" si="0"/>
        <v>-22799.999999999996</v>
      </c>
      <c r="N13" s="196">
        <v>-1000</v>
      </c>
      <c r="O13" s="85">
        <f>+'-1.2-'!H95</f>
        <v>-229000</v>
      </c>
      <c r="P13" s="197"/>
      <c r="Q13" s="401" t="s">
        <v>1301</v>
      </c>
      <c r="R13" s="138"/>
      <c r="S13" s="138"/>
      <c r="T13" s="138"/>
      <c r="U13" s="138"/>
      <c r="V13" s="138"/>
      <c r="W13" s="138"/>
      <c r="X13" s="138"/>
      <c r="Y13"/>
      <c r="Z13" s="408" t="s">
        <v>1974</v>
      </c>
      <c r="AA13" s="409"/>
      <c r="AB13" s="409"/>
      <c r="AC13" s="409"/>
      <c r="AD13" s="409"/>
      <c r="AE13" s="409"/>
      <c r="AF13" s="409"/>
      <c r="AG13" s="409"/>
      <c r="AH13" s="409"/>
      <c r="AL13" s="4"/>
      <c r="AM13" s="4"/>
      <c r="AN13" s="4"/>
      <c r="AO13" s="4"/>
      <c r="AP13" s="4"/>
      <c r="AQ13" s="4"/>
      <c r="AR13" s="4"/>
      <c r="AS13" s="131"/>
      <c r="AT13" s="131"/>
      <c r="AU13" s="131"/>
      <c r="AV13" s="131"/>
      <c r="AW13" s="131"/>
      <c r="AX13" s="131"/>
      <c r="AY13" s="131"/>
      <c r="AZ13" s="131"/>
      <c r="BA13" s="131"/>
      <c r="BB13" s="131"/>
      <c r="BC13" s="128"/>
      <c r="BD13" s="128"/>
    </row>
    <row r="14" spans="2:16384" s="86" customFormat="1" ht="19.5" x14ac:dyDescent="0.3">
      <c r="B14" s="396" t="s">
        <v>999</v>
      </c>
      <c r="C14" s="397"/>
      <c r="D14" s="397"/>
      <c r="E14" s="397"/>
      <c r="F14" s="397"/>
      <c r="G14" s="397"/>
      <c r="H14" s="87">
        <f t="shared" ref="H14:N14" si="1">SUM(H11:H13)</f>
        <v>44000.000000000007</v>
      </c>
      <c r="I14" s="87">
        <f t="shared" si="1"/>
        <v>40700.000000000007</v>
      </c>
      <c r="J14" s="87">
        <f t="shared" si="1"/>
        <v>24500.000000000004</v>
      </c>
      <c r="K14" s="87">
        <f t="shared" si="1"/>
        <v>35900.000000000007</v>
      </c>
      <c r="L14" s="87">
        <f t="shared" si="1"/>
        <v>17700.000000000004</v>
      </c>
      <c r="M14" s="87">
        <f t="shared" si="1"/>
        <v>17200.000000000004</v>
      </c>
      <c r="N14" s="87">
        <f t="shared" si="1"/>
        <v>0</v>
      </c>
      <c r="O14" s="88">
        <f>SUM(O11:O13)</f>
        <v>180000</v>
      </c>
      <c r="Q14" s="401" t="s">
        <v>1302</v>
      </c>
      <c r="R14" s="138"/>
      <c r="S14" s="138"/>
      <c r="T14" s="138"/>
      <c r="U14" s="138"/>
      <c r="V14" s="138"/>
      <c r="W14" s="138"/>
      <c r="X14" s="138"/>
      <c r="Y14"/>
      <c r="Z14" s="404"/>
      <c r="AA14" s="138"/>
      <c r="AB14" s="138"/>
      <c r="AC14" s="138"/>
      <c r="AD14" s="138"/>
      <c r="AE14" s="138"/>
      <c r="AF14" s="138"/>
      <c r="AG14" s="138"/>
      <c r="AH14" s="138"/>
      <c r="AK14" s="408" t="s">
        <v>2039</v>
      </c>
      <c r="AL14" s="386"/>
      <c r="AM14" s="386"/>
      <c r="AN14" s="386"/>
      <c r="AO14" s="386"/>
      <c r="AP14" s="386"/>
      <c r="AQ14" s="386"/>
      <c r="AR14" s="386"/>
      <c r="AS14" s="408"/>
      <c r="AT14" s="131"/>
      <c r="AU14" s="131"/>
      <c r="AV14" s="131"/>
      <c r="AW14" s="131"/>
      <c r="AX14" s="131"/>
      <c r="AY14" s="131"/>
      <c r="AZ14" s="131"/>
      <c r="BA14" s="131"/>
      <c r="BB14" s="131"/>
      <c r="BC14" s="128"/>
      <c r="BD14" s="128"/>
    </row>
    <row r="15" spans="2:16384" s="86" customFormat="1" ht="19.5" x14ac:dyDescent="0.3">
      <c r="B15" s="389" t="s">
        <v>1000</v>
      </c>
      <c r="C15" s="84"/>
      <c r="D15" s="84"/>
      <c r="E15" s="84"/>
      <c r="F15" s="84"/>
      <c r="G15" s="84"/>
      <c r="H15" s="268" t="s">
        <v>1969</v>
      </c>
      <c r="I15" s="268" t="s">
        <v>1969</v>
      </c>
      <c r="J15" s="268" t="s">
        <v>1969</v>
      </c>
      <c r="K15" s="268" t="s">
        <v>1969</v>
      </c>
      <c r="L15" s="268" t="s">
        <v>1969</v>
      </c>
      <c r="M15" s="268" t="s">
        <v>1969</v>
      </c>
      <c r="N15" s="268" t="s">
        <v>1969</v>
      </c>
      <c r="O15" s="85">
        <f>+'-1.2-'!H97</f>
        <v>-7000</v>
      </c>
      <c r="Q15" s="401" t="s">
        <v>1971</v>
      </c>
      <c r="R15" s="138"/>
      <c r="S15" s="138"/>
      <c r="T15" s="138"/>
      <c r="U15" s="138"/>
      <c r="V15" s="138"/>
      <c r="W15" s="138"/>
      <c r="X15" s="138"/>
      <c r="Y15"/>
      <c r="Z15" s="408" t="s">
        <v>1758</v>
      </c>
      <c r="AA15" s="409"/>
      <c r="AB15" s="409"/>
      <c r="AC15" s="409"/>
      <c r="AD15" s="409"/>
      <c r="AE15" s="409"/>
      <c r="AF15" s="409"/>
      <c r="AG15" s="409"/>
      <c r="AH15" s="409"/>
      <c r="AL15" s="4"/>
      <c r="AM15" s="4"/>
      <c r="AN15" s="4"/>
      <c r="AO15" s="4"/>
      <c r="AP15" s="4"/>
      <c r="AQ15" s="4"/>
      <c r="AR15" s="4"/>
      <c r="AS15" s="131"/>
      <c r="AT15" s="131"/>
      <c r="AU15" s="131"/>
      <c r="AV15" s="131"/>
      <c r="AW15" s="131"/>
      <c r="AX15" s="131"/>
      <c r="AY15" s="131"/>
      <c r="AZ15" s="131"/>
      <c r="BA15" s="131"/>
      <c r="BB15" s="131"/>
      <c r="BC15" s="128"/>
      <c r="BD15" s="128"/>
    </row>
    <row r="16" spans="2:16384" s="86" customFormat="1" ht="19.5" x14ac:dyDescent="0.3">
      <c r="B16" s="389" t="s">
        <v>1001</v>
      </c>
      <c r="C16" s="84"/>
      <c r="D16" s="84"/>
      <c r="E16" s="84"/>
      <c r="F16" s="84"/>
      <c r="G16" s="84"/>
      <c r="H16" s="268" t="s">
        <v>1969</v>
      </c>
      <c r="I16" s="268" t="s">
        <v>1969</v>
      </c>
      <c r="J16" s="268" t="s">
        <v>1969</v>
      </c>
      <c r="K16" s="268" t="s">
        <v>1969</v>
      </c>
      <c r="L16" s="268" t="s">
        <v>1969</v>
      </c>
      <c r="M16" s="268" t="s">
        <v>1969</v>
      </c>
      <c r="N16" s="268" t="s">
        <v>1969</v>
      </c>
      <c r="O16" s="85">
        <f>+'-1.2-'!H98</f>
        <v>-3000</v>
      </c>
      <c r="Y16"/>
      <c r="Z16" s="408" t="s">
        <v>1761</v>
      </c>
      <c r="AA16" s="409"/>
      <c r="AB16" s="409"/>
      <c r="AC16" s="409"/>
      <c r="AD16" s="409"/>
      <c r="AE16" s="409"/>
      <c r="AF16" s="409"/>
      <c r="AG16" s="409"/>
      <c r="AH16" s="409"/>
      <c r="AK16" s="408" t="s">
        <v>1776</v>
      </c>
      <c r="AL16" s="386"/>
      <c r="AM16" s="386"/>
      <c r="AN16" s="386"/>
      <c r="AO16" s="386"/>
      <c r="AP16" s="386"/>
      <c r="AQ16" s="386"/>
      <c r="AR16" s="386"/>
      <c r="AS16" s="386"/>
      <c r="AT16" s="142"/>
      <c r="AU16" s="23"/>
      <c r="AV16" s="408" t="s">
        <v>1325</v>
      </c>
      <c r="AW16" s="408"/>
      <c r="AX16" s="408"/>
      <c r="AY16" s="408"/>
      <c r="AZ16" s="408"/>
      <c r="BA16" s="408"/>
      <c r="BB16" s="408"/>
      <c r="BC16" s="272"/>
      <c r="BD16" s="270"/>
      <c r="BE16" s="386"/>
      <c r="BF16" s="408" t="s">
        <v>1326</v>
      </c>
      <c r="BG16" s="408"/>
      <c r="BH16" s="408"/>
      <c r="BI16" s="408"/>
      <c r="BJ16" s="408"/>
      <c r="BK16" s="408"/>
      <c r="BL16" s="415"/>
      <c r="BM16" s="270"/>
      <c r="BN16" s="386"/>
      <c r="BO16" s="408" t="s">
        <v>1779</v>
      </c>
      <c r="BP16" s="386"/>
      <c r="BQ16" s="386"/>
      <c r="BR16" s="386"/>
      <c r="BS16" s="386"/>
      <c r="BT16" s="386"/>
      <c r="BU16" s="386"/>
      <c r="BV16" s="386"/>
      <c r="BW16" s="409"/>
      <c r="BX16" s="23"/>
      <c r="BY16" s="408" t="s">
        <v>1780</v>
      </c>
      <c r="BZ16" s="386"/>
      <c r="CA16" s="386"/>
      <c r="CB16" s="386"/>
      <c r="CC16" s="386"/>
      <c r="CD16" s="386"/>
      <c r="CE16" s="386"/>
      <c r="CF16" s="386"/>
      <c r="CG16" s="270"/>
      <c r="CH16" s="386"/>
      <c r="CI16" s="408" t="s">
        <v>1781</v>
      </c>
      <c r="CJ16" s="386"/>
      <c r="CK16" s="386"/>
      <c r="CL16" s="386"/>
      <c r="CM16" s="386"/>
      <c r="CN16" s="386"/>
      <c r="CO16" s="386"/>
      <c r="CP16" s="386"/>
    </row>
    <row r="17" spans="2:94" s="86" customFormat="1" ht="19.5" x14ac:dyDescent="0.3">
      <c r="B17" s="389" t="s">
        <v>1003</v>
      </c>
      <c r="C17" s="84"/>
      <c r="D17" s="84"/>
      <c r="E17" s="84"/>
      <c r="F17" s="84"/>
      <c r="G17" s="84"/>
      <c r="H17" s="268" t="s">
        <v>1969</v>
      </c>
      <c r="I17" s="268" t="s">
        <v>1969</v>
      </c>
      <c r="J17" s="268" t="s">
        <v>1969</v>
      </c>
      <c r="K17" s="268" t="s">
        <v>1969</v>
      </c>
      <c r="L17" s="268" t="s">
        <v>1969</v>
      </c>
      <c r="M17" s="268" t="s">
        <v>1969</v>
      </c>
      <c r="N17" s="268" t="s">
        <v>1969</v>
      </c>
      <c r="O17" s="85">
        <f>+'-1.2-'!H99</f>
        <v>8000</v>
      </c>
      <c r="Q17" s="185" t="s">
        <v>1303</v>
      </c>
      <c r="R17" s="129"/>
      <c r="S17" s="129"/>
      <c r="T17" s="129"/>
      <c r="U17" s="129"/>
      <c r="V17" s="129"/>
      <c r="W17" s="129"/>
      <c r="X17" s="129"/>
      <c r="Y17"/>
      <c r="Z17" s="408" t="s">
        <v>1900</v>
      </c>
      <c r="AA17" s="409"/>
      <c r="AB17" s="409"/>
      <c r="AC17" s="409"/>
      <c r="AD17" s="409"/>
      <c r="AE17" s="409"/>
      <c r="AF17" s="409"/>
      <c r="AG17" s="409"/>
      <c r="AH17" s="409"/>
      <c r="AK17" s="408" t="s">
        <v>1938</v>
      </c>
      <c r="AL17" s="386"/>
      <c r="AM17" s="386"/>
      <c r="AN17" s="386"/>
      <c r="AO17" s="386"/>
      <c r="AP17" s="386"/>
      <c r="AQ17" s="386"/>
      <c r="AR17" s="386"/>
      <c r="AS17" s="386"/>
      <c r="AT17" s="142"/>
      <c r="AU17" s="270"/>
      <c r="AV17" s="409"/>
      <c r="AW17" s="408"/>
      <c r="AX17" s="408"/>
      <c r="AY17" s="408"/>
      <c r="AZ17" s="408"/>
      <c r="BA17" s="408"/>
      <c r="BB17" s="408"/>
      <c r="BC17" s="272"/>
      <c r="BD17" s="272"/>
      <c r="BE17" s="409"/>
      <c r="BF17" s="408"/>
      <c r="BG17" s="408"/>
      <c r="BH17" s="408"/>
      <c r="BI17" s="408"/>
      <c r="BJ17" s="408"/>
      <c r="BK17" s="408"/>
      <c r="BL17" s="415"/>
      <c r="BM17" s="270"/>
      <c r="BN17" s="409"/>
      <c r="BO17" s="409"/>
      <c r="BP17" s="409"/>
      <c r="BQ17" s="409"/>
      <c r="BR17" s="409"/>
      <c r="BS17" s="409"/>
      <c r="BT17" s="409"/>
      <c r="BU17" s="409"/>
      <c r="BV17" s="409"/>
      <c r="BW17" s="409"/>
      <c r="BX17" s="270"/>
      <c r="BY17" s="409"/>
      <c r="BZ17" s="409"/>
      <c r="CA17" s="409"/>
      <c r="CB17" s="409"/>
      <c r="CC17" s="409"/>
      <c r="CD17" s="409"/>
      <c r="CE17" s="409"/>
      <c r="CF17" s="409"/>
      <c r="CG17" s="270"/>
      <c r="CH17" s="409"/>
      <c r="CI17" s="409"/>
      <c r="CJ17" s="409"/>
      <c r="CK17" s="409"/>
      <c r="CL17" s="409"/>
      <c r="CM17" s="409"/>
      <c r="CN17" s="409"/>
      <c r="CO17" s="409"/>
      <c r="CP17" s="409"/>
    </row>
    <row r="18" spans="2:94" s="86" customFormat="1" ht="19.5" x14ac:dyDescent="0.3">
      <c r="B18" s="389" t="s">
        <v>1005</v>
      </c>
      <c r="C18" s="84"/>
      <c r="D18" s="84"/>
      <c r="E18" s="84"/>
      <c r="F18" s="84"/>
      <c r="G18" s="84"/>
      <c r="H18" s="268" t="s">
        <v>1969</v>
      </c>
      <c r="I18" s="268" t="s">
        <v>1969</v>
      </c>
      <c r="J18" s="268" t="s">
        <v>1969</v>
      </c>
      <c r="K18" s="268" t="s">
        <v>1969</v>
      </c>
      <c r="L18" s="268" t="s">
        <v>1969</v>
      </c>
      <c r="M18" s="268" t="s">
        <v>1969</v>
      </c>
      <c r="N18" s="268" t="s">
        <v>1969</v>
      </c>
      <c r="O18" s="85">
        <f>+'-1.2-'!H100</f>
        <v>-1292</v>
      </c>
      <c r="Q18" s="405" t="s">
        <v>1119</v>
      </c>
      <c r="R18" s="406" t="s">
        <v>1304</v>
      </c>
      <c r="S18" s="140"/>
      <c r="T18" s="407"/>
      <c r="U18" s="407"/>
      <c r="V18" s="407"/>
      <c r="W18" s="407"/>
      <c r="X18" s="407"/>
      <c r="Y18"/>
      <c r="Z18" s="138"/>
      <c r="AA18" s="138"/>
      <c r="AB18" s="138"/>
      <c r="AC18" s="138"/>
      <c r="AD18" s="138"/>
      <c r="AE18" s="138"/>
      <c r="AF18" s="138"/>
      <c r="AG18" s="138"/>
      <c r="AH18" s="138"/>
      <c r="AK18" s="408" t="s">
        <v>1975</v>
      </c>
      <c r="AL18" s="386"/>
      <c r="AM18" s="386"/>
      <c r="AN18" s="386"/>
      <c r="AO18" s="386"/>
      <c r="AP18" s="386"/>
      <c r="AQ18" s="386"/>
      <c r="AR18" s="386"/>
      <c r="AS18" s="386"/>
      <c r="AT18" s="142"/>
      <c r="AU18" s="270"/>
      <c r="AV18" s="409"/>
      <c r="AW18" s="409"/>
      <c r="AX18" s="409"/>
      <c r="AY18" s="409"/>
      <c r="AZ18" s="409"/>
      <c r="BA18" s="409"/>
      <c r="BB18" s="409"/>
      <c r="BC18" s="270"/>
      <c r="BD18" s="272"/>
      <c r="BE18" s="409"/>
      <c r="BF18" s="409"/>
      <c r="BG18" s="409"/>
      <c r="BH18" s="409"/>
      <c r="BI18" s="409"/>
      <c r="BJ18" s="409"/>
      <c r="BK18" s="409"/>
      <c r="BL18" s="409"/>
      <c r="BM18" s="270"/>
      <c r="BN18" s="409"/>
      <c r="BO18" s="409"/>
      <c r="BP18" s="409"/>
      <c r="BQ18" s="409"/>
      <c r="BR18" s="409"/>
      <c r="BS18" s="409"/>
      <c r="BT18" s="409"/>
      <c r="BU18" s="409"/>
      <c r="BV18" s="409"/>
      <c r="BW18" s="409"/>
      <c r="BX18" s="270"/>
      <c r="BY18" s="409"/>
      <c r="BZ18" s="409"/>
      <c r="CA18" s="409"/>
      <c r="CB18" s="409"/>
      <c r="CC18" s="409"/>
      <c r="CD18" s="409"/>
      <c r="CE18" s="409"/>
      <c r="CF18" s="409"/>
      <c r="CG18" s="270"/>
      <c r="CH18" s="409"/>
      <c r="CI18" s="409"/>
      <c r="CJ18" s="409"/>
      <c r="CK18" s="409"/>
      <c r="CL18" s="409"/>
      <c r="CM18" s="409"/>
      <c r="CN18" s="409"/>
      <c r="CO18" s="409"/>
      <c r="CP18" s="409"/>
    </row>
    <row r="19" spans="2:94" s="86" customFormat="1" ht="19.5" x14ac:dyDescent="0.3">
      <c r="B19" s="389" t="s">
        <v>1007</v>
      </c>
      <c r="C19" s="84"/>
      <c r="D19" s="84"/>
      <c r="E19" s="84"/>
      <c r="F19" s="84"/>
      <c r="G19" s="84"/>
      <c r="H19" s="268" t="s">
        <v>1969</v>
      </c>
      <c r="I19" s="268" t="s">
        <v>1969</v>
      </c>
      <c r="J19" s="268" t="s">
        <v>1969</v>
      </c>
      <c r="K19" s="268" t="s">
        <v>1969</v>
      </c>
      <c r="L19" s="268" t="s">
        <v>1969</v>
      </c>
      <c r="M19" s="268" t="s">
        <v>1969</v>
      </c>
      <c r="N19" s="268" t="s">
        <v>1969</v>
      </c>
      <c r="O19" s="85">
        <f>+'-1.2-'!H101</f>
        <v>500</v>
      </c>
      <c r="Q19" s="403" t="s">
        <v>1120</v>
      </c>
      <c r="R19" s="404" t="s">
        <v>1305</v>
      </c>
      <c r="S19" s="138"/>
      <c r="T19" s="139"/>
      <c r="U19" s="139"/>
      <c r="V19" s="139"/>
      <c r="W19" s="139"/>
      <c r="X19" s="139"/>
      <c r="Y19"/>
      <c r="Z19" s="408" t="s">
        <v>1762</v>
      </c>
      <c r="AA19" s="409"/>
      <c r="AB19" s="409"/>
      <c r="AC19" s="409"/>
      <c r="AD19" s="409"/>
      <c r="AE19" s="409"/>
      <c r="AF19" s="409"/>
      <c r="AG19" s="409"/>
      <c r="AH19" s="409"/>
      <c r="AK19" s="408" t="s">
        <v>1777</v>
      </c>
      <c r="AL19" s="386"/>
      <c r="AM19" s="386"/>
      <c r="AN19" s="386"/>
      <c r="AO19" s="386"/>
      <c r="AP19" s="386"/>
      <c r="AQ19" s="386"/>
      <c r="AR19" s="386"/>
      <c r="AS19" s="386"/>
      <c r="AT19" s="142"/>
      <c r="AU19" s="142"/>
      <c r="AV19" s="408"/>
      <c r="AW19" s="408"/>
      <c r="AX19" s="408"/>
      <c r="AY19" s="408"/>
      <c r="AZ19" s="408"/>
      <c r="BA19" s="408"/>
      <c r="BB19" s="408"/>
      <c r="BC19" s="272"/>
      <c r="BD19" s="272"/>
      <c r="BE19" s="408"/>
      <c r="BF19" s="408"/>
      <c r="BG19" s="408"/>
      <c r="BH19" s="408"/>
      <c r="BI19" s="408"/>
      <c r="BJ19" s="408"/>
      <c r="BK19" s="408"/>
      <c r="BL19" s="415"/>
      <c r="BM19" s="270"/>
      <c r="BN19" s="409"/>
      <c r="BO19" s="409"/>
      <c r="BP19" s="409"/>
      <c r="BQ19" s="409"/>
      <c r="BR19" s="409"/>
      <c r="BS19" s="409"/>
      <c r="BT19" s="409"/>
      <c r="BU19" s="409"/>
      <c r="BV19" s="409"/>
      <c r="BW19" s="409"/>
      <c r="BX19" s="270"/>
      <c r="BY19" s="409"/>
      <c r="BZ19" s="409"/>
      <c r="CA19" s="409"/>
      <c r="CB19" s="409"/>
      <c r="CC19" s="409"/>
      <c r="CD19" s="409"/>
      <c r="CE19" s="409"/>
      <c r="CF19" s="409"/>
      <c r="CG19" s="270"/>
      <c r="CH19" s="409"/>
      <c r="CI19" s="409"/>
      <c r="CJ19" s="409"/>
      <c r="CK19" s="409"/>
      <c r="CL19" s="409"/>
      <c r="CM19" s="409"/>
      <c r="CN19" s="409"/>
      <c r="CO19" s="409"/>
      <c r="CP19" s="409"/>
    </row>
    <row r="20" spans="2:94" s="86" customFormat="1" ht="19.5" x14ac:dyDescent="0.3">
      <c r="B20" s="389" t="s">
        <v>1009</v>
      </c>
      <c r="C20" s="84"/>
      <c r="D20" s="84"/>
      <c r="E20" s="84"/>
      <c r="F20" s="84"/>
      <c r="G20" s="84"/>
      <c r="H20" s="268" t="s">
        <v>1969</v>
      </c>
      <c r="I20" s="268" t="s">
        <v>1969</v>
      </c>
      <c r="J20" s="268" t="s">
        <v>1969</v>
      </c>
      <c r="K20" s="268" t="s">
        <v>1969</v>
      </c>
      <c r="L20" s="268" t="s">
        <v>1969</v>
      </c>
      <c r="M20" s="268" t="s">
        <v>1969</v>
      </c>
      <c r="N20" s="268" t="s">
        <v>1969</v>
      </c>
      <c r="O20" s="85">
        <f>+'-1.2-'!H102</f>
        <v>-800</v>
      </c>
      <c r="Q20" s="403" t="s">
        <v>1121</v>
      </c>
      <c r="R20" s="404" t="s">
        <v>1306</v>
      </c>
      <c r="S20" s="314"/>
      <c r="T20" s="139"/>
      <c r="U20" s="139"/>
      <c r="V20" s="139"/>
      <c r="W20" s="139"/>
      <c r="X20" s="139"/>
      <c r="Y20"/>
      <c r="AK20" s="408" t="s">
        <v>1778</v>
      </c>
      <c r="AL20" s="386"/>
      <c r="AM20" s="386"/>
      <c r="AN20" s="386"/>
      <c r="AO20" s="386"/>
      <c r="AP20" s="386"/>
      <c r="AQ20" s="386"/>
      <c r="AR20" s="386"/>
      <c r="AS20" s="386"/>
      <c r="AT20" s="142"/>
      <c r="AU20" s="142"/>
      <c r="AV20" s="408"/>
      <c r="AW20" s="408"/>
      <c r="AX20" s="408"/>
      <c r="AY20" s="408"/>
      <c r="AZ20" s="408"/>
      <c r="BA20" s="408"/>
      <c r="BB20" s="408"/>
      <c r="BC20" s="272"/>
      <c r="BD20" s="272"/>
      <c r="BE20" s="408"/>
      <c r="BF20" s="408"/>
      <c r="BG20" s="408"/>
      <c r="BH20" s="408"/>
      <c r="BI20" s="408"/>
      <c r="BJ20" s="408"/>
      <c r="BK20" s="408"/>
      <c r="BL20" s="415"/>
      <c r="BM20" s="270"/>
      <c r="BN20" s="409"/>
      <c r="BO20" s="409"/>
      <c r="BP20" s="409"/>
      <c r="BQ20" s="409"/>
      <c r="BR20" s="409"/>
      <c r="BS20" s="409"/>
      <c r="BT20" s="409"/>
      <c r="BU20" s="409"/>
      <c r="BV20" s="409"/>
      <c r="BW20" s="409"/>
      <c r="BX20" s="270"/>
      <c r="BY20" s="409"/>
      <c r="BZ20" s="409"/>
      <c r="CA20" s="409"/>
      <c r="CB20" s="409"/>
      <c r="CC20" s="409"/>
      <c r="CD20" s="409"/>
      <c r="CE20" s="409"/>
      <c r="CF20" s="409"/>
      <c r="CG20" s="270"/>
      <c r="CH20" s="409"/>
      <c r="CI20" s="409"/>
      <c r="CJ20" s="409"/>
      <c r="CK20" s="409"/>
      <c r="CL20" s="409"/>
      <c r="CM20" s="409"/>
      <c r="CN20" s="409"/>
      <c r="CO20" s="409"/>
      <c r="CP20" s="409"/>
    </row>
    <row r="21" spans="2:94" s="86" customFormat="1" ht="19.5" x14ac:dyDescent="0.3">
      <c r="B21" s="389" t="s">
        <v>1011</v>
      </c>
      <c r="C21" s="84"/>
      <c r="D21" s="84"/>
      <c r="E21" s="84"/>
      <c r="F21" s="84"/>
      <c r="G21" s="84"/>
      <c r="H21" s="268" t="s">
        <v>1969</v>
      </c>
      <c r="I21" s="268" t="s">
        <v>1969</v>
      </c>
      <c r="J21" s="268" t="s">
        <v>1969</v>
      </c>
      <c r="K21" s="268" t="s">
        <v>1969</v>
      </c>
      <c r="L21" s="268" t="s">
        <v>1969</v>
      </c>
      <c r="M21" s="268" t="s">
        <v>1969</v>
      </c>
      <c r="N21" s="268" t="s">
        <v>1969</v>
      </c>
      <c r="O21" s="85">
        <f>+'-1.2-'!T103</f>
        <v>200</v>
      </c>
      <c r="Q21" s="4"/>
      <c r="R21" s="131"/>
      <c r="S21" s="4"/>
      <c r="T21" s="132"/>
      <c r="U21" s="132"/>
      <c r="V21" s="132"/>
      <c r="W21" s="132"/>
      <c r="X21" s="132"/>
      <c r="Y21"/>
      <c r="Z21" s="136" t="s">
        <v>1763</v>
      </c>
      <c r="AA21" s="137"/>
      <c r="AB21" s="137"/>
      <c r="AC21" s="137"/>
      <c r="AD21" s="137"/>
      <c r="AE21" s="137"/>
      <c r="AF21" s="137"/>
      <c r="AG21" s="137"/>
      <c r="AH21" s="136"/>
      <c r="AK21" s="408"/>
      <c r="AL21" s="386"/>
      <c r="AM21" s="386"/>
      <c r="AN21" s="386"/>
      <c r="AO21" s="386"/>
      <c r="AP21" s="386"/>
      <c r="AQ21" s="386"/>
      <c r="AR21" s="386"/>
      <c r="AS21" s="386"/>
      <c r="AT21" s="142"/>
      <c r="AU21" s="142"/>
      <c r="AV21" s="408"/>
      <c r="AW21" s="408"/>
      <c r="AX21" s="408"/>
      <c r="AY21" s="408"/>
      <c r="AZ21" s="408"/>
      <c r="BA21" s="408"/>
      <c r="BB21" s="408"/>
      <c r="BC21" s="272"/>
      <c r="BD21" s="272"/>
      <c r="BE21" s="408"/>
      <c r="BF21" s="408"/>
      <c r="BG21" s="408"/>
      <c r="BH21" s="408"/>
      <c r="BI21" s="408"/>
      <c r="BJ21" s="408"/>
      <c r="BK21" s="408"/>
      <c r="BL21" s="415"/>
      <c r="BM21" s="270"/>
      <c r="BN21" s="409"/>
      <c r="BO21" s="409"/>
      <c r="BP21" s="409"/>
      <c r="BQ21" s="409"/>
      <c r="BR21" s="409"/>
      <c r="BS21" s="409"/>
      <c r="BT21" s="409"/>
      <c r="BU21" s="409"/>
      <c r="BV21" s="409"/>
      <c r="BW21" s="409"/>
      <c r="BX21" s="270"/>
      <c r="BY21" s="409"/>
      <c r="BZ21" s="409"/>
      <c r="CA21" s="409"/>
      <c r="CB21" s="409"/>
      <c r="CC21" s="409"/>
      <c r="CD21" s="409"/>
      <c r="CE21" s="409"/>
      <c r="CF21" s="409"/>
      <c r="CG21" s="270"/>
      <c r="CH21" s="409"/>
      <c r="CI21" s="409"/>
      <c r="CJ21" s="409"/>
      <c r="CK21" s="409"/>
      <c r="CL21" s="409"/>
      <c r="CM21" s="409"/>
      <c r="CN21" s="409"/>
      <c r="CO21" s="409"/>
      <c r="CP21" s="409"/>
    </row>
    <row r="22" spans="2:94" s="86" customFormat="1" ht="19.5" x14ac:dyDescent="0.3">
      <c r="B22" s="389" t="s">
        <v>1013</v>
      </c>
      <c r="C22" s="84"/>
      <c r="D22" s="84"/>
      <c r="E22" s="84"/>
      <c r="F22" s="84"/>
      <c r="G22" s="84"/>
      <c r="H22" s="268" t="s">
        <v>1969</v>
      </c>
      <c r="I22" s="268" t="s">
        <v>1969</v>
      </c>
      <c r="J22" s="268" t="s">
        <v>1969</v>
      </c>
      <c r="K22" s="268" t="s">
        <v>1969</v>
      </c>
      <c r="L22" s="268" t="s">
        <v>1969</v>
      </c>
      <c r="M22" s="268" t="s">
        <v>1969</v>
      </c>
      <c r="N22" s="268" t="s">
        <v>1969</v>
      </c>
      <c r="O22" s="85">
        <f>+'-1.2-'!T104</f>
        <v>-400</v>
      </c>
      <c r="Q22" s="185" t="s">
        <v>1307</v>
      </c>
      <c r="R22" s="130"/>
      <c r="S22" s="130"/>
      <c r="T22" s="130"/>
      <c r="U22" s="130"/>
      <c r="V22" s="130"/>
      <c r="W22" s="130"/>
      <c r="X22" s="130"/>
      <c r="Y22"/>
      <c r="Z22" s="132"/>
      <c r="AK22" s="408"/>
      <c r="AL22" s="386"/>
      <c r="AM22" s="386"/>
      <c r="AN22" s="386"/>
      <c r="AO22" s="386"/>
      <c r="AP22" s="386"/>
      <c r="AQ22" s="386"/>
      <c r="AR22" s="386"/>
      <c r="AS22" s="386"/>
      <c r="AT22" s="270"/>
      <c r="AU22" s="142"/>
      <c r="AV22" s="408"/>
      <c r="AW22" s="408"/>
      <c r="AX22" s="408"/>
      <c r="AY22" s="408"/>
      <c r="AZ22" s="408"/>
      <c r="BA22" s="408"/>
      <c r="BB22" s="408"/>
      <c r="BC22" s="272"/>
      <c r="BD22" s="272"/>
      <c r="BE22" s="408"/>
      <c r="BF22" s="408"/>
      <c r="BG22" s="408"/>
      <c r="BH22" s="408"/>
      <c r="BI22" s="408"/>
      <c r="BJ22" s="408"/>
      <c r="BK22" s="408"/>
      <c r="BL22" s="415"/>
      <c r="BM22" s="270"/>
      <c r="BN22" s="409"/>
      <c r="BO22" s="409"/>
      <c r="BP22" s="409"/>
      <c r="BQ22" s="409"/>
      <c r="BR22" s="409"/>
      <c r="BS22" s="409"/>
      <c r="BT22" s="409"/>
      <c r="BU22" s="409"/>
      <c r="BV22" s="409"/>
      <c r="BW22" s="409"/>
      <c r="BX22" s="270"/>
      <c r="BY22" s="409"/>
      <c r="BZ22" s="409"/>
      <c r="CA22" s="409"/>
      <c r="CB22" s="409"/>
      <c r="CC22" s="409"/>
      <c r="CD22" s="409"/>
      <c r="CE22" s="409"/>
      <c r="CF22" s="409"/>
      <c r="CG22" s="270"/>
      <c r="CH22" s="409"/>
      <c r="CI22" s="409"/>
      <c r="CJ22" s="409"/>
      <c r="CK22" s="409"/>
      <c r="CL22" s="409"/>
      <c r="CM22" s="409"/>
      <c r="CN22" s="409"/>
      <c r="CO22" s="409"/>
      <c r="CP22" s="409"/>
    </row>
    <row r="23" spans="2:94" s="86" customFormat="1" ht="19.5" x14ac:dyDescent="0.3">
      <c r="B23" s="389" t="s">
        <v>1015</v>
      </c>
      <c r="C23" s="84"/>
      <c r="D23" s="84"/>
      <c r="E23" s="84"/>
      <c r="F23" s="84"/>
      <c r="G23" s="84"/>
      <c r="H23" s="268" t="s">
        <v>1969</v>
      </c>
      <c r="I23" s="268" t="s">
        <v>1969</v>
      </c>
      <c r="J23" s="268" t="s">
        <v>1969</v>
      </c>
      <c r="K23" s="268" t="s">
        <v>1969</v>
      </c>
      <c r="L23" s="268" t="s">
        <v>1969</v>
      </c>
      <c r="M23" s="268" t="s">
        <v>1969</v>
      </c>
      <c r="N23" s="268" t="s">
        <v>1969</v>
      </c>
      <c r="O23" s="85">
        <f>+'-1.2-'!T105</f>
        <v>1000</v>
      </c>
      <c r="Q23" s="403" t="s">
        <v>1119</v>
      </c>
      <c r="R23" s="404" t="s">
        <v>1308</v>
      </c>
      <c r="S23" s="138"/>
      <c r="T23" s="139"/>
      <c r="U23" s="139"/>
      <c r="V23" s="139"/>
      <c r="W23" s="139"/>
      <c r="X23" s="139"/>
      <c r="Y23"/>
      <c r="Z23" s="408" t="s">
        <v>1764</v>
      </c>
      <c r="AA23" s="409"/>
      <c r="AB23" s="409"/>
      <c r="AC23" s="410"/>
      <c r="AD23" s="410"/>
      <c r="AE23" s="410"/>
      <c r="AF23" s="410"/>
      <c r="AG23" s="410"/>
      <c r="AH23" s="410"/>
      <c r="AK23" s="408"/>
      <c r="AL23" s="386"/>
      <c r="AM23" s="386"/>
      <c r="AN23" s="386"/>
      <c r="AO23" s="386"/>
      <c r="AP23" s="386"/>
      <c r="AQ23" s="386"/>
      <c r="AR23" s="386"/>
      <c r="AS23" s="386"/>
      <c r="AT23" s="270"/>
      <c r="AU23" s="142"/>
      <c r="AV23" s="408"/>
      <c r="AW23" s="408"/>
      <c r="AX23" s="408"/>
      <c r="AY23" s="408"/>
      <c r="AZ23" s="408"/>
      <c r="BA23" s="408"/>
      <c r="BB23" s="408"/>
      <c r="BC23" s="272"/>
      <c r="BD23" s="272"/>
      <c r="BE23" s="408"/>
      <c r="BF23" s="408"/>
      <c r="BG23" s="408"/>
      <c r="BH23" s="408"/>
      <c r="BI23" s="408"/>
      <c r="BJ23" s="408"/>
      <c r="BK23" s="408"/>
      <c r="BL23" s="415"/>
      <c r="BM23" s="270"/>
      <c r="BN23" s="409"/>
      <c r="BO23" s="409"/>
      <c r="BP23" s="409"/>
      <c r="BQ23" s="409"/>
      <c r="BR23" s="409"/>
      <c r="BS23" s="409"/>
      <c r="BT23" s="409"/>
      <c r="BU23" s="409"/>
      <c r="BV23" s="409"/>
      <c r="BW23" s="409"/>
      <c r="BX23" s="270"/>
      <c r="BY23" s="409"/>
      <c r="BZ23" s="409"/>
      <c r="CA23" s="409"/>
      <c r="CB23" s="409"/>
      <c r="CC23" s="409"/>
      <c r="CD23" s="409"/>
      <c r="CE23" s="409"/>
      <c r="CF23" s="409"/>
      <c r="CG23" s="270"/>
      <c r="CH23" s="409"/>
      <c r="CI23" s="409"/>
      <c r="CJ23" s="409"/>
      <c r="CK23" s="409"/>
      <c r="CL23" s="409"/>
      <c r="CM23" s="409"/>
      <c r="CN23" s="409"/>
      <c r="CO23" s="409"/>
      <c r="CP23" s="409"/>
    </row>
    <row r="24" spans="2:94" s="86" customFormat="1" ht="19.5" x14ac:dyDescent="0.3">
      <c r="B24" s="392" t="s">
        <v>1016</v>
      </c>
      <c r="C24" s="106"/>
      <c r="D24" s="106"/>
      <c r="E24" s="106"/>
      <c r="F24" s="106"/>
      <c r="G24" s="106"/>
      <c r="H24" s="89">
        <f t="shared" ref="H24:N24" si="2">SUM(H14:H23)</f>
        <v>44000.000000000007</v>
      </c>
      <c r="I24" s="89">
        <f t="shared" si="2"/>
        <v>40700.000000000007</v>
      </c>
      <c r="J24" s="89">
        <f t="shared" si="2"/>
        <v>24500.000000000004</v>
      </c>
      <c r="K24" s="89">
        <f t="shared" si="2"/>
        <v>35900.000000000007</v>
      </c>
      <c r="L24" s="89">
        <f t="shared" si="2"/>
        <v>17700.000000000004</v>
      </c>
      <c r="M24" s="89">
        <f t="shared" si="2"/>
        <v>17200.000000000004</v>
      </c>
      <c r="N24" s="89">
        <f t="shared" si="2"/>
        <v>0</v>
      </c>
      <c r="O24" s="90">
        <f>SUM(O14:O23)</f>
        <v>177208</v>
      </c>
      <c r="Q24" s="405" t="s">
        <v>1120</v>
      </c>
      <c r="R24" s="406" t="s">
        <v>1309</v>
      </c>
      <c r="S24" s="138"/>
      <c r="T24" s="139"/>
      <c r="U24" s="139"/>
      <c r="V24" s="139"/>
      <c r="W24" s="139"/>
      <c r="X24" s="139"/>
      <c r="Y24"/>
      <c r="Z24" s="408" t="s">
        <v>1765</v>
      </c>
      <c r="AA24" s="409"/>
      <c r="AB24" s="409"/>
      <c r="AC24" s="410"/>
      <c r="AD24" s="410"/>
      <c r="AE24" s="410"/>
      <c r="AF24" s="410"/>
      <c r="AG24" s="410"/>
      <c r="AH24" s="410"/>
      <c r="AK24" s="408"/>
      <c r="AL24" s="386"/>
      <c r="AM24" s="386"/>
      <c r="AN24" s="386"/>
      <c r="AO24" s="386"/>
      <c r="AP24" s="386"/>
      <c r="AQ24" s="386"/>
      <c r="AR24" s="386"/>
      <c r="AS24" s="386"/>
      <c r="AT24" s="270"/>
      <c r="AU24" s="142"/>
      <c r="AV24" s="408"/>
      <c r="AW24" s="408"/>
      <c r="AX24" s="408"/>
      <c r="AY24" s="408"/>
      <c r="AZ24" s="408"/>
      <c r="BA24" s="408"/>
      <c r="BB24" s="408"/>
      <c r="BC24" s="272"/>
      <c r="BD24" s="272"/>
      <c r="BE24" s="408"/>
      <c r="BF24" s="408"/>
      <c r="BG24" s="408"/>
      <c r="BH24" s="408"/>
      <c r="BI24" s="408"/>
      <c r="BJ24" s="408"/>
      <c r="BK24" s="408"/>
      <c r="BL24" s="415"/>
      <c r="BM24" s="270"/>
      <c r="BN24" s="409"/>
      <c r="BO24" s="409"/>
      <c r="BP24" s="409"/>
      <c r="BQ24" s="409"/>
      <c r="BR24" s="409"/>
      <c r="BS24" s="409"/>
      <c r="BT24" s="409"/>
      <c r="BU24" s="409"/>
      <c r="BV24" s="409"/>
      <c r="BW24" s="409"/>
      <c r="BX24" s="270"/>
      <c r="BY24" s="409"/>
      <c r="BZ24" s="409"/>
      <c r="CA24" s="409"/>
      <c r="CB24" s="409"/>
      <c r="CC24" s="409"/>
      <c r="CD24" s="409"/>
      <c r="CE24" s="409"/>
      <c r="CF24" s="409"/>
      <c r="CG24" s="270"/>
      <c r="CH24" s="409"/>
      <c r="CI24" s="409"/>
      <c r="CJ24" s="409"/>
      <c r="CK24" s="409"/>
      <c r="CL24" s="409"/>
      <c r="CM24" s="409"/>
      <c r="CN24" s="409"/>
      <c r="CO24" s="409"/>
      <c r="CP24" s="409"/>
    </row>
    <row r="25" spans="2:94" s="86" customFormat="1" ht="19.5" x14ac:dyDescent="0.3">
      <c r="B25" s="389" t="s">
        <v>1028</v>
      </c>
      <c r="C25" s="84"/>
      <c r="D25" s="84"/>
      <c r="E25" s="84"/>
      <c r="F25" s="84"/>
      <c r="G25" s="84"/>
      <c r="H25" s="268" t="s">
        <v>1969</v>
      </c>
      <c r="I25" s="268" t="s">
        <v>1969</v>
      </c>
      <c r="J25" s="268" t="s">
        <v>1969</v>
      </c>
      <c r="K25" s="268" t="s">
        <v>1969</v>
      </c>
      <c r="L25" s="268" t="s">
        <v>1969</v>
      </c>
      <c r="M25" s="268" t="s">
        <v>1969</v>
      </c>
      <c r="N25" s="268" t="s">
        <v>1969</v>
      </c>
      <c r="O25" s="85">
        <f>+'-1.2-'!H105</f>
        <v>-100000</v>
      </c>
      <c r="Q25" s="403" t="s">
        <v>1121</v>
      </c>
      <c r="R25" s="404" t="s">
        <v>1310</v>
      </c>
      <c r="S25" s="314"/>
      <c r="T25" s="139"/>
      <c r="U25" s="139"/>
      <c r="V25" s="139"/>
      <c r="W25" s="139"/>
      <c r="X25" s="139"/>
      <c r="Y25"/>
      <c r="Z25" s="408" t="s">
        <v>1766</v>
      </c>
      <c r="AA25" s="409"/>
      <c r="AB25" s="409"/>
      <c r="AC25" s="410"/>
      <c r="AD25" s="410"/>
      <c r="AE25" s="410"/>
      <c r="AF25" s="410"/>
      <c r="AG25" s="410"/>
      <c r="AH25" s="410"/>
      <c r="AK25" s="408"/>
      <c r="AL25" s="386"/>
      <c r="AM25" s="386"/>
      <c r="AN25" s="386"/>
      <c r="AO25" s="386"/>
      <c r="AP25" s="386"/>
      <c r="AQ25" s="386"/>
      <c r="AR25" s="386"/>
      <c r="AS25" s="386"/>
      <c r="AT25" s="270"/>
      <c r="AU25" s="142"/>
      <c r="AV25" s="408"/>
      <c r="AW25" s="408"/>
      <c r="AX25" s="408"/>
      <c r="AY25" s="408"/>
      <c r="AZ25" s="408"/>
      <c r="BA25" s="408"/>
      <c r="BB25" s="408"/>
      <c r="BC25" s="272"/>
      <c r="BD25" s="272"/>
      <c r="BE25" s="408"/>
      <c r="BF25" s="408"/>
      <c r="BG25" s="408"/>
      <c r="BH25" s="408"/>
      <c r="BI25" s="408"/>
      <c r="BJ25" s="408"/>
      <c r="BK25" s="408"/>
      <c r="BL25" s="415"/>
      <c r="BM25" s="270"/>
      <c r="BN25" s="409"/>
      <c r="BO25" s="409"/>
      <c r="BP25" s="409"/>
      <c r="BQ25" s="409"/>
      <c r="BR25" s="409"/>
      <c r="BS25" s="409"/>
      <c r="BT25" s="409"/>
      <c r="BU25" s="409"/>
      <c r="BV25" s="409"/>
      <c r="BW25" s="409"/>
      <c r="BX25" s="270"/>
      <c r="BY25" s="409"/>
      <c r="BZ25" s="409"/>
      <c r="CA25" s="409"/>
      <c r="CB25" s="409"/>
      <c r="CC25" s="409"/>
      <c r="CD25" s="409"/>
      <c r="CE25" s="409"/>
      <c r="CF25" s="409"/>
      <c r="CG25" s="270"/>
      <c r="CH25" s="409"/>
      <c r="CI25" s="409"/>
      <c r="CJ25" s="409"/>
      <c r="CK25" s="409"/>
      <c r="CL25" s="409"/>
      <c r="CM25" s="409"/>
      <c r="CN25" s="409"/>
      <c r="CO25" s="409"/>
      <c r="CP25" s="409"/>
    </row>
    <row r="26" spans="2:94" s="86" customFormat="1" ht="19.5" x14ac:dyDescent="0.3">
      <c r="B26" s="392" t="s">
        <v>1017</v>
      </c>
      <c r="C26" s="106"/>
      <c r="D26" s="106"/>
      <c r="E26" s="106"/>
      <c r="F26" s="106"/>
      <c r="G26" s="106"/>
      <c r="H26" s="89"/>
      <c r="I26" s="89"/>
      <c r="J26" s="89"/>
      <c r="K26" s="89"/>
      <c r="L26" s="89"/>
      <c r="M26" s="89"/>
      <c r="N26" s="89"/>
      <c r="O26" s="90">
        <f>+O24+O25</f>
        <v>77208</v>
      </c>
      <c r="Q26" s="4"/>
      <c r="R26" s="4"/>
      <c r="S26" s="131"/>
      <c r="T26" s="132"/>
      <c r="U26" s="132"/>
      <c r="V26" s="132"/>
      <c r="W26" s="132"/>
      <c r="X26" s="132"/>
      <c r="Y26"/>
      <c r="Z26" s="408" t="s">
        <v>1767</v>
      </c>
      <c r="AA26" s="409"/>
      <c r="AB26" s="409"/>
      <c r="AC26" s="410"/>
      <c r="AD26" s="410"/>
      <c r="AE26" s="410"/>
      <c r="AF26" s="410"/>
      <c r="AG26" s="410"/>
      <c r="AH26" s="410"/>
      <c r="AK26" s="408"/>
      <c r="AL26" s="386"/>
      <c r="AM26" s="386"/>
      <c r="AN26" s="386"/>
      <c r="AO26" s="386"/>
      <c r="AP26" s="386"/>
      <c r="AQ26" s="386"/>
      <c r="AR26" s="386"/>
      <c r="AS26" s="386"/>
      <c r="AT26" s="270"/>
      <c r="AU26" s="142"/>
      <c r="AV26" s="408"/>
      <c r="AW26" s="408"/>
      <c r="AX26" s="408"/>
      <c r="AY26" s="408"/>
      <c r="AZ26" s="408"/>
      <c r="BA26" s="408"/>
      <c r="BB26" s="408"/>
      <c r="BC26" s="272"/>
      <c r="BD26" s="272"/>
      <c r="BE26" s="408"/>
      <c r="BF26" s="408"/>
      <c r="BG26" s="408"/>
      <c r="BH26" s="408"/>
      <c r="BI26" s="408"/>
      <c r="BJ26" s="408"/>
      <c r="BK26" s="408"/>
      <c r="BL26" s="415"/>
      <c r="BM26" s="270"/>
      <c r="BN26" s="409"/>
      <c r="BO26" s="409"/>
      <c r="BP26" s="409"/>
      <c r="BQ26" s="409"/>
      <c r="BR26" s="409"/>
      <c r="BS26" s="409"/>
      <c r="BT26" s="409"/>
      <c r="BU26" s="409"/>
      <c r="BV26" s="409"/>
      <c r="BW26" s="409"/>
      <c r="BX26" s="270"/>
      <c r="BY26" s="409"/>
      <c r="BZ26" s="409"/>
      <c r="CA26" s="409"/>
      <c r="CB26" s="409"/>
      <c r="CC26" s="409"/>
      <c r="CD26" s="409"/>
      <c r="CE26" s="409"/>
      <c r="CF26" s="409"/>
      <c r="CG26" s="270"/>
      <c r="CH26" s="409"/>
      <c r="CI26" s="409"/>
      <c r="CJ26" s="409"/>
      <c r="CK26" s="409"/>
      <c r="CL26" s="409"/>
      <c r="CM26" s="409"/>
      <c r="CN26" s="409"/>
      <c r="CO26" s="409"/>
      <c r="CP26" s="409"/>
    </row>
    <row r="27" spans="2:94" s="86" customFormat="1" ht="19.5" x14ac:dyDescent="0.3">
      <c r="B27" s="389" t="s">
        <v>1019</v>
      </c>
      <c r="C27" s="84"/>
      <c r="D27" s="84"/>
      <c r="E27" s="84"/>
      <c r="F27" s="84"/>
      <c r="G27" s="84"/>
      <c r="H27" s="268" t="s">
        <v>1969</v>
      </c>
      <c r="I27" s="268" t="s">
        <v>1969</v>
      </c>
      <c r="J27" s="268" t="s">
        <v>1969</v>
      </c>
      <c r="K27" s="268" t="s">
        <v>1969</v>
      </c>
      <c r="L27" s="268" t="s">
        <v>1969</v>
      </c>
      <c r="M27" s="268" t="s">
        <v>1969</v>
      </c>
      <c r="N27" s="268" t="s">
        <v>1969</v>
      </c>
      <c r="O27" s="85">
        <f>+'-1.2-'!H107</f>
        <v>-2395</v>
      </c>
      <c r="Q27" s="185" t="s">
        <v>1899</v>
      </c>
      <c r="R27" s="130"/>
      <c r="S27" s="130"/>
      <c r="T27" s="130"/>
      <c r="U27" s="130"/>
      <c r="V27" s="130"/>
      <c r="W27" s="130"/>
      <c r="X27" s="130"/>
      <c r="Y27"/>
      <c r="Z27" s="408" t="s">
        <v>1768</v>
      </c>
      <c r="AA27" s="409"/>
      <c r="AB27" s="409"/>
      <c r="AC27" s="410"/>
      <c r="AD27" s="410"/>
      <c r="AE27" s="410"/>
      <c r="AF27" s="410"/>
      <c r="AG27" s="410"/>
      <c r="AH27" s="410"/>
      <c r="AK27" s="408"/>
      <c r="AL27" s="386"/>
      <c r="AM27" s="386"/>
      <c r="AN27" s="386"/>
      <c r="AO27" s="386"/>
      <c r="AP27" s="386"/>
      <c r="AQ27" s="386"/>
      <c r="AR27" s="386"/>
      <c r="AS27" s="386"/>
      <c r="AT27" s="142"/>
      <c r="AU27" s="142"/>
      <c r="AV27" s="408"/>
      <c r="AW27" s="408"/>
      <c r="AX27" s="408"/>
      <c r="AY27" s="408"/>
      <c r="AZ27" s="408"/>
      <c r="BA27" s="408"/>
      <c r="BB27" s="408"/>
      <c r="BC27" s="272"/>
      <c r="BD27" s="272"/>
      <c r="BE27" s="409"/>
      <c r="BF27" s="409"/>
      <c r="BG27" s="409"/>
      <c r="BH27" s="409"/>
      <c r="BI27" s="409"/>
      <c r="BJ27" s="409"/>
      <c r="BK27" s="409"/>
      <c r="BL27" s="409"/>
      <c r="BM27" s="270"/>
      <c r="BN27" s="409"/>
      <c r="BO27" s="409"/>
      <c r="BP27" s="409"/>
      <c r="BQ27" s="409"/>
      <c r="BR27" s="409"/>
      <c r="BS27" s="409"/>
      <c r="BT27" s="409"/>
      <c r="BU27" s="409"/>
      <c r="BV27" s="409"/>
      <c r="BW27" s="409"/>
      <c r="BX27" s="270"/>
      <c r="BY27" s="409"/>
      <c r="BZ27" s="409"/>
      <c r="CA27" s="409"/>
      <c r="CB27" s="409"/>
      <c r="CC27" s="409"/>
      <c r="CD27" s="409"/>
      <c r="CE27" s="409"/>
      <c r="CF27" s="409"/>
      <c r="CG27" s="270"/>
      <c r="CH27" s="409"/>
      <c r="CI27" s="409"/>
      <c r="CJ27" s="409"/>
      <c r="CK27" s="409"/>
      <c r="CL27" s="409"/>
      <c r="CM27" s="409"/>
      <c r="CN27" s="409"/>
      <c r="CO27" s="409"/>
      <c r="CP27" s="409"/>
    </row>
    <row r="28" spans="2:94" s="86" customFormat="1" ht="19.5" x14ac:dyDescent="0.3">
      <c r="B28" s="389" t="s">
        <v>1021</v>
      </c>
      <c r="C28" s="84"/>
      <c r="D28" s="84"/>
      <c r="E28" s="84"/>
      <c r="F28" s="84"/>
      <c r="G28" s="84"/>
      <c r="H28" s="268" t="s">
        <v>1969</v>
      </c>
      <c r="I28" s="268" t="s">
        <v>1969</v>
      </c>
      <c r="J28" s="268" t="s">
        <v>1969</v>
      </c>
      <c r="K28" s="268" t="s">
        <v>1969</v>
      </c>
      <c r="L28" s="268" t="s">
        <v>1969</v>
      </c>
      <c r="M28" s="268" t="s">
        <v>1969</v>
      </c>
      <c r="N28" s="268" t="s">
        <v>1969</v>
      </c>
      <c r="O28" s="85">
        <f>+'-1.2-'!H108</f>
        <v>668</v>
      </c>
      <c r="Q28" s="403" t="s">
        <v>1119</v>
      </c>
      <c r="R28" s="404" t="s">
        <v>1311</v>
      </c>
      <c r="S28" s="138"/>
      <c r="T28" s="139"/>
      <c r="U28" s="139"/>
      <c r="V28" s="139"/>
      <c r="W28" s="139"/>
      <c r="X28" s="139"/>
      <c r="Y28"/>
      <c r="AC28" s="132"/>
      <c r="AD28" s="132"/>
      <c r="AE28" s="132"/>
      <c r="AF28" s="132"/>
      <c r="AG28" s="132"/>
      <c r="AH28" s="132"/>
      <c r="AK28" s="408"/>
      <c r="AL28" s="386"/>
      <c r="AM28" s="386"/>
      <c r="AN28" s="386"/>
      <c r="AO28" s="386"/>
      <c r="AP28" s="386"/>
      <c r="AQ28" s="386"/>
      <c r="AR28" s="386"/>
      <c r="AS28" s="386"/>
      <c r="AT28" s="142"/>
      <c r="AU28" s="142"/>
      <c r="AV28" s="408"/>
      <c r="AW28" s="408"/>
      <c r="AX28" s="408"/>
      <c r="AY28" s="408"/>
      <c r="AZ28" s="408"/>
      <c r="BA28" s="408"/>
      <c r="BB28" s="408"/>
      <c r="BC28" s="272"/>
      <c r="BD28" s="272"/>
      <c r="BE28" s="409"/>
      <c r="BF28" s="409"/>
      <c r="BG28" s="409"/>
      <c r="BH28" s="409"/>
      <c r="BI28" s="409"/>
      <c r="BJ28" s="409"/>
      <c r="BK28" s="409"/>
      <c r="BL28" s="409"/>
      <c r="BM28" s="270"/>
      <c r="BN28" s="409"/>
      <c r="BO28" s="409"/>
      <c r="BP28" s="409"/>
      <c r="BQ28" s="409"/>
      <c r="BR28" s="409"/>
      <c r="BS28" s="409"/>
      <c r="BT28" s="409"/>
      <c r="BU28" s="409"/>
      <c r="BV28" s="409"/>
      <c r="BW28" s="409"/>
      <c r="BX28" s="270"/>
      <c r="BY28" s="409"/>
      <c r="BZ28" s="409"/>
      <c r="CA28" s="409"/>
      <c r="CB28" s="409"/>
      <c r="CC28" s="409"/>
      <c r="CD28" s="409"/>
      <c r="CE28" s="409"/>
      <c r="CF28" s="409"/>
      <c r="CG28" s="270"/>
      <c r="CH28" s="409"/>
      <c r="CI28" s="409"/>
      <c r="CJ28" s="409"/>
      <c r="CK28" s="409"/>
      <c r="CL28" s="409"/>
      <c r="CM28" s="409"/>
      <c r="CN28" s="409"/>
      <c r="CO28" s="409"/>
      <c r="CP28" s="409"/>
    </row>
    <row r="29" spans="2:94" s="86" customFormat="1" ht="19.5" x14ac:dyDescent="0.3">
      <c r="B29" s="392" t="s">
        <v>1022</v>
      </c>
      <c r="C29" s="106"/>
      <c r="D29" s="106"/>
      <c r="E29" s="106"/>
      <c r="F29" s="106"/>
      <c r="G29" s="106"/>
      <c r="H29" s="89"/>
      <c r="I29" s="89"/>
      <c r="J29" s="89"/>
      <c r="K29" s="89"/>
      <c r="L29" s="89"/>
      <c r="M29" s="89"/>
      <c r="N29" s="89"/>
      <c r="O29" s="91">
        <f>+O26+O27+O28</f>
        <v>75481</v>
      </c>
      <c r="Q29" s="403" t="s">
        <v>1120</v>
      </c>
      <c r="R29" s="404" t="s">
        <v>1312</v>
      </c>
      <c r="S29" s="138"/>
      <c r="T29" s="139"/>
      <c r="U29" s="139"/>
      <c r="V29" s="139"/>
      <c r="W29" s="139"/>
      <c r="X29" s="139"/>
      <c r="Y29"/>
      <c r="Z29" s="140" t="s">
        <v>1769</v>
      </c>
      <c r="AA29" s="138"/>
      <c r="AB29" s="138"/>
      <c r="AC29" s="139"/>
      <c r="AD29" s="139"/>
      <c r="AE29" s="139"/>
      <c r="AF29" s="139"/>
      <c r="AG29" s="139"/>
      <c r="AH29" s="139"/>
      <c r="AK29" s="408"/>
      <c r="AL29" s="386"/>
      <c r="AM29" s="386"/>
      <c r="AN29" s="386"/>
      <c r="AO29" s="386"/>
      <c r="AP29" s="386"/>
      <c r="AQ29" s="386"/>
      <c r="AR29" s="386"/>
      <c r="AS29" s="386"/>
      <c r="AT29" s="142"/>
      <c r="AU29" s="142"/>
      <c r="AV29" s="408"/>
      <c r="AW29" s="408"/>
      <c r="AX29" s="408"/>
      <c r="AY29" s="408"/>
      <c r="AZ29" s="408"/>
      <c r="BA29" s="408"/>
      <c r="BB29" s="408"/>
      <c r="BC29" s="272"/>
      <c r="BD29" s="272"/>
      <c r="BE29" s="409"/>
      <c r="BF29" s="409"/>
      <c r="BG29" s="409"/>
      <c r="BH29" s="409"/>
      <c r="BI29" s="409"/>
      <c r="BJ29" s="409"/>
      <c r="BK29" s="409"/>
      <c r="BL29" s="409"/>
      <c r="BM29" s="270"/>
      <c r="BN29" s="409"/>
      <c r="BO29" s="409"/>
      <c r="BP29" s="409"/>
      <c r="BQ29" s="409"/>
      <c r="BR29" s="409"/>
      <c r="BS29" s="409"/>
      <c r="BT29" s="409"/>
      <c r="BU29" s="409"/>
      <c r="BV29" s="409"/>
      <c r="BW29" s="409"/>
      <c r="BX29" s="270"/>
      <c r="BY29" s="409"/>
      <c r="BZ29" s="409"/>
      <c r="CA29" s="409"/>
      <c r="CB29" s="409"/>
      <c r="CC29" s="409"/>
      <c r="CD29" s="409"/>
      <c r="CE29" s="409"/>
      <c r="CF29" s="409"/>
      <c r="CG29" s="270"/>
      <c r="CH29" s="409"/>
      <c r="CI29" s="409"/>
      <c r="CJ29" s="409"/>
      <c r="CK29" s="409"/>
      <c r="CL29" s="409"/>
      <c r="CM29" s="409"/>
      <c r="CN29" s="409"/>
      <c r="CO29" s="409"/>
      <c r="CP29" s="409"/>
    </row>
    <row r="30" spans="2:94" s="86" customFormat="1" ht="19.5" x14ac:dyDescent="0.3">
      <c r="B30" s="389" t="s">
        <v>1024</v>
      </c>
      <c r="C30" s="84"/>
      <c r="D30" s="84"/>
      <c r="E30" s="84"/>
      <c r="F30" s="84"/>
      <c r="G30" s="84"/>
      <c r="H30" s="268" t="s">
        <v>1969</v>
      </c>
      <c r="I30" s="268" t="s">
        <v>1969</v>
      </c>
      <c r="J30" s="268" t="s">
        <v>1969</v>
      </c>
      <c r="K30" s="268" t="s">
        <v>1969</v>
      </c>
      <c r="L30" s="268" t="s">
        <v>1969</v>
      </c>
      <c r="M30" s="268" t="s">
        <v>1969</v>
      </c>
      <c r="N30" s="268" t="s">
        <v>1969</v>
      </c>
      <c r="O30" s="85">
        <f>+'-1.2-'!H110</f>
        <v>-8200</v>
      </c>
      <c r="Q30" s="403" t="s">
        <v>1121</v>
      </c>
      <c r="R30" s="404" t="s">
        <v>1313</v>
      </c>
      <c r="S30" s="314"/>
      <c r="T30" s="139"/>
      <c r="U30" s="139"/>
      <c r="V30" s="139"/>
      <c r="W30" s="139"/>
      <c r="X30" s="139"/>
      <c r="Y30"/>
      <c r="Z30" s="411" t="s">
        <v>1770</v>
      </c>
      <c r="AA30" s="409"/>
      <c r="AB30" s="410"/>
      <c r="AC30" s="410"/>
      <c r="AD30" s="410"/>
      <c r="AE30" s="410"/>
      <c r="AF30" s="410"/>
      <c r="AG30" s="410"/>
      <c r="AH30" s="410"/>
      <c r="AK30" s="408"/>
      <c r="AL30" s="386"/>
      <c r="AM30" s="386"/>
      <c r="AN30" s="386"/>
      <c r="AO30" s="386"/>
      <c r="AP30" s="386"/>
      <c r="AQ30" s="386"/>
      <c r="AR30" s="386"/>
      <c r="AS30" s="386"/>
      <c r="AT30" s="142"/>
      <c r="AU30" s="142"/>
      <c r="AV30" s="408"/>
      <c r="AW30" s="408"/>
      <c r="AX30" s="408"/>
      <c r="AY30" s="408"/>
      <c r="AZ30" s="408"/>
      <c r="BA30" s="408"/>
      <c r="BB30" s="408"/>
      <c r="BC30" s="272"/>
      <c r="BD30" s="272"/>
      <c r="BE30" s="409"/>
      <c r="BF30" s="409"/>
      <c r="BG30" s="409"/>
      <c r="BH30" s="409"/>
      <c r="BI30" s="409"/>
      <c r="BJ30" s="409"/>
      <c r="BK30" s="409"/>
      <c r="BL30" s="409"/>
      <c r="BM30" s="270"/>
      <c r="BN30" s="409"/>
      <c r="BO30" s="409"/>
      <c r="BP30" s="409"/>
      <c r="BQ30" s="409"/>
      <c r="BR30" s="409"/>
      <c r="BS30" s="409"/>
      <c r="BT30" s="409"/>
      <c r="BU30" s="409"/>
      <c r="BV30" s="409"/>
      <c r="BW30" s="409"/>
      <c r="BX30" s="270"/>
      <c r="BY30" s="409"/>
      <c r="BZ30" s="409"/>
      <c r="CA30" s="409"/>
      <c r="CB30" s="409"/>
      <c r="CC30" s="409"/>
      <c r="CD30" s="409"/>
      <c r="CE30" s="409"/>
      <c r="CF30" s="409"/>
      <c r="CG30" s="270"/>
      <c r="CH30" s="409"/>
      <c r="CI30" s="409"/>
      <c r="CJ30" s="409"/>
      <c r="CK30" s="409"/>
      <c r="CL30" s="409"/>
      <c r="CM30" s="409"/>
      <c r="CN30" s="409"/>
      <c r="CO30" s="409"/>
      <c r="CP30" s="409"/>
    </row>
    <row r="31" spans="2:94" s="86" customFormat="1" ht="19.5" x14ac:dyDescent="0.3">
      <c r="B31" s="392" t="s">
        <v>1025</v>
      </c>
      <c r="C31" s="106"/>
      <c r="D31" s="106"/>
      <c r="E31" s="106"/>
      <c r="F31" s="106"/>
      <c r="G31" s="106"/>
      <c r="H31" s="89"/>
      <c r="I31" s="89"/>
      <c r="J31" s="89"/>
      <c r="K31" s="89"/>
      <c r="L31" s="89"/>
      <c r="M31" s="89"/>
      <c r="N31" s="89"/>
      <c r="O31" s="91">
        <f>+O29+O30</f>
        <v>67281</v>
      </c>
      <c r="Q31" s="403" t="s">
        <v>1122</v>
      </c>
      <c r="R31" s="404" t="s">
        <v>1314</v>
      </c>
      <c r="S31" s="138"/>
      <c r="T31" s="139"/>
      <c r="U31" s="139"/>
      <c r="V31" s="139"/>
      <c r="W31" s="139"/>
      <c r="X31" s="139"/>
      <c r="Y31"/>
      <c r="Z31" s="410"/>
      <c r="AA31" s="410" t="s">
        <v>1772</v>
      </c>
      <c r="AB31" s="409"/>
      <c r="AC31" s="409"/>
      <c r="AD31" s="409"/>
      <c r="AE31" s="409"/>
      <c r="AF31" s="409"/>
      <c r="AG31" s="409"/>
      <c r="AH31" s="409"/>
      <c r="AK31" s="408"/>
      <c r="AL31" s="386"/>
      <c r="AM31" s="386"/>
      <c r="AN31" s="386"/>
      <c r="AO31" s="386"/>
      <c r="AP31" s="386"/>
      <c r="AQ31" s="386"/>
      <c r="AR31" s="386"/>
      <c r="AS31" s="386"/>
      <c r="AT31" s="142"/>
      <c r="AU31" s="142"/>
      <c r="AV31" s="408"/>
      <c r="AW31" s="408"/>
      <c r="AX31" s="408"/>
      <c r="AY31" s="408"/>
      <c r="AZ31" s="408"/>
      <c r="BA31" s="408"/>
      <c r="BB31" s="408"/>
      <c r="BC31" s="272"/>
      <c r="BD31" s="272"/>
      <c r="BE31" s="409"/>
      <c r="BF31" s="409"/>
      <c r="BG31" s="409"/>
      <c r="BH31" s="409"/>
      <c r="BI31" s="409"/>
      <c r="BJ31" s="409"/>
      <c r="BK31" s="409"/>
      <c r="BL31" s="409"/>
      <c r="BM31" s="270"/>
      <c r="BN31" s="409"/>
      <c r="BO31" s="409"/>
      <c r="BP31" s="409"/>
      <c r="BQ31" s="409"/>
      <c r="BR31" s="409"/>
      <c r="BS31" s="409"/>
      <c r="BT31" s="409"/>
      <c r="BU31" s="409"/>
      <c r="BV31" s="409"/>
      <c r="BW31" s="409"/>
      <c r="BX31" s="270"/>
      <c r="BY31" s="409"/>
      <c r="BZ31" s="409"/>
      <c r="CA31" s="409"/>
      <c r="CB31" s="409"/>
      <c r="CC31" s="409"/>
      <c r="CD31" s="409"/>
      <c r="CE31" s="409"/>
      <c r="CF31" s="409"/>
      <c r="CG31" s="270"/>
      <c r="CH31" s="409"/>
      <c r="CI31" s="409"/>
      <c r="CJ31" s="409"/>
      <c r="CK31" s="409"/>
      <c r="CL31" s="409"/>
      <c r="CM31" s="409"/>
      <c r="CN31" s="409"/>
      <c r="CO31" s="409"/>
      <c r="CP31" s="409"/>
    </row>
    <row r="32" spans="2:94" s="86" customFormat="1" ht="20.25" thickBot="1" x14ac:dyDescent="0.35">
      <c r="B32" s="389" t="s">
        <v>1027</v>
      </c>
      <c r="C32" s="84"/>
      <c r="D32" s="84"/>
      <c r="E32" s="84"/>
      <c r="F32" s="84"/>
      <c r="G32" s="84"/>
      <c r="H32" s="268" t="s">
        <v>1969</v>
      </c>
      <c r="I32" s="268" t="s">
        <v>1969</v>
      </c>
      <c r="J32" s="268" t="s">
        <v>1969</v>
      </c>
      <c r="K32" s="268" t="s">
        <v>1969</v>
      </c>
      <c r="L32" s="268" t="s">
        <v>1969</v>
      </c>
      <c r="M32" s="268" t="s">
        <v>1969</v>
      </c>
      <c r="N32" s="268" t="s">
        <v>1969</v>
      </c>
      <c r="O32" s="85">
        <f>+'-1.2-'!H112</f>
        <v>3800</v>
      </c>
      <c r="Q32" s="403" t="s">
        <v>1123</v>
      </c>
      <c r="R32" s="404" t="s">
        <v>1315</v>
      </c>
      <c r="S32" s="138"/>
      <c r="T32" s="139"/>
      <c r="U32" s="139"/>
      <c r="V32" s="139"/>
      <c r="W32" s="139"/>
      <c r="X32" s="139"/>
      <c r="Y32"/>
      <c r="Z32" s="410"/>
      <c r="AA32" s="410" t="s">
        <v>1771</v>
      </c>
      <c r="AB32" s="409"/>
      <c r="AC32" s="409"/>
      <c r="AD32" s="409"/>
      <c r="AE32" s="409"/>
      <c r="AF32" s="409"/>
      <c r="AG32" s="409"/>
      <c r="AH32" s="409"/>
      <c r="AK32" s="131"/>
      <c r="AL32" s="131"/>
      <c r="AM32" s="131"/>
      <c r="AN32" s="131"/>
      <c r="AO32" s="131"/>
      <c r="AP32" s="131"/>
      <c r="AQ32" s="131"/>
      <c r="AR32" s="131"/>
      <c r="AS32" s="131"/>
      <c r="AT32" s="131"/>
      <c r="AU32" s="131"/>
      <c r="AV32" s="131"/>
      <c r="AW32" s="131"/>
      <c r="AX32" s="131"/>
      <c r="AY32" s="131"/>
      <c r="AZ32" s="131"/>
      <c r="BA32" s="131"/>
      <c r="BB32" s="131"/>
      <c r="BC32" s="128"/>
      <c r="BD32" s="128"/>
    </row>
    <row r="33" spans="2:16384" s="86" customFormat="1" ht="20.25" thickBot="1" x14ac:dyDescent="0.35">
      <c r="B33" s="393" t="s">
        <v>1029</v>
      </c>
      <c r="C33" s="398"/>
      <c r="D33" s="398"/>
      <c r="E33" s="398"/>
      <c r="F33" s="398"/>
      <c r="G33" s="398"/>
      <c r="H33" s="399"/>
      <c r="I33" s="399"/>
      <c r="J33" s="399"/>
      <c r="K33" s="399"/>
      <c r="L33" s="399"/>
      <c r="M33" s="399"/>
      <c r="N33" s="399"/>
      <c r="O33" s="92">
        <f>+O31+O32</f>
        <v>71081</v>
      </c>
      <c r="Q33" s="403" t="s">
        <v>1124</v>
      </c>
      <c r="R33" s="404" t="s">
        <v>1316</v>
      </c>
      <c r="S33" s="314"/>
      <c r="T33" s="139"/>
      <c r="U33" s="139"/>
      <c r="V33" s="139"/>
      <c r="W33" s="139"/>
      <c r="X33" s="139"/>
      <c r="Y33"/>
      <c r="Z33" s="410"/>
      <c r="AA33" s="410" t="s">
        <v>1773</v>
      </c>
      <c r="AB33" s="409"/>
      <c r="AC33" s="409"/>
      <c r="AD33" s="409"/>
      <c r="AE33" s="409"/>
      <c r="AF33" s="409"/>
      <c r="AG33" s="409"/>
      <c r="AH33" s="409"/>
      <c r="AK33" s="273" t="s">
        <v>2040</v>
      </c>
      <c r="AL33" s="274"/>
      <c r="AM33" s="274"/>
      <c r="AN33" s="274"/>
      <c r="AO33" s="274"/>
      <c r="AP33" s="274"/>
      <c r="AQ33" s="274"/>
      <c r="AR33" s="274"/>
      <c r="AS33" s="275"/>
      <c r="AT33" s="275"/>
      <c r="AU33" s="275"/>
      <c r="AV33" s="275"/>
      <c r="AW33" s="276"/>
      <c r="AX33" s="276"/>
      <c r="AY33" s="276"/>
      <c r="AZ33" s="276"/>
      <c r="BA33" s="276"/>
      <c r="BB33" s="277"/>
      <c r="BC33" s="128"/>
      <c r="BD33" s="128"/>
    </row>
    <row r="34" spans="2:16384" ht="20.25" thickBot="1" x14ac:dyDescent="0.35">
      <c r="Q34" s="403" t="s">
        <v>1125</v>
      </c>
      <c r="R34" s="404" t="s">
        <v>1317</v>
      </c>
      <c r="S34" s="138"/>
      <c r="T34" s="139"/>
      <c r="U34" s="139"/>
      <c r="V34" s="139"/>
      <c r="W34" s="139"/>
      <c r="X34" s="139"/>
      <c r="Z34" s="132"/>
      <c r="AA34" s="86"/>
      <c r="AB34" s="86"/>
      <c r="AC34" s="86"/>
      <c r="AD34" s="86"/>
      <c r="AE34" s="86"/>
      <c r="AF34" s="86"/>
      <c r="AG34" s="86"/>
      <c r="AH34" s="86"/>
      <c r="AI34" s="86"/>
      <c r="AJ34" s="86"/>
      <c r="AK34" s="278"/>
      <c r="BB34" s="279"/>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6"/>
      <c r="DN34" s="86"/>
      <c r="DO34" s="86"/>
      <c r="DP34" s="86"/>
      <c r="DQ34" s="86"/>
      <c r="DR34" s="86"/>
      <c r="DS34" s="86"/>
      <c r="DT34" s="86"/>
      <c r="DU34" s="86"/>
      <c r="DV34" s="86"/>
      <c r="DW34" s="86"/>
      <c r="DX34" s="86"/>
      <c r="DY34" s="86"/>
      <c r="DZ34" s="86"/>
      <c r="EA34" s="86"/>
      <c r="EB34" s="86"/>
      <c r="EC34" s="86"/>
      <c r="ED34" s="86"/>
      <c r="EE34" s="86"/>
      <c r="EF34" s="86"/>
      <c r="EG34" s="86"/>
      <c r="EH34" s="86"/>
      <c r="EI34" s="86"/>
      <c r="EJ34" s="86"/>
      <c r="EK34" s="86"/>
      <c r="EL34" s="86"/>
      <c r="EM34" s="86"/>
      <c r="EN34" s="86"/>
      <c r="EO34" s="86"/>
      <c r="EP34" s="86"/>
      <c r="EQ34" s="86"/>
      <c r="ER34" s="86"/>
      <c r="ES34" s="86"/>
      <c r="ET34" s="86"/>
      <c r="EU34" s="86"/>
      <c r="EV34" s="86"/>
      <c r="EW34" s="86"/>
      <c r="EX34" s="86"/>
      <c r="EY34" s="86"/>
      <c r="EZ34" s="86"/>
      <c r="FA34" s="86"/>
      <c r="FB34" s="86"/>
      <c r="FC34" s="86"/>
      <c r="FD34" s="86"/>
      <c r="FE34" s="86"/>
      <c r="FF34" s="86"/>
      <c r="FG34" s="86"/>
      <c r="FH34" s="86"/>
      <c r="FI34" s="86"/>
      <c r="FJ34" s="86"/>
      <c r="FK34" s="86"/>
      <c r="FL34" s="86"/>
      <c r="FM34" s="86"/>
      <c r="FN34" s="86"/>
      <c r="FO34" s="86"/>
      <c r="FP34" s="86"/>
      <c r="FQ34" s="86"/>
      <c r="FR34" s="86"/>
      <c r="FS34" s="86"/>
      <c r="FT34" s="86"/>
      <c r="FU34" s="86"/>
      <c r="FV34" s="86"/>
      <c r="FW34" s="86"/>
      <c r="FX34" s="86"/>
      <c r="FY34" s="86"/>
      <c r="FZ34" s="86"/>
      <c r="GA34" s="86"/>
      <c r="GB34" s="86"/>
      <c r="GC34" s="86"/>
      <c r="GD34" s="86"/>
      <c r="GE34" s="86"/>
      <c r="GF34" s="86"/>
      <c r="GG34" s="86"/>
      <c r="GH34" s="86"/>
      <c r="GI34" s="86"/>
      <c r="GJ34" s="86"/>
      <c r="GK34" s="86"/>
      <c r="GL34" s="86"/>
      <c r="GM34" s="86"/>
      <c r="GN34" s="86"/>
      <c r="GO34" s="86"/>
      <c r="GP34" s="86"/>
      <c r="GQ34" s="86"/>
      <c r="GR34" s="86"/>
      <c r="GS34" s="86"/>
      <c r="GT34" s="86"/>
      <c r="GU34" s="86"/>
      <c r="GV34" s="86"/>
      <c r="GW34" s="86"/>
      <c r="GX34" s="86"/>
      <c r="GY34" s="86"/>
      <c r="GZ34" s="86"/>
      <c r="HA34" s="86"/>
      <c r="HB34" s="86"/>
      <c r="HC34" s="86"/>
      <c r="HD34" s="86"/>
      <c r="HE34" s="86"/>
      <c r="HF34" s="86"/>
      <c r="HG34" s="86"/>
      <c r="HH34" s="86"/>
      <c r="HI34" s="86"/>
      <c r="HJ34" s="86"/>
      <c r="HK34" s="86"/>
      <c r="HL34" s="86"/>
      <c r="HM34" s="86"/>
      <c r="HN34" s="86"/>
      <c r="HO34" s="86"/>
      <c r="HP34" s="86"/>
      <c r="HQ34" s="86"/>
      <c r="HR34" s="86"/>
      <c r="HS34" s="86"/>
      <c r="HT34" s="86"/>
      <c r="HU34" s="86"/>
      <c r="HV34" s="86"/>
      <c r="HW34" s="86"/>
      <c r="HX34" s="86"/>
      <c r="HY34" s="86"/>
      <c r="HZ34" s="86"/>
      <c r="IA34" s="86"/>
      <c r="IB34" s="86"/>
      <c r="IC34" s="86"/>
      <c r="ID34" s="86"/>
      <c r="IE34" s="86"/>
      <c r="IF34" s="86"/>
      <c r="IG34" s="86"/>
      <c r="IH34" s="86"/>
      <c r="II34" s="86"/>
      <c r="IJ34" s="86"/>
      <c r="IK34" s="86"/>
      <c r="IL34" s="86"/>
      <c r="IM34" s="86"/>
      <c r="IN34" s="86"/>
      <c r="IO34" s="86"/>
      <c r="IP34" s="86"/>
      <c r="IQ34" s="86"/>
      <c r="IR34" s="86"/>
      <c r="IS34" s="86"/>
      <c r="IT34" s="86"/>
      <c r="IU34" s="86"/>
      <c r="IV34" s="86"/>
      <c r="IW34" s="86"/>
      <c r="IX34" s="86"/>
      <c r="IY34" s="86"/>
      <c r="IZ34" s="86"/>
      <c r="JA34" s="86"/>
      <c r="JB34" s="86"/>
      <c r="JC34" s="86"/>
      <c r="JD34" s="86"/>
      <c r="JE34" s="86"/>
      <c r="JF34" s="86"/>
      <c r="JG34" s="86"/>
      <c r="JH34" s="86"/>
      <c r="JI34" s="86"/>
      <c r="JJ34" s="86"/>
      <c r="JK34" s="86"/>
      <c r="JL34" s="86"/>
      <c r="JM34" s="86"/>
      <c r="JN34" s="86"/>
      <c r="JO34" s="86"/>
      <c r="JP34" s="86"/>
      <c r="JQ34" s="86"/>
      <c r="JR34" s="86"/>
      <c r="JS34" s="86"/>
      <c r="JT34" s="86"/>
      <c r="JU34" s="86"/>
      <c r="JV34" s="86"/>
      <c r="JW34" s="86"/>
      <c r="JX34" s="86"/>
      <c r="JY34" s="86"/>
      <c r="JZ34" s="86"/>
      <c r="KA34" s="86"/>
      <c r="KB34" s="86"/>
      <c r="KC34" s="86"/>
      <c r="KD34" s="86"/>
      <c r="KE34" s="86"/>
      <c r="KF34" s="86"/>
      <c r="KG34" s="86"/>
      <c r="KH34" s="86"/>
      <c r="KI34" s="86"/>
      <c r="KJ34" s="86"/>
      <c r="KK34" s="86"/>
      <c r="KL34" s="86"/>
      <c r="KM34" s="86"/>
      <c r="KN34" s="86"/>
      <c r="KO34" s="86"/>
      <c r="KP34" s="86"/>
      <c r="KQ34" s="86"/>
      <c r="KR34" s="86"/>
      <c r="KS34" s="86"/>
      <c r="KT34" s="86"/>
      <c r="KU34" s="86"/>
      <c r="KV34" s="86"/>
      <c r="KW34" s="86"/>
      <c r="KX34" s="86"/>
      <c r="KY34" s="86"/>
      <c r="KZ34" s="86"/>
      <c r="LA34" s="86"/>
      <c r="LB34" s="86"/>
      <c r="LC34" s="86"/>
      <c r="LD34" s="86"/>
      <c r="LE34" s="86"/>
      <c r="LF34" s="86"/>
      <c r="LG34" s="86"/>
      <c r="LH34" s="86"/>
      <c r="LI34" s="86"/>
      <c r="LJ34" s="86"/>
      <c r="LK34" s="86"/>
      <c r="LL34" s="86"/>
      <c r="LM34" s="86"/>
      <c r="LN34" s="86"/>
      <c r="LO34" s="86"/>
      <c r="LP34" s="86"/>
      <c r="LQ34" s="86"/>
      <c r="LR34" s="86"/>
      <c r="LS34" s="86"/>
      <c r="LT34" s="86"/>
      <c r="LU34" s="86"/>
      <c r="LV34" s="86"/>
      <c r="LW34" s="86"/>
      <c r="LX34" s="86"/>
      <c r="LY34" s="86"/>
      <c r="LZ34" s="86"/>
      <c r="MA34" s="86"/>
      <c r="MB34" s="86"/>
      <c r="MC34" s="86"/>
      <c r="MD34" s="86"/>
      <c r="ME34" s="86"/>
      <c r="MF34" s="86"/>
      <c r="MG34" s="86"/>
      <c r="MH34" s="86"/>
      <c r="MI34" s="86"/>
      <c r="MJ34" s="86"/>
      <c r="MK34" s="86"/>
      <c r="ML34" s="86"/>
      <c r="MM34" s="86"/>
      <c r="MN34" s="86"/>
      <c r="MO34" s="86"/>
      <c r="MP34" s="86"/>
      <c r="MQ34" s="86"/>
      <c r="MR34" s="86"/>
      <c r="MS34" s="86"/>
      <c r="MT34" s="86"/>
      <c r="MU34" s="86"/>
      <c r="MV34" s="86"/>
      <c r="MW34" s="86"/>
      <c r="MX34" s="86"/>
      <c r="MY34" s="86"/>
      <c r="MZ34" s="86"/>
      <c r="NA34" s="86"/>
      <c r="NB34" s="86"/>
      <c r="NC34" s="86"/>
      <c r="ND34" s="86"/>
      <c r="NE34" s="86"/>
      <c r="NF34" s="86"/>
      <c r="NG34" s="86"/>
      <c r="NH34" s="86"/>
      <c r="NI34" s="86"/>
      <c r="NJ34" s="86"/>
      <c r="NK34" s="86"/>
      <c r="NL34" s="86"/>
      <c r="NM34" s="86"/>
      <c r="NN34" s="86"/>
      <c r="NO34" s="86"/>
      <c r="NP34" s="86"/>
      <c r="NQ34" s="86"/>
      <c r="NR34" s="86"/>
      <c r="NS34" s="86"/>
      <c r="NT34" s="86"/>
      <c r="NU34" s="86"/>
      <c r="NV34" s="86"/>
      <c r="NW34" s="86"/>
      <c r="NX34" s="86"/>
      <c r="NY34" s="86"/>
      <c r="NZ34" s="86"/>
      <c r="OA34" s="86"/>
      <c r="OB34" s="86"/>
      <c r="OC34" s="86"/>
      <c r="OD34" s="86"/>
      <c r="OE34" s="86"/>
      <c r="OF34" s="86"/>
      <c r="OG34" s="86"/>
      <c r="OH34" s="86"/>
      <c r="OI34" s="86"/>
      <c r="OJ34" s="86"/>
      <c r="OK34" s="86"/>
      <c r="OL34" s="86"/>
      <c r="OM34" s="86"/>
      <c r="ON34" s="86"/>
      <c r="OO34" s="86"/>
      <c r="OP34" s="86"/>
      <c r="OQ34" s="86"/>
      <c r="OR34" s="86"/>
      <c r="OS34" s="86"/>
      <c r="OT34" s="86"/>
      <c r="OU34" s="86"/>
      <c r="OV34" s="86"/>
      <c r="OW34" s="86"/>
      <c r="OX34" s="86"/>
      <c r="OY34" s="86"/>
      <c r="OZ34" s="86"/>
      <c r="PA34" s="86"/>
      <c r="PB34" s="86"/>
      <c r="PC34" s="86"/>
      <c r="PD34" s="86"/>
      <c r="PE34" s="86"/>
      <c r="PF34" s="86"/>
      <c r="PG34" s="86"/>
      <c r="PH34" s="86"/>
      <c r="PI34" s="86"/>
      <c r="PJ34" s="86"/>
      <c r="PK34" s="86"/>
      <c r="PL34" s="86"/>
      <c r="PM34" s="86"/>
      <c r="PN34" s="86"/>
      <c r="PO34" s="86"/>
      <c r="PP34" s="86"/>
      <c r="PQ34" s="86"/>
      <c r="PR34" s="86"/>
      <c r="PS34" s="86"/>
      <c r="PT34" s="86"/>
      <c r="PU34" s="86"/>
      <c r="PV34" s="86"/>
      <c r="PW34" s="86"/>
      <c r="PX34" s="86"/>
      <c r="PY34" s="86"/>
      <c r="PZ34" s="86"/>
      <c r="QA34" s="86"/>
      <c r="QB34" s="86"/>
      <c r="QC34" s="86"/>
      <c r="QD34" s="86"/>
      <c r="QE34" s="86"/>
      <c r="QF34" s="86"/>
      <c r="QG34" s="86"/>
      <c r="QH34" s="86"/>
      <c r="QI34" s="86"/>
      <c r="QJ34" s="86"/>
      <c r="QK34" s="86"/>
      <c r="QL34" s="86"/>
      <c r="QM34" s="86"/>
      <c r="QN34" s="86"/>
      <c r="QO34" s="86"/>
      <c r="QP34" s="86"/>
      <c r="QQ34" s="86"/>
      <c r="QR34" s="86"/>
      <c r="QS34" s="86"/>
      <c r="QT34" s="86"/>
      <c r="QU34" s="86"/>
      <c r="QV34" s="86"/>
      <c r="QW34" s="86"/>
      <c r="QX34" s="86"/>
      <c r="QY34" s="86"/>
      <c r="QZ34" s="86"/>
      <c r="RA34" s="86"/>
      <c r="RB34" s="86"/>
      <c r="RC34" s="86"/>
      <c r="RD34" s="86"/>
      <c r="RE34" s="86"/>
      <c r="RF34" s="86"/>
      <c r="RG34" s="86"/>
      <c r="RH34" s="86"/>
      <c r="RI34" s="86"/>
      <c r="RJ34" s="86"/>
      <c r="RK34" s="86"/>
      <c r="RL34" s="86"/>
      <c r="RM34" s="86"/>
      <c r="RN34" s="86"/>
      <c r="RO34" s="86"/>
      <c r="RP34" s="86"/>
      <c r="RQ34" s="86"/>
      <c r="RR34" s="86"/>
      <c r="RS34" s="86"/>
      <c r="RT34" s="86"/>
      <c r="RU34" s="86"/>
      <c r="RV34" s="86"/>
      <c r="RW34" s="86"/>
      <c r="RX34" s="86"/>
      <c r="RY34" s="86"/>
      <c r="RZ34" s="86"/>
      <c r="SA34" s="86"/>
      <c r="SB34" s="86"/>
      <c r="SC34" s="86"/>
      <c r="SD34" s="86"/>
      <c r="SE34" s="86"/>
      <c r="SF34" s="86"/>
      <c r="SG34" s="86"/>
      <c r="SH34" s="86"/>
      <c r="SI34" s="86"/>
      <c r="SJ34" s="86"/>
      <c r="SK34" s="86"/>
      <c r="SL34" s="86"/>
      <c r="SM34" s="86"/>
      <c r="SN34" s="86"/>
      <c r="SO34" s="86"/>
      <c r="SP34" s="86"/>
      <c r="SQ34" s="86"/>
      <c r="SR34" s="86"/>
      <c r="SS34" s="86"/>
      <c r="ST34" s="86"/>
      <c r="SU34" s="86"/>
      <c r="SV34" s="86"/>
      <c r="SW34" s="86"/>
      <c r="SX34" s="86"/>
      <c r="SY34" s="86"/>
      <c r="SZ34" s="86"/>
      <c r="TA34" s="86"/>
      <c r="TB34" s="86"/>
      <c r="TC34" s="86"/>
      <c r="TD34" s="86"/>
      <c r="TE34" s="86"/>
      <c r="TF34" s="86"/>
      <c r="TG34" s="86"/>
      <c r="TH34" s="86"/>
      <c r="TI34" s="86"/>
      <c r="TJ34" s="86"/>
      <c r="TK34" s="86"/>
      <c r="TL34" s="86"/>
      <c r="TM34" s="86"/>
      <c r="TN34" s="86"/>
      <c r="TO34" s="86"/>
      <c r="TP34" s="86"/>
      <c r="TQ34" s="86"/>
      <c r="TR34" s="86"/>
      <c r="TS34" s="86"/>
      <c r="TT34" s="86"/>
      <c r="TU34" s="86"/>
      <c r="TV34" s="86"/>
      <c r="TW34" s="86"/>
      <c r="TX34" s="86"/>
      <c r="TY34" s="86"/>
      <c r="TZ34" s="86"/>
      <c r="UA34" s="86"/>
      <c r="UB34" s="86"/>
      <c r="UC34" s="86"/>
      <c r="UD34" s="86"/>
      <c r="UE34" s="86"/>
      <c r="UF34" s="86"/>
      <c r="UG34" s="86"/>
      <c r="UH34" s="86"/>
      <c r="UI34" s="86"/>
      <c r="UJ34" s="86"/>
      <c r="UK34" s="86"/>
      <c r="UL34" s="86"/>
      <c r="UM34" s="86"/>
      <c r="UN34" s="86"/>
      <c r="UO34" s="86"/>
      <c r="UP34" s="86"/>
      <c r="UQ34" s="86"/>
      <c r="UR34" s="86"/>
      <c r="US34" s="86"/>
      <c r="UT34" s="86"/>
      <c r="UU34" s="86"/>
      <c r="UV34" s="86"/>
      <c r="UW34" s="86"/>
      <c r="UX34" s="86"/>
      <c r="UY34" s="86"/>
      <c r="UZ34" s="86"/>
      <c r="VA34" s="86"/>
      <c r="VB34" s="86"/>
      <c r="VC34" s="86"/>
      <c r="VD34" s="86"/>
      <c r="VE34" s="86"/>
      <c r="VF34" s="86"/>
      <c r="VG34" s="86"/>
      <c r="VH34" s="86"/>
      <c r="VI34" s="86"/>
      <c r="VJ34" s="86"/>
      <c r="VK34" s="86"/>
      <c r="VL34" s="86"/>
      <c r="VM34" s="86"/>
      <c r="VN34" s="86"/>
      <c r="VO34" s="86"/>
      <c r="VP34" s="86"/>
      <c r="VQ34" s="86"/>
      <c r="VR34" s="86"/>
      <c r="VS34" s="86"/>
      <c r="VT34" s="86"/>
      <c r="VU34" s="86"/>
      <c r="VV34" s="86"/>
      <c r="VW34" s="86"/>
      <c r="VX34" s="86"/>
      <c r="VY34" s="86"/>
      <c r="VZ34" s="86"/>
      <c r="WA34" s="86"/>
      <c r="WB34" s="86"/>
      <c r="WC34" s="86"/>
      <c r="WD34" s="86"/>
      <c r="WE34" s="86"/>
      <c r="WF34" s="86"/>
      <c r="WG34" s="86"/>
      <c r="WH34" s="86"/>
      <c r="WI34" s="86"/>
      <c r="WJ34" s="86"/>
      <c r="WK34" s="86"/>
      <c r="WL34" s="86"/>
      <c r="WM34" s="86"/>
      <c r="WN34" s="86"/>
      <c r="WO34" s="86"/>
      <c r="WP34" s="86"/>
      <c r="WQ34" s="86"/>
      <c r="WR34" s="86"/>
      <c r="WS34" s="86"/>
      <c r="WT34" s="86"/>
      <c r="WU34" s="86"/>
      <c r="WV34" s="86"/>
      <c r="WW34" s="86"/>
      <c r="WX34" s="86"/>
      <c r="WY34" s="86"/>
      <c r="WZ34" s="86"/>
      <c r="XA34" s="86"/>
      <c r="XB34" s="86"/>
      <c r="XC34" s="86"/>
      <c r="XD34" s="86"/>
      <c r="XE34" s="86"/>
      <c r="XF34" s="86"/>
      <c r="XG34" s="86"/>
      <c r="XH34" s="86"/>
      <c r="XI34" s="86"/>
      <c r="XJ34" s="86"/>
      <c r="XK34" s="86"/>
      <c r="XL34" s="86"/>
      <c r="XM34" s="86"/>
      <c r="XN34" s="86"/>
      <c r="XO34" s="86"/>
      <c r="XP34" s="86"/>
      <c r="XQ34" s="86"/>
      <c r="XR34" s="86"/>
      <c r="XS34" s="86"/>
      <c r="XT34" s="86"/>
      <c r="XU34" s="86"/>
      <c r="XV34" s="86"/>
      <c r="XW34" s="86"/>
      <c r="XX34" s="86"/>
      <c r="XY34" s="86"/>
      <c r="XZ34" s="86"/>
      <c r="YA34" s="86"/>
      <c r="YB34" s="86"/>
      <c r="YC34" s="86"/>
      <c r="YD34" s="86"/>
      <c r="YE34" s="86"/>
      <c r="YF34" s="86"/>
      <c r="YG34" s="86"/>
      <c r="YH34" s="86"/>
      <c r="YI34" s="86"/>
      <c r="YJ34" s="86"/>
      <c r="YK34" s="86"/>
      <c r="YL34" s="86"/>
      <c r="YM34" s="86"/>
      <c r="YN34" s="86"/>
      <c r="YO34" s="86"/>
      <c r="YP34" s="86"/>
      <c r="YQ34" s="86"/>
      <c r="YR34" s="86"/>
      <c r="YS34" s="86"/>
      <c r="YT34" s="86"/>
      <c r="YU34" s="86"/>
      <c r="YV34" s="86"/>
      <c r="YW34" s="86"/>
      <c r="YX34" s="86"/>
      <c r="YY34" s="86"/>
      <c r="YZ34" s="86"/>
      <c r="ZA34" s="86"/>
      <c r="ZB34" s="86"/>
      <c r="ZC34" s="86"/>
      <c r="ZD34" s="86"/>
      <c r="ZE34" s="86"/>
      <c r="ZF34" s="86"/>
      <c r="ZG34" s="86"/>
      <c r="ZH34" s="86"/>
      <c r="ZI34" s="86"/>
      <c r="ZJ34" s="86"/>
      <c r="ZK34" s="86"/>
      <c r="ZL34" s="86"/>
      <c r="ZM34" s="86"/>
      <c r="ZN34" s="86"/>
      <c r="ZO34" s="86"/>
      <c r="ZP34" s="86"/>
      <c r="ZQ34" s="86"/>
      <c r="ZR34" s="86"/>
      <c r="ZS34" s="86"/>
      <c r="ZT34" s="86"/>
      <c r="ZU34" s="86"/>
      <c r="ZV34" s="86"/>
      <c r="ZW34" s="86"/>
      <c r="ZX34" s="86"/>
      <c r="ZY34" s="86"/>
      <c r="ZZ34" s="86"/>
      <c r="AAA34" s="86"/>
      <c r="AAB34" s="86"/>
      <c r="AAC34" s="86"/>
      <c r="AAD34" s="86"/>
      <c r="AAE34" s="86"/>
      <c r="AAF34" s="86"/>
      <c r="AAG34" s="86"/>
      <c r="AAH34" s="86"/>
      <c r="AAI34" s="86"/>
      <c r="AAJ34" s="86"/>
      <c r="AAK34" s="86"/>
      <c r="AAL34" s="86"/>
      <c r="AAM34" s="86"/>
      <c r="AAN34" s="86"/>
      <c r="AAO34" s="86"/>
      <c r="AAP34" s="86"/>
      <c r="AAQ34" s="86"/>
      <c r="AAR34" s="86"/>
      <c r="AAS34" s="86"/>
      <c r="AAT34" s="86"/>
      <c r="AAU34" s="86"/>
      <c r="AAV34" s="86"/>
      <c r="AAW34" s="86"/>
      <c r="AAX34" s="86"/>
      <c r="AAY34" s="86"/>
      <c r="AAZ34" s="86"/>
      <c r="ABA34" s="86"/>
      <c r="ABB34" s="86"/>
      <c r="ABC34" s="86"/>
      <c r="ABD34" s="86"/>
      <c r="ABE34" s="86"/>
      <c r="ABF34" s="86"/>
      <c r="ABG34" s="86"/>
      <c r="ABH34" s="86"/>
      <c r="ABI34" s="86"/>
      <c r="ABJ34" s="86"/>
      <c r="ABK34" s="86"/>
      <c r="ABL34" s="86"/>
      <c r="ABM34" s="86"/>
      <c r="ABN34" s="86"/>
      <c r="ABO34" s="86"/>
      <c r="ABP34" s="86"/>
      <c r="ABQ34" s="86"/>
      <c r="ABR34" s="86"/>
      <c r="ABS34" s="86"/>
      <c r="ABT34" s="86"/>
      <c r="ABU34" s="86"/>
      <c r="ABV34" s="86"/>
      <c r="ABW34" s="86"/>
      <c r="ABX34" s="86"/>
      <c r="ABY34" s="86"/>
      <c r="ABZ34" s="86"/>
      <c r="ACA34" s="86"/>
      <c r="ACB34" s="86"/>
      <c r="ACC34" s="86"/>
      <c r="ACD34" s="86"/>
      <c r="ACE34" s="86"/>
      <c r="ACF34" s="86"/>
      <c r="ACG34" s="86"/>
      <c r="ACH34" s="86"/>
      <c r="ACI34" s="86"/>
      <c r="ACJ34" s="86"/>
      <c r="ACK34" s="86"/>
      <c r="ACL34" s="86"/>
      <c r="ACM34" s="86"/>
      <c r="ACN34" s="86"/>
      <c r="ACO34" s="86"/>
      <c r="ACP34" s="86"/>
      <c r="ACQ34" s="86"/>
      <c r="ACR34" s="86"/>
      <c r="ACS34" s="86"/>
      <c r="ACT34" s="86"/>
      <c r="ACU34" s="86"/>
      <c r="ACV34" s="86"/>
      <c r="ACW34" s="86"/>
      <c r="ACX34" s="86"/>
      <c r="ACY34" s="86"/>
      <c r="ACZ34" s="86"/>
      <c r="ADA34" s="86"/>
      <c r="ADB34" s="86"/>
      <c r="ADC34" s="86"/>
      <c r="ADD34" s="86"/>
      <c r="ADE34" s="86"/>
      <c r="ADF34" s="86"/>
      <c r="ADG34" s="86"/>
      <c r="ADH34" s="86"/>
      <c r="ADI34" s="86"/>
      <c r="ADJ34" s="86"/>
      <c r="ADK34" s="86"/>
      <c r="ADL34" s="86"/>
      <c r="ADM34" s="86"/>
      <c r="ADN34" s="86"/>
      <c r="ADO34" s="86"/>
      <c r="ADP34" s="86"/>
      <c r="ADQ34" s="86"/>
      <c r="ADR34" s="86"/>
      <c r="ADS34" s="86"/>
      <c r="ADT34" s="86"/>
      <c r="ADU34" s="86"/>
      <c r="ADV34" s="86"/>
      <c r="ADW34" s="86"/>
      <c r="ADX34" s="86"/>
      <c r="ADY34" s="86"/>
      <c r="ADZ34" s="86"/>
      <c r="AEA34" s="86"/>
      <c r="AEB34" s="86"/>
      <c r="AEC34" s="86"/>
      <c r="AED34" s="86"/>
      <c r="AEE34" s="86"/>
      <c r="AEF34" s="86"/>
      <c r="AEG34" s="86"/>
      <c r="AEH34" s="86"/>
      <c r="AEI34" s="86"/>
      <c r="AEJ34" s="86"/>
      <c r="AEK34" s="86"/>
      <c r="AEL34" s="86"/>
      <c r="AEM34" s="86"/>
      <c r="AEN34" s="86"/>
      <c r="AEO34" s="86"/>
      <c r="AEP34" s="86"/>
      <c r="AEQ34" s="86"/>
      <c r="AER34" s="86"/>
      <c r="AES34" s="86"/>
      <c r="AET34" s="86"/>
      <c r="AEU34" s="86"/>
      <c r="AEV34" s="86"/>
      <c r="AEW34" s="86"/>
      <c r="AEX34" s="86"/>
      <c r="AEY34" s="86"/>
      <c r="AEZ34" s="86"/>
      <c r="AFA34" s="86"/>
      <c r="AFB34" s="86"/>
      <c r="AFC34" s="86"/>
      <c r="AFD34" s="86"/>
      <c r="AFE34" s="86"/>
      <c r="AFF34" s="86"/>
      <c r="AFG34" s="86"/>
      <c r="AFH34" s="86"/>
      <c r="AFI34" s="86"/>
      <c r="AFJ34" s="86"/>
      <c r="AFK34" s="86"/>
      <c r="AFL34" s="86"/>
      <c r="AFM34" s="86"/>
      <c r="AFN34" s="86"/>
      <c r="AFO34" s="86"/>
      <c r="AFP34" s="86"/>
      <c r="AFQ34" s="86"/>
      <c r="AFR34" s="86"/>
      <c r="AFS34" s="86"/>
      <c r="AFT34" s="86"/>
      <c r="AFU34" s="86"/>
      <c r="AFV34" s="86"/>
      <c r="AFW34" s="86"/>
      <c r="AFX34" s="86"/>
      <c r="AFY34" s="86"/>
      <c r="AFZ34" s="86"/>
      <c r="AGA34" s="86"/>
      <c r="AGB34" s="86"/>
      <c r="AGC34" s="86"/>
      <c r="AGD34" s="86"/>
      <c r="AGE34" s="86"/>
      <c r="AGF34" s="86"/>
      <c r="AGG34" s="86"/>
      <c r="AGH34" s="86"/>
      <c r="AGI34" s="86"/>
      <c r="AGJ34" s="86"/>
      <c r="AGK34" s="86"/>
      <c r="AGL34" s="86"/>
      <c r="AGM34" s="86"/>
      <c r="AGN34" s="86"/>
      <c r="AGO34" s="86"/>
      <c r="AGP34" s="86"/>
      <c r="AGQ34" s="86"/>
      <c r="AGR34" s="86"/>
      <c r="AGS34" s="86"/>
      <c r="AGT34" s="86"/>
      <c r="AGU34" s="86"/>
      <c r="AGV34" s="86"/>
      <c r="AGW34" s="86"/>
      <c r="AGX34" s="86"/>
      <c r="AGY34" s="86"/>
      <c r="AGZ34" s="86"/>
      <c r="AHA34" s="86"/>
      <c r="AHB34" s="86"/>
      <c r="AHC34" s="86"/>
      <c r="AHD34" s="86"/>
      <c r="AHE34" s="86"/>
      <c r="AHF34" s="86"/>
      <c r="AHG34" s="86"/>
      <c r="AHH34" s="86"/>
      <c r="AHI34" s="86"/>
      <c r="AHJ34" s="86"/>
      <c r="AHK34" s="86"/>
      <c r="AHL34" s="86"/>
      <c r="AHM34" s="86"/>
      <c r="AHN34" s="86"/>
      <c r="AHO34" s="86"/>
      <c r="AHP34" s="86"/>
      <c r="AHQ34" s="86"/>
      <c r="AHR34" s="86"/>
      <c r="AHS34" s="86"/>
      <c r="AHT34" s="86"/>
      <c r="AHU34" s="86"/>
      <c r="AHV34" s="86"/>
      <c r="AHW34" s="86"/>
      <c r="AHX34" s="86"/>
      <c r="AHY34" s="86"/>
      <c r="AHZ34" s="86"/>
      <c r="AIA34" s="86"/>
      <c r="AIB34" s="86"/>
      <c r="AIC34" s="86"/>
      <c r="AID34" s="86"/>
      <c r="AIE34" s="86"/>
      <c r="AIF34" s="86"/>
      <c r="AIG34" s="86"/>
      <c r="AIH34" s="86"/>
      <c r="AII34" s="86"/>
      <c r="AIJ34" s="86"/>
      <c r="AIK34" s="86"/>
      <c r="AIL34" s="86"/>
      <c r="AIM34" s="86"/>
      <c r="AIN34" s="86"/>
      <c r="AIO34" s="86"/>
      <c r="AIP34" s="86"/>
      <c r="AIQ34" s="86"/>
      <c r="AIR34" s="86"/>
      <c r="AIS34" s="86"/>
      <c r="AIT34" s="86"/>
      <c r="AIU34" s="86"/>
      <c r="AIV34" s="86"/>
      <c r="AIW34" s="86"/>
      <c r="AIX34" s="86"/>
      <c r="AIY34" s="86"/>
      <c r="AIZ34" s="86"/>
      <c r="AJA34" s="86"/>
      <c r="AJB34" s="86"/>
      <c r="AJC34" s="86"/>
      <c r="AJD34" s="86"/>
      <c r="AJE34" s="86"/>
      <c r="AJF34" s="86"/>
      <c r="AJG34" s="86"/>
      <c r="AJH34" s="86"/>
      <c r="AJI34" s="86"/>
      <c r="AJJ34" s="86"/>
      <c r="AJK34" s="86"/>
      <c r="AJL34" s="86"/>
      <c r="AJM34" s="86"/>
      <c r="AJN34" s="86"/>
      <c r="AJO34" s="86"/>
      <c r="AJP34" s="86"/>
      <c r="AJQ34" s="86"/>
      <c r="AJR34" s="86"/>
      <c r="AJS34" s="86"/>
      <c r="AJT34" s="86"/>
      <c r="AJU34" s="86"/>
      <c r="AJV34" s="86"/>
      <c r="AJW34" s="86"/>
      <c r="AJX34" s="86"/>
      <c r="AJY34" s="86"/>
      <c r="AJZ34" s="86"/>
      <c r="AKA34" s="86"/>
      <c r="AKB34" s="86"/>
      <c r="AKC34" s="86"/>
      <c r="AKD34" s="86"/>
      <c r="AKE34" s="86"/>
      <c r="AKF34" s="86"/>
      <c r="AKG34" s="86"/>
      <c r="AKH34" s="86"/>
      <c r="AKI34" s="86"/>
      <c r="AKJ34" s="86"/>
      <c r="AKK34" s="86"/>
      <c r="AKL34" s="86"/>
      <c r="AKM34" s="86"/>
      <c r="AKN34" s="86"/>
      <c r="AKO34" s="86"/>
      <c r="AKP34" s="86"/>
      <c r="AKQ34" s="86"/>
      <c r="AKR34" s="86"/>
      <c r="AKS34" s="86"/>
      <c r="AKT34" s="86"/>
      <c r="AKU34" s="86"/>
      <c r="AKV34" s="86"/>
      <c r="AKW34" s="86"/>
      <c r="AKX34" s="86"/>
      <c r="AKY34" s="86"/>
      <c r="AKZ34" s="86"/>
      <c r="ALA34" s="86"/>
      <c r="ALB34" s="86"/>
      <c r="ALC34" s="86"/>
      <c r="ALD34" s="86"/>
      <c r="ALE34" s="86"/>
      <c r="ALF34" s="86"/>
      <c r="ALG34" s="86"/>
      <c r="ALH34" s="86"/>
      <c r="ALI34" s="86"/>
      <c r="ALJ34" s="86"/>
      <c r="ALK34" s="86"/>
      <c r="ALL34" s="86"/>
      <c r="ALM34" s="86"/>
      <c r="ALN34" s="86"/>
      <c r="ALO34" s="86"/>
      <c r="ALP34" s="86"/>
      <c r="ALQ34" s="86"/>
      <c r="ALR34" s="86"/>
      <c r="ALS34" s="86"/>
      <c r="ALT34" s="86"/>
      <c r="ALU34" s="86"/>
      <c r="ALV34" s="86"/>
      <c r="ALW34" s="86"/>
      <c r="ALX34" s="86"/>
      <c r="ALY34" s="86"/>
      <c r="ALZ34" s="86"/>
      <c r="AMA34" s="86"/>
      <c r="AMB34" s="86"/>
      <c r="AMC34" s="86"/>
      <c r="AMD34" s="86"/>
      <c r="AME34" s="86"/>
      <c r="AMF34" s="86"/>
      <c r="AMG34" s="86"/>
      <c r="AMH34" s="86"/>
      <c r="AMI34" s="86"/>
      <c r="AMJ34" s="86"/>
      <c r="AMK34" s="86"/>
      <c r="AML34" s="86"/>
      <c r="AMM34" s="86"/>
      <c r="AMN34" s="86"/>
      <c r="AMO34" s="86"/>
      <c r="AMP34" s="86"/>
      <c r="AMQ34" s="86"/>
      <c r="AMR34" s="86"/>
      <c r="AMS34" s="86"/>
      <c r="AMT34" s="86"/>
      <c r="AMU34" s="86"/>
      <c r="AMV34" s="86"/>
      <c r="AMW34" s="86"/>
      <c r="AMX34" s="86"/>
      <c r="AMY34" s="86"/>
      <c r="AMZ34" s="86"/>
      <c r="ANA34" s="86"/>
      <c r="ANB34" s="86"/>
      <c r="ANC34" s="86"/>
      <c r="AND34" s="86"/>
      <c r="ANE34" s="86"/>
      <c r="ANF34" s="86"/>
      <c r="ANG34" s="86"/>
      <c r="ANH34" s="86"/>
      <c r="ANI34" s="86"/>
      <c r="ANJ34" s="86"/>
      <c r="ANK34" s="86"/>
      <c r="ANL34" s="86"/>
      <c r="ANM34" s="86"/>
      <c r="ANN34" s="86"/>
      <c r="ANO34" s="86"/>
      <c r="ANP34" s="86"/>
      <c r="ANQ34" s="86"/>
      <c r="ANR34" s="86"/>
      <c r="ANS34" s="86"/>
      <c r="ANT34" s="86"/>
      <c r="ANU34" s="86"/>
      <c r="ANV34" s="86"/>
      <c r="ANW34" s="86"/>
      <c r="ANX34" s="86"/>
      <c r="ANY34" s="86"/>
      <c r="ANZ34" s="86"/>
      <c r="AOA34" s="86"/>
      <c r="AOB34" s="86"/>
      <c r="AOC34" s="86"/>
      <c r="AOD34" s="86"/>
      <c r="AOE34" s="86"/>
      <c r="AOF34" s="86"/>
      <c r="AOG34" s="86"/>
      <c r="AOH34" s="86"/>
      <c r="AOI34" s="86"/>
      <c r="AOJ34" s="86"/>
      <c r="AOK34" s="86"/>
      <c r="AOL34" s="86"/>
      <c r="AOM34" s="86"/>
      <c r="AON34" s="86"/>
      <c r="AOO34" s="86"/>
      <c r="AOP34" s="86"/>
      <c r="AOQ34" s="86"/>
      <c r="AOR34" s="86"/>
      <c r="AOS34" s="86"/>
      <c r="AOT34" s="86"/>
      <c r="AOU34" s="86"/>
      <c r="AOV34" s="86"/>
      <c r="AOW34" s="86"/>
      <c r="AOX34" s="86"/>
      <c r="AOY34" s="86"/>
      <c r="AOZ34" s="86"/>
      <c r="APA34" s="86"/>
      <c r="APB34" s="86"/>
      <c r="APC34" s="86"/>
      <c r="APD34" s="86"/>
      <c r="APE34" s="86"/>
      <c r="APF34" s="86"/>
      <c r="APG34" s="86"/>
      <c r="APH34" s="86"/>
      <c r="API34" s="86"/>
      <c r="APJ34" s="86"/>
      <c r="APK34" s="86"/>
      <c r="APL34" s="86"/>
      <c r="APM34" s="86"/>
      <c r="APN34" s="86"/>
      <c r="APO34" s="86"/>
      <c r="APP34" s="86"/>
      <c r="APQ34" s="86"/>
      <c r="APR34" s="86"/>
      <c r="APS34" s="86"/>
      <c r="APT34" s="86"/>
      <c r="APU34" s="86"/>
      <c r="APV34" s="86"/>
      <c r="APW34" s="86"/>
      <c r="APX34" s="86"/>
      <c r="APY34" s="86"/>
      <c r="APZ34" s="86"/>
      <c r="AQA34" s="86"/>
      <c r="AQB34" s="86"/>
      <c r="AQC34" s="86"/>
      <c r="AQD34" s="86"/>
      <c r="AQE34" s="86"/>
      <c r="AQF34" s="86"/>
      <c r="AQG34" s="86"/>
      <c r="AQH34" s="86"/>
      <c r="AQI34" s="86"/>
      <c r="AQJ34" s="86"/>
      <c r="AQK34" s="86"/>
      <c r="AQL34" s="86"/>
      <c r="AQM34" s="86"/>
      <c r="AQN34" s="86"/>
      <c r="AQO34" s="86"/>
      <c r="AQP34" s="86"/>
      <c r="AQQ34" s="86"/>
      <c r="AQR34" s="86"/>
      <c r="AQS34" s="86"/>
      <c r="AQT34" s="86"/>
      <c r="AQU34" s="86"/>
      <c r="AQV34" s="86"/>
      <c r="AQW34" s="86"/>
      <c r="AQX34" s="86"/>
      <c r="AQY34" s="86"/>
      <c r="AQZ34" s="86"/>
      <c r="ARA34" s="86"/>
      <c r="ARB34" s="86"/>
      <c r="ARC34" s="86"/>
      <c r="ARD34" s="86"/>
      <c r="ARE34" s="86"/>
      <c r="ARF34" s="86"/>
      <c r="ARG34" s="86"/>
      <c r="ARH34" s="86"/>
      <c r="ARI34" s="86"/>
      <c r="ARJ34" s="86"/>
      <c r="ARK34" s="86"/>
      <c r="ARL34" s="86"/>
      <c r="ARM34" s="86"/>
      <c r="ARN34" s="86"/>
      <c r="ARO34" s="86"/>
      <c r="ARP34" s="86"/>
      <c r="ARQ34" s="86"/>
      <c r="ARR34" s="86"/>
      <c r="ARS34" s="86"/>
      <c r="ART34" s="86"/>
      <c r="ARU34" s="86"/>
      <c r="ARV34" s="86"/>
      <c r="ARW34" s="86"/>
      <c r="ARX34" s="86"/>
      <c r="ARY34" s="86"/>
      <c r="ARZ34" s="86"/>
      <c r="ASA34" s="86"/>
      <c r="ASB34" s="86"/>
      <c r="ASC34" s="86"/>
      <c r="ASD34" s="86"/>
      <c r="ASE34" s="86"/>
      <c r="ASF34" s="86"/>
      <c r="ASG34" s="86"/>
      <c r="ASH34" s="86"/>
      <c r="ASI34" s="86"/>
      <c r="ASJ34" s="86"/>
      <c r="ASK34" s="86"/>
      <c r="ASL34" s="86"/>
      <c r="ASM34" s="86"/>
      <c r="ASN34" s="86"/>
      <c r="ASO34" s="86"/>
      <c r="ASP34" s="86"/>
      <c r="ASQ34" s="86"/>
      <c r="ASR34" s="86"/>
      <c r="ASS34" s="86"/>
      <c r="AST34" s="86"/>
      <c r="ASU34" s="86"/>
      <c r="ASV34" s="86"/>
      <c r="ASW34" s="86"/>
      <c r="ASX34" s="86"/>
      <c r="ASY34" s="86"/>
      <c r="ASZ34" s="86"/>
      <c r="ATA34" s="86"/>
      <c r="ATB34" s="86"/>
      <c r="ATC34" s="86"/>
      <c r="ATD34" s="86"/>
      <c r="ATE34" s="86"/>
      <c r="ATF34" s="86"/>
      <c r="ATG34" s="86"/>
      <c r="ATH34" s="86"/>
      <c r="ATI34" s="86"/>
      <c r="ATJ34" s="86"/>
      <c r="ATK34" s="86"/>
      <c r="ATL34" s="86"/>
      <c r="ATM34" s="86"/>
      <c r="ATN34" s="86"/>
      <c r="ATO34" s="86"/>
      <c r="ATP34" s="86"/>
      <c r="ATQ34" s="86"/>
      <c r="ATR34" s="86"/>
      <c r="ATS34" s="86"/>
      <c r="ATT34" s="86"/>
      <c r="ATU34" s="86"/>
      <c r="ATV34" s="86"/>
      <c r="ATW34" s="86"/>
      <c r="ATX34" s="86"/>
      <c r="ATY34" s="86"/>
      <c r="ATZ34" s="86"/>
      <c r="AUA34" s="86"/>
      <c r="AUB34" s="86"/>
      <c r="AUC34" s="86"/>
      <c r="AUD34" s="86"/>
      <c r="AUE34" s="86"/>
      <c r="AUF34" s="86"/>
      <c r="AUG34" s="86"/>
      <c r="AUH34" s="86"/>
      <c r="AUI34" s="86"/>
      <c r="AUJ34" s="86"/>
      <c r="AUK34" s="86"/>
      <c r="AUL34" s="86"/>
      <c r="AUM34" s="86"/>
      <c r="AUN34" s="86"/>
      <c r="AUO34" s="86"/>
      <c r="AUP34" s="86"/>
      <c r="AUQ34" s="86"/>
      <c r="AUR34" s="86"/>
      <c r="AUS34" s="86"/>
      <c r="AUT34" s="86"/>
      <c r="AUU34" s="86"/>
      <c r="AUV34" s="86"/>
      <c r="AUW34" s="86"/>
      <c r="AUX34" s="86"/>
      <c r="AUY34" s="86"/>
      <c r="AUZ34" s="86"/>
      <c r="AVA34" s="86"/>
      <c r="AVB34" s="86"/>
      <c r="AVC34" s="86"/>
      <c r="AVD34" s="86"/>
      <c r="AVE34" s="86"/>
      <c r="AVF34" s="86"/>
      <c r="AVG34" s="86"/>
      <c r="AVH34" s="86"/>
      <c r="AVI34" s="86"/>
      <c r="AVJ34" s="86"/>
      <c r="AVK34" s="86"/>
      <c r="AVL34" s="86"/>
      <c r="AVM34" s="86"/>
      <c r="AVN34" s="86"/>
      <c r="AVO34" s="86"/>
      <c r="AVP34" s="86"/>
      <c r="AVQ34" s="86"/>
      <c r="AVR34" s="86"/>
      <c r="AVS34" s="86"/>
      <c r="AVT34" s="86"/>
      <c r="AVU34" s="86"/>
      <c r="AVV34" s="86"/>
      <c r="AVW34" s="86"/>
      <c r="AVX34" s="86"/>
      <c r="AVY34" s="86"/>
      <c r="AVZ34" s="86"/>
      <c r="AWA34" s="86"/>
      <c r="AWB34" s="86"/>
      <c r="AWC34" s="86"/>
      <c r="AWD34" s="86"/>
      <c r="AWE34" s="86"/>
      <c r="AWF34" s="86"/>
      <c r="AWG34" s="86"/>
      <c r="AWH34" s="86"/>
      <c r="AWI34" s="86"/>
      <c r="AWJ34" s="86"/>
      <c r="AWK34" s="86"/>
      <c r="AWL34" s="86"/>
      <c r="AWM34" s="86"/>
      <c r="AWN34" s="86"/>
      <c r="AWO34" s="86"/>
      <c r="AWP34" s="86"/>
      <c r="AWQ34" s="86"/>
      <c r="AWR34" s="86"/>
      <c r="AWS34" s="86"/>
      <c r="AWT34" s="86"/>
      <c r="AWU34" s="86"/>
      <c r="AWV34" s="86"/>
      <c r="AWW34" s="86"/>
      <c r="AWX34" s="86"/>
      <c r="AWY34" s="86"/>
      <c r="AWZ34" s="86"/>
      <c r="AXA34" s="86"/>
      <c r="AXB34" s="86"/>
      <c r="AXC34" s="86"/>
      <c r="AXD34" s="86"/>
      <c r="AXE34" s="86"/>
      <c r="AXF34" s="86"/>
      <c r="AXG34" s="86"/>
      <c r="AXH34" s="86"/>
      <c r="AXI34" s="86"/>
      <c r="AXJ34" s="86"/>
      <c r="AXK34" s="86"/>
      <c r="AXL34" s="86"/>
      <c r="AXM34" s="86"/>
      <c r="AXN34" s="86"/>
      <c r="AXO34" s="86"/>
      <c r="AXP34" s="86"/>
      <c r="AXQ34" s="86"/>
      <c r="AXR34" s="86"/>
      <c r="AXS34" s="86"/>
      <c r="AXT34" s="86"/>
      <c r="AXU34" s="86"/>
      <c r="AXV34" s="86"/>
      <c r="AXW34" s="86"/>
      <c r="AXX34" s="86"/>
      <c r="AXY34" s="86"/>
      <c r="AXZ34" s="86"/>
      <c r="AYA34" s="86"/>
      <c r="AYB34" s="86"/>
      <c r="AYC34" s="86"/>
      <c r="AYD34" s="86"/>
      <c r="AYE34" s="86"/>
      <c r="AYF34" s="86"/>
      <c r="AYG34" s="86"/>
      <c r="AYH34" s="86"/>
      <c r="AYI34" s="86"/>
      <c r="AYJ34" s="86"/>
      <c r="AYK34" s="86"/>
      <c r="AYL34" s="86"/>
      <c r="AYM34" s="86"/>
      <c r="AYN34" s="86"/>
      <c r="AYO34" s="86"/>
      <c r="AYP34" s="86"/>
      <c r="AYQ34" s="86"/>
      <c r="AYR34" s="86"/>
      <c r="AYS34" s="86"/>
      <c r="AYT34" s="86"/>
      <c r="AYU34" s="86"/>
      <c r="AYV34" s="86"/>
      <c r="AYW34" s="86"/>
      <c r="AYX34" s="86"/>
      <c r="AYY34" s="86"/>
      <c r="AYZ34" s="86"/>
      <c r="AZA34" s="86"/>
      <c r="AZB34" s="86"/>
      <c r="AZC34" s="86"/>
      <c r="AZD34" s="86"/>
      <c r="AZE34" s="86"/>
      <c r="AZF34" s="86"/>
      <c r="AZG34" s="86"/>
      <c r="AZH34" s="86"/>
      <c r="AZI34" s="86"/>
      <c r="AZJ34" s="86"/>
      <c r="AZK34" s="86"/>
      <c r="AZL34" s="86"/>
      <c r="AZM34" s="86"/>
      <c r="AZN34" s="86"/>
      <c r="AZO34" s="86"/>
      <c r="AZP34" s="86"/>
      <c r="AZQ34" s="86"/>
      <c r="AZR34" s="86"/>
      <c r="AZS34" s="86"/>
      <c r="AZT34" s="86"/>
      <c r="AZU34" s="86"/>
      <c r="AZV34" s="86"/>
      <c r="AZW34" s="86"/>
      <c r="AZX34" s="86"/>
      <c r="AZY34" s="86"/>
      <c r="AZZ34" s="86"/>
      <c r="BAA34" s="86"/>
      <c r="BAB34" s="86"/>
      <c r="BAC34" s="86"/>
      <c r="BAD34" s="86"/>
      <c r="BAE34" s="86"/>
      <c r="BAF34" s="86"/>
      <c r="BAG34" s="86"/>
      <c r="BAH34" s="86"/>
      <c r="BAI34" s="86"/>
      <c r="BAJ34" s="86"/>
      <c r="BAK34" s="86"/>
      <c r="BAL34" s="86"/>
      <c r="BAM34" s="86"/>
      <c r="BAN34" s="86"/>
      <c r="BAO34" s="86"/>
      <c r="BAP34" s="86"/>
      <c r="BAQ34" s="86"/>
      <c r="BAR34" s="86"/>
      <c r="BAS34" s="86"/>
      <c r="BAT34" s="86"/>
      <c r="BAU34" s="86"/>
      <c r="BAV34" s="86"/>
      <c r="BAW34" s="86"/>
      <c r="BAX34" s="86"/>
      <c r="BAY34" s="86"/>
      <c r="BAZ34" s="86"/>
      <c r="BBA34" s="86"/>
      <c r="BBB34" s="86"/>
      <c r="BBC34" s="86"/>
      <c r="BBD34" s="86"/>
      <c r="BBE34" s="86"/>
      <c r="BBF34" s="86"/>
      <c r="BBG34" s="86"/>
      <c r="BBH34" s="86"/>
      <c r="BBI34" s="86"/>
      <c r="BBJ34" s="86"/>
      <c r="BBK34" s="86"/>
      <c r="BBL34" s="86"/>
      <c r="BBM34" s="86"/>
      <c r="BBN34" s="86"/>
      <c r="BBO34" s="86"/>
      <c r="BBP34" s="86"/>
      <c r="BBQ34" s="86"/>
      <c r="BBR34" s="86"/>
      <c r="BBS34" s="86"/>
      <c r="BBT34" s="86"/>
      <c r="BBU34" s="86"/>
      <c r="BBV34" s="86"/>
      <c r="BBW34" s="86"/>
      <c r="BBX34" s="86"/>
      <c r="BBY34" s="86"/>
      <c r="BBZ34" s="86"/>
      <c r="BCA34" s="86"/>
      <c r="BCB34" s="86"/>
      <c r="BCC34" s="86"/>
      <c r="BCD34" s="86"/>
      <c r="BCE34" s="86"/>
      <c r="BCF34" s="86"/>
      <c r="BCG34" s="86"/>
      <c r="BCH34" s="86"/>
      <c r="BCI34" s="86"/>
      <c r="BCJ34" s="86"/>
      <c r="BCK34" s="86"/>
      <c r="BCL34" s="86"/>
      <c r="BCM34" s="86"/>
      <c r="BCN34" s="86"/>
      <c r="BCO34" s="86"/>
      <c r="BCP34" s="86"/>
      <c r="BCQ34" s="86"/>
      <c r="BCR34" s="86"/>
      <c r="BCS34" s="86"/>
      <c r="BCT34" s="86"/>
      <c r="BCU34" s="86"/>
      <c r="BCV34" s="86"/>
      <c r="BCW34" s="86"/>
      <c r="BCX34" s="86"/>
      <c r="BCY34" s="86"/>
      <c r="BCZ34" s="86"/>
      <c r="BDA34" s="86"/>
      <c r="BDB34" s="86"/>
      <c r="BDC34" s="86"/>
      <c r="BDD34" s="86"/>
      <c r="BDE34" s="86"/>
      <c r="BDF34" s="86"/>
      <c r="BDG34" s="86"/>
      <c r="BDH34" s="86"/>
      <c r="BDI34" s="86"/>
      <c r="BDJ34" s="86"/>
      <c r="BDK34" s="86"/>
      <c r="BDL34" s="86"/>
      <c r="BDM34" s="86"/>
      <c r="BDN34" s="86"/>
      <c r="BDO34" s="86"/>
      <c r="BDP34" s="86"/>
      <c r="BDQ34" s="86"/>
      <c r="BDR34" s="86"/>
      <c r="BDS34" s="86"/>
      <c r="BDT34" s="86"/>
      <c r="BDU34" s="86"/>
      <c r="BDV34" s="86"/>
      <c r="BDW34" s="86"/>
      <c r="BDX34" s="86"/>
      <c r="BDY34" s="86"/>
      <c r="BDZ34" s="86"/>
      <c r="BEA34" s="86"/>
      <c r="BEB34" s="86"/>
      <c r="BEC34" s="86"/>
      <c r="BED34" s="86"/>
      <c r="BEE34" s="86"/>
      <c r="BEF34" s="86"/>
      <c r="BEG34" s="86"/>
      <c r="BEH34" s="86"/>
      <c r="BEI34" s="86"/>
      <c r="BEJ34" s="86"/>
      <c r="BEK34" s="86"/>
      <c r="BEL34" s="86"/>
      <c r="BEM34" s="86"/>
      <c r="BEN34" s="86"/>
      <c r="BEO34" s="86"/>
      <c r="BEP34" s="86"/>
      <c r="BEQ34" s="86"/>
      <c r="BER34" s="86"/>
      <c r="BES34" s="86"/>
      <c r="BET34" s="86"/>
      <c r="BEU34" s="86"/>
      <c r="BEV34" s="86"/>
      <c r="BEW34" s="86"/>
      <c r="BEX34" s="86"/>
      <c r="BEY34" s="86"/>
      <c r="BEZ34" s="86"/>
      <c r="BFA34" s="86"/>
      <c r="BFB34" s="86"/>
      <c r="BFC34" s="86"/>
      <c r="BFD34" s="86"/>
      <c r="BFE34" s="86"/>
      <c r="BFF34" s="86"/>
      <c r="BFG34" s="86"/>
      <c r="BFH34" s="86"/>
      <c r="BFI34" s="86"/>
      <c r="BFJ34" s="86"/>
      <c r="BFK34" s="86"/>
      <c r="BFL34" s="86"/>
      <c r="BFM34" s="86"/>
      <c r="BFN34" s="86"/>
      <c r="BFO34" s="86"/>
      <c r="BFP34" s="86"/>
      <c r="BFQ34" s="86"/>
      <c r="BFR34" s="86"/>
      <c r="BFS34" s="86"/>
      <c r="BFT34" s="86"/>
      <c r="BFU34" s="86"/>
      <c r="BFV34" s="86"/>
      <c r="BFW34" s="86"/>
      <c r="BFX34" s="86"/>
      <c r="BFY34" s="86"/>
      <c r="BFZ34" s="86"/>
      <c r="BGA34" s="86"/>
      <c r="BGB34" s="86"/>
      <c r="BGC34" s="86"/>
      <c r="BGD34" s="86"/>
      <c r="BGE34" s="86"/>
      <c r="BGF34" s="86"/>
      <c r="BGG34" s="86"/>
      <c r="BGH34" s="86"/>
      <c r="BGI34" s="86"/>
      <c r="BGJ34" s="86"/>
      <c r="BGK34" s="86"/>
      <c r="BGL34" s="86"/>
      <c r="BGM34" s="86"/>
      <c r="BGN34" s="86"/>
      <c r="BGO34" s="86"/>
      <c r="BGP34" s="86"/>
      <c r="BGQ34" s="86"/>
      <c r="BGR34" s="86"/>
      <c r="BGS34" s="86"/>
      <c r="BGT34" s="86"/>
      <c r="BGU34" s="86"/>
      <c r="BGV34" s="86"/>
      <c r="BGW34" s="86"/>
      <c r="BGX34" s="86"/>
      <c r="BGY34" s="86"/>
      <c r="BGZ34" s="86"/>
      <c r="BHA34" s="86"/>
      <c r="BHB34" s="86"/>
      <c r="BHC34" s="86"/>
      <c r="BHD34" s="86"/>
      <c r="BHE34" s="86"/>
      <c r="BHF34" s="86"/>
      <c r="BHG34" s="86"/>
      <c r="BHH34" s="86"/>
      <c r="BHI34" s="86"/>
      <c r="BHJ34" s="86"/>
      <c r="BHK34" s="86"/>
      <c r="BHL34" s="86"/>
      <c r="BHM34" s="86"/>
      <c r="BHN34" s="86"/>
      <c r="BHO34" s="86"/>
      <c r="BHP34" s="86"/>
      <c r="BHQ34" s="86"/>
      <c r="BHR34" s="86"/>
      <c r="BHS34" s="86"/>
      <c r="BHT34" s="86"/>
      <c r="BHU34" s="86"/>
      <c r="BHV34" s="86"/>
      <c r="BHW34" s="86"/>
      <c r="BHX34" s="86"/>
      <c r="BHY34" s="86"/>
      <c r="BHZ34" s="86"/>
      <c r="BIA34" s="86"/>
      <c r="BIB34" s="86"/>
      <c r="BIC34" s="86"/>
      <c r="BID34" s="86"/>
      <c r="BIE34" s="86"/>
      <c r="BIF34" s="86"/>
      <c r="BIG34" s="86"/>
      <c r="BIH34" s="86"/>
      <c r="BII34" s="86"/>
      <c r="BIJ34" s="86"/>
      <c r="BIK34" s="86"/>
      <c r="BIL34" s="86"/>
      <c r="BIM34" s="86"/>
      <c r="BIN34" s="86"/>
      <c r="BIO34" s="86"/>
      <c r="BIP34" s="86"/>
      <c r="BIQ34" s="86"/>
      <c r="BIR34" s="86"/>
      <c r="BIS34" s="86"/>
      <c r="BIT34" s="86"/>
      <c r="BIU34" s="86"/>
      <c r="BIV34" s="86"/>
      <c r="BIW34" s="86"/>
      <c r="BIX34" s="86"/>
      <c r="BIY34" s="86"/>
      <c r="BIZ34" s="86"/>
      <c r="BJA34" s="86"/>
      <c r="BJB34" s="86"/>
      <c r="BJC34" s="86"/>
      <c r="BJD34" s="86"/>
      <c r="BJE34" s="86"/>
      <c r="BJF34" s="86"/>
      <c r="BJG34" s="86"/>
      <c r="BJH34" s="86"/>
      <c r="BJI34" s="86"/>
      <c r="BJJ34" s="86"/>
      <c r="BJK34" s="86"/>
      <c r="BJL34" s="86"/>
      <c r="BJM34" s="86"/>
      <c r="BJN34" s="86"/>
      <c r="BJO34" s="86"/>
      <c r="BJP34" s="86"/>
      <c r="BJQ34" s="86"/>
      <c r="BJR34" s="86"/>
      <c r="BJS34" s="86"/>
      <c r="BJT34" s="86"/>
      <c r="BJU34" s="86"/>
      <c r="BJV34" s="86"/>
      <c r="BJW34" s="86"/>
      <c r="BJX34" s="86"/>
      <c r="BJY34" s="86"/>
      <c r="BJZ34" s="86"/>
      <c r="BKA34" s="86"/>
      <c r="BKB34" s="86"/>
      <c r="BKC34" s="86"/>
      <c r="BKD34" s="86"/>
      <c r="BKE34" s="86"/>
      <c r="BKF34" s="86"/>
      <c r="BKG34" s="86"/>
      <c r="BKH34" s="86"/>
      <c r="BKI34" s="86"/>
      <c r="BKJ34" s="86"/>
      <c r="BKK34" s="86"/>
      <c r="BKL34" s="86"/>
      <c r="BKM34" s="86"/>
      <c r="BKN34" s="86"/>
      <c r="BKO34" s="86"/>
      <c r="BKP34" s="86"/>
      <c r="BKQ34" s="86"/>
      <c r="BKR34" s="86"/>
      <c r="BKS34" s="86"/>
      <c r="BKT34" s="86"/>
      <c r="BKU34" s="86"/>
      <c r="BKV34" s="86"/>
      <c r="BKW34" s="86"/>
      <c r="BKX34" s="86"/>
      <c r="BKY34" s="86"/>
      <c r="BKZ34" s="86"/>
      <c r="BLA34" s="86"/>
      <c r="BLB34" s="86"/>
      <c r="BLC34" s="86"/>
      <c r="BLD34" s="86"/>
      <c r="BLE34" s="86"/>
      <c r="BLF34" s="86"/>
      <c r="BLG34" s="86"/>
      <c r="BLH34" s="86"/>
      <c r="BLI34" s="86"/>
      <c r="BLJ34" s="86"/>
      <c r="BLK34" s="86"/>
      <c r="BLL34" s="86"/>
      <c r="BLM34" s="86"/>
      <c r="BLN34" s="86"/>
      <c r="BLO34" s="86"/>
      <c r="BLP34" s="86"/>
      <c r="BLQ34" s="86"/>
      <c r="BLR34" s="86"/>
      <c r="BLS34" s="86"/>
      <c r="BLT34" s="86"/>
      <c r="BLU34" s="86"/>
      <c r="BLV34" s="86"/>
      <c r="BLW34" s="86"/>
      <c r="BLX34" s="86"/>
      <c r="BLY34" s="86"/>
      <c r="BLZ34" s="86"/>
      <c r="BMA34" s="86"/>
      <c r="BMB34" s="86"/>
      <c r="BMC34" s="86"/>
      <c r="BMD34" s="86"/>
      <c r="BME34" s="86"/>
      <c r="BMF34" s="86"/>
      <c r="BMG34" s="86"/>
      <c r="BMH34" s="86"/>
      <c r="BMI34" s="86"/>
      <c r="BMJ34" s="86"/>
      <c r="BMK34" s="86"/>
      <c r="BML34" s="86"/>
      <c r="BMM34" s="86"/>
      <c r="BMN34" s="86"/>
      <c r="BMO34" s="86"/>
      <c r="BMP34" s="86"/>
      <c r="BMQ34" s="86"/>
      <c r="BMR34" s="86"/>
      <c r="BMS34" s="86"/>
      <c r="BMT34" s="86"/>
      <c r="BMU34" s="86"/>
      <c r="BMV34" s="86"/>
      <c r="BMW34" s="86"/>
      <c r="BMX34" s="86"/>
      <c r="BMY34" s="86"/>
      <c r="BMZ34" s="86"/>
      <c r="BNA34" s="86"/>
      <c r="BNB34" s="86"/>
      <c r="BNC34" s="86"/>
      <c r="BND34" s="86"/>
      <c r="BNE34" s="86"/>
      <c r="BNF34" s="86"/>
      <c r="BNG34" s="86"/>
      <c r="BNH34" s="86"/>
      <c r="BNI34" s="86"/>
      <c r="BNJ34" s="86"/>
      <c r="BNK34" s="86"/>
      <c r="BNL34" s="86"/>
      <c r="BNM34" s="86"/>
      <c r="BNN34" s="86"/>
      <c r="BNO34" s="86"/>
      <c r="BNP34" s="86"/>
      <c r="BNQ34" s="86"/>
      <c r="BNR34" s="86"/>
      <c r="BNS34" s="86"/>
      <c r="BNT34" s="86"/>
      <c r="BNU34" s="86"/>
      <c r="BNV34" s="86"/>
      <c r="BNW34" s="86"/>
      <c r="BNX34" s="86"/>
      <c r="BNY34" s="86"/>
      <c r="BNZ34" s="86"/>
      <c r="BOA34" s="86"/>
      <c r="BOB34" s="86"/>
      <c r="BOC34" s="86"/>
      <c r="BOD34" s="86"/>
      <c r="BOE34" s="86"/>
      <c r="BOF34" s="86"/>
      <c r="BOG34" s="86"/>
      <c r="BOH34" s="86"/>
      <c r="BOI34" s="86"/>
      <c r="BOJ34" s="86"/>
      <c r="BOK34" s="86"/>
      <c r="BOL34" s="86"/>
      <c r="BOM34" s="86"/>
      <c r="BON34" s="86"/>
      <c r="BOO34" s="86"/>
      <c r="BOP34" s="86"/>
      <c r="BOQ34" s="86"/>
      <c r="BOR34" s="86"/>
      <c r="BOS34" s="86"/>
      <c r="BOT34" s="86"/>
      <c r="BOU34" s="86"/>
      <c r="BOV34" s="86"/>
      <c r="BOW34" s="86"/>
      <c r="BOX34" s="86"/>
      <c r="BOY34" s="86"/>
      <c r="BOZ34" s="86"/>
      <c r="BPA34" s="86"/>
      <c r="BPB34" s="86"/>
      <c r="BPC34" s="86"/>
      <c r="BPD34" s="86"/>
      <c r="BPE34" s="86"/>
      <c r="BPF34" s="86"/>
      <c r="BPG34" s="86"/>
      <c r="BPH34" s="86"/>
      <c r="BPI34" s="86"/>
      <c r="BPJ34" s="86"/>
      <c r="BPK34" s="86"/>
      <c r="BPL34" s="86"/>
      <c r="BPM34" s="86"/>
      <c r="BPN34" s="86"/>
      <c r="BPO34" s="86"/>
      <c r="BPP34" s="86"/>
      <c r="BPQ34" s="86"/>
      <c r="BPR34" s="86"/>
      <c r="BPS34" s="86"/>
      <c r="BPT34" s="86"/>
      <c r="BPU34" s="86"/>
      <c r="BPV34" s="86"/>
      <c r="BPW34" s="86"/>
      <c r="BPX34" s="86"/>
      <c r="BPY34" s="86"/>
      <c r="BPZ34" s="86"/>
      <c r="BQA34" s="86"/>
      <c r="BQB34" s="86"/>
      <c r="BQC34" s="86"/>
      <c r="BQD34" s="86"/>
      <c r="BQE34" s="86"/>
      <c r="BQF34" s="86"/>
      <c r="BQG34" s="86"/>
      <c r="BQH34" s="86"/>
      <c r="BQI34" s="86"/>
      <c r="BQJ34" s="86"/>
      <c r="BQK34" s="86"/>
      <c r="BQL34" s="86"/>
      <c r="BQM34" s="86"/>
      <c r="BQN34" s="86"/>
      <c r="BQO34" s="86"/>
      <c r="BQP34" s="86"/>
      <c r="BQQ34" s="86"/>
      <c r="BQR34" s="86"/>
      <c r="BQS34" s="86"/>
      <c r="BQT34" s="86"/>
      <c r="BQU34" s="86"/>
      <c r="BQV34" s="86"/>
      <c r="BQW34" s="86"/>
      <c r="BQX34" s="86"/>
      <c r="BQY34" s="86"/>
      <c r="BQZ34" s="86"/>
      <c r="BRA34" s="86"/>
      <c r="BRB34" s="86"/>
      <c r="BRC34" s="86"/>
      <c r="BRD34" s="86"/>
      <c r="BRE34" s="86"/>
      <c r="BRF34" s="86"/>
      <c r="BRG34" s="86"/>
      <c r="BRH34" s="86"/>
      <c r="BRI34" s="86"/>
      <c r="BRJ34" s="86"/>
      <c r="BRK34" s="86"/>
      <c r="BRL34" s="86"/>
      <c r="BRM34" s="86"/>
      <c r="BRN34" s="86"/>
      <c r="BRO34" s="86"/>
      <c r="BRP34" s="86"/>
      <c r="BRQ34" s="86"/>
      <c r="BRR34" s="86"/>
      <c r="BRS34" s="86"/>
      <c r="BRT34" s="86"/>
      <c r="BRU34" s="86"/>
      <c r="BRV34" s="86"/>
      <c r="BRW34" s="86"/>
      <c r="BRX34" s="86"/>
      <c r="BRY34" s="86"/>
      <c r="BRZ34" s="86"/>
      <c r="BSA34" s="86"/>
      <c r="BSB34" s="86"/>
      <c r="BSC34" s="86"/>
      <c r="BSD34" s="86"/>
      <c r="BSE34" s="86"/>
      <c r="BSF34" s="86"/>
      <c r="BSG34" s="86"/>
      <c r="BSH34" s="86"/>
      <c r="BSI34" s="86"/>
      <c r="BSJ34" s="86"/>
      <c r="BSK34" s="86"/>
      <c r="BSL34" s="86"/>
      <c r="BSM34" s="86"/>
      <c r="BSN34" s="86"/>
      <c r="BSO34" s="86"/>
      <c r="BSP34" s="86"/>
      <c r="BSQ34" s="86"/>
      <c r="BSR34" s="86"/>
      <c r="BSS34" s="86"/>
      <c r="BST34" s="86"/>
      <c r="BSU34" s="86"/>
      <c r="BSV34" s="86"/>
      <c r="BSW34" s="86"/>
      <c r="BSX34" s="86"/>
      <c r="BSY34" s="86"/>
      <c r="BSZ34" s="86"/>
      <c r="BTA34" s="86"/>
      <c r="BTB34" s="86"/>
      <c r="BTC34" s="86"/>
      <c r="BTD34" s="86"/>
      <c r="BTE34" s="86"/>
      <c r="BTF34" s="86"/>
      <c r="BTG34" s="86"/>
      <c r="BTH34" s="86"/>
      <c r="BTI34" s="86"/>
      <c r="BTJ34" s="86"/>
      <c r="BTK34" s="86"/>
      <c r="BTL34" s="86"/>
      <c r="BTM34" s="86"/>
      <c r="BTN34" s="86"/>
      <c r="BTO34" s="86"/>
      <c r="BTP34" s="86"/>
      <c r="BTQ34" s="86"/>
      <c r="BTR34" s="86"/>
      <c r="BTS34" s="86"/>
      <c r="BTT34" s="86"/>
      <c r="BTU34" s="86"/>
      <c r="BTV34" s="86"/>
      <c r="BTW34" s="86"/>
      <c r="BTX34" s="86"/>
      <c r="BTY34" s="86"/>
      <c r="BTZ34" s="86"/>
      <c r="BUA34" s="86"/>
      <c r="BUB34" s="86"/>
      <c r="BUC34" s="86"/>
      <c r="BUD34" s="86"/>
      <c r="BUE34" s="86"/>
      <c r="BUF34" s="86"/>
      <c r="BUG34" s="86"/>
      <c r="BUH34" s="86"/>
      <c r="BUI34" s="86"/>
      <c r="BUJ34" s="86"/>
      <c r="BUK34" s="86"/>
      <c r="BUL34" s="86"/>
      <c r="BUM34" s="86"/>
      <c r="BUN34" s="86"/>
      <c r="BUO34" s="86"/>
      <c r="BUP34" s="86"/>
      <c r="BUQ34" s="86"/>
      <c r="BUR34" s="86"/>
      <c r="BUS34" s="86"/>
      <c r="BUT34" s="86"/>
      <c r="BUU34" s="86"/>
      <c r="BUV34" s="86"/>
      <c r="BUW34" s="86"/>
      <c r="BUX34" s="86"/>
      <c r="BUY34" s="86"/>
      <c r="BUZ34" s="86"/>
      <c r="BVA34" s="86"/>
      <c r="BVB34" s="86"/>
      <c r="BVC34" s="86"/>
      <c r="BVD34" s="86"/>
      <c r="BVE34" s="86"/>
      <c r="BVF34" s="86"/>
      <c r="BVG34" s="86"/>
      <c r="BVH34" s="86"/>
      <c r="BVI34" s="86"/>
      <c r="BVJ34" s="86"/>
      <c r="BVK34" s="86"/>
      <c r="BVL34" s="86"/>
      <c r="BVM34" s="86"/>
      <c r="BVN34" s="86"/>
      <c r="BVO34" s="86"/>
      <c r="BVP34" s="86"/>
      <c r="BVQ34" s="86"/>
      <c r="BVR34" s="86"/>
      <c r="BVS34" s="86"/>
      <c r="BVT34" s="86"/>
      <c r="BVU34" s="86"/>
      <c r="BVV34" s="86"/>
      <c r="BVW34" s="86"/>
      <c r="BVX34" s="86"/>
      <c r="BVY34" s="86"/>
      <c r="BVZ34" s="86"/>
      <c r="BWA34" s="86"/>
      <c r="BWB34" s="86"/>
      <c r="BWC34" s="86"/>
      <c r="BWD34" s="86"/>
      <c r="BWE34" s="86"/>
      <c r="BWF34" s="86"/>
      <c r="BWG34" s="86"/>
      <c r="BWH34" s="86"/>
      <c r="BWI34" s="86"/>
      <c r="BWJ34" s="86"/>
      <c r="BWK34" s="86"/>
      <c r="BWL34" s="86"/>
      <c r="BWM34" s="86"/>
      <c r="BWN34" s="86"/>
      <c r="BWO34" s="86"/>
      <c r="BWP34" s="86"/>
      <c r="BWQ34" s="86"/>
      <c r="BWR34" s="86"/>
      <c r="BWS34" s="86"/>
      <c r="BWT34" s="86"/>
      <c r="BWU34" s="86"/>
      <c r="BWV34" s="86"/>
      <c r="BWW34" s="86"/>
      <c r="BWX34" s="86"/>
      <c r="BWY34" s="86"/>
      <c r="BWZ34" s="86"/>
      <c r="BXA34" s="86"/>
      <c r="BXB34" s="86"/>
      <c r="BXC34" s="86"/>
      <c r="BXD34" s="86"/>
      <c r="BXE34" s="86"/>
      <c r="BXF34" s="86"/>
      <c r="BXG34" s="86"/>
      <c r="BXH34" s="86"/>
      <c r="BXI34" s="86"/>
      <c r="BXJ34" s="86"/>
      <c r="BXK34" s="86"/>
      <c r="BXL34" s="86"/>
      <c r="BXM34" s="86"/>
      <c r="BXN34" s="86"/>
      <c r="BXO34" s="86"/>
      <c r="BXP34" s="86"/>
      <c r="BXQ34" s="86"/>
      <c r="BXR34" s="86"/>
      <c r="BXS34" s="86"/>
      <c r="BXT34" s="86"/>
      <c r="BXU34" s="86"/>
      <c r="BXV34" s="86"/>
      <c r="BXW34" s="86"/>
      <c r="BXX34" s="86"/>
      <c r="BXY34" s="86"/>
      <c r="BXZ34" s="86"/>
      <c r="BYA34" s="86"/>
      <c r="BYB34" s="86"/>
      <c r="BYC34" s="86"/>
      <c r="BYD34" s="86"/>
      <c r="BYE34" s="86"/>
      <c r="BYF34" s="86"/>
      <c r="BYG34" s="86"/>
      <c r="BYH34" s="86"/>
      <c r="BYI34" s="86"/>
      <c r="BYJ34" s="86"/>
      <c r="BYK34" s="86"/>
      <c r="BYL34" s="86"/>
      <c r="BYM34" s="86"/>
      <c r="BYN34" s="86"/>
      <c r="BYO34" s="86"/>
      <c r="BYP34" s="86"/>
      <c r="BYQ34" s="86"/>
      <c r="BYR34" s="86"/>
      <c r="BYS34" s="86"/>
      <c r="BYT34" s="86"/>
      <c r="BYU34" s="86"/>
      <c r="BYV34" s="86"/>
      <c r="BYW34" s="86"/>
      <c r="BYX34" s="86"/>
      <c r="BYY34" s="86"/>
      <c r="BYZ34" s="86"/>
      <c r="BZA34" s="86"/>
      <c r="BZB34" s="86"/>
      <c r="BZC34" s="86"/>
      <c r="BZD34" s="86"/>
      <c r="BZE34" s="86"/>
      <c r="BZF34" s="86"/>
      <c r="BZG34" s="86"/>
      <c r="BZH34" s="86"/>
      <c r="BZI34" s="86"/>
      <c r="BZJ34" s="86"/>
      <c r="BZK34" s="86"/>
      <c r="BZL34" s="86"/>
      <c r="BZM34" s="86"/>
      <c r="BZN34" s="86"/>
      <c r="BZO34" s="86"/>
      <c r="BZP34" s="86"/>
      <c r="BZQ34" s="86"/>
      <c r="BZR34" s="86"/>
      <c r="BZS34" s="86"/>
      <c r="BZT34" s="86"/>
      <c r="BZU34" s="86"/>
      <c r="BZV34" s="86"/>
      <c r="BZW34" s="86"/>
      <c r="BZX34" s="86"/>
      <c r="BZY34" s="86"/>
      <c r="BZZ34" s="86"/>
      <c r="CAA34" s="86"/>
      <c r="CAB34" s="86"/>
      <c r="CAC34" s="86"/>
      <c r="CAD34" s="86"/>
      <c r="CAE34" s="86"/>
      <c r="CAF34" s="86"/>
      <c r="CAG34" s="86"/>
      <c r="CAH34" s="86"/>
      <c r="CAI34" s="86"/>
      <c r="CAJ34" s="86"/>
      <c r="CAK34" s="86"/>
      <c r="CAL34" s="86"/>
      <c r="CAM34" s="86"/>
      <c r="CAN34" s="86"/>
      <c r="CAO34" s="86"/>
      <c r="CAP34" s="86"/>
      <c r="CAQ34" s="86"/>
      <c r="CAR34" s="86"/>
      <c r="CAS34" s="86"/>
      <c r="CAT34" s="86"/>
      <c r="CAU34" s="86"/>
      <c r="CAV34" s="86"/>
      <c r="CAW34" s="86"/>
      <c r="CAX34" s="86"/>
      <c r="CAY34" s="86"/>
      <c r="CAZ34" s="86"/>
      <c r="CBA34" s="86"/>
      <c r="CBB34" s="86"/>
      <c r="CBC34" s="86"/>
      <c r="CBD34" s="86"/>
      <c r="CBE34" s="86"/>
      <c r="CBF34" s="86"/>
      <c r="CBG34" s="86"/>
      <c r="CBH34" s="86"/>
      <c r="CBI34" s="86"/>
      <c r="CBJ34" s="86"/>
      <c r="CBK34" s="86"/>
      <c r="CBL34" s="86"/>
      <c r="CBM34" s="86"/>
      <c r="CBN34" s="86"/>
      <c r="CBO34" s="86"/>
      <c r="CBP34" s="86"/>
      <c r="CBQ34" s="86"/>
      <c r="CBR34" s="86"/>
      <c r="CBS34" s="86"/>
      <c r="CBT34" s="86"/>
      <c r="CBU34" s="86"/>
      <c r="CBV34" s="86"/>
      <c r="CBW34" s="86"/>
      <c r="CBX34" s="86"/>
      <c r="CBY34" s="86"/>
      <c r="CBZ34" s="86"/>
      <c r="CCA34" s="86"/>
      <c r="CCB34" s="86"/>
      <c r="CCC34" s="86"/>
      <c r="CCD34" s="86"/>
      <c r="CCE34" s="86"/>
      <c r="CCF34" s="86"/>
      <c r="CCG34" s="86"/>
      <c r="CCH34" s="86"/>
      <c r="CCI34" s="86"/>
      <c r="CCJ34" s="86"/>
      <c r="CCK34" s="86"/>
      <c r="CCL34" s="86"/>
      <c r="CCM34" s="86"/>
      <c r="CCN34" s="86"/>
      <c r="CCO34" s="86"/>
      <c r="CCP34" s="86"/>
      <c r="CCQ34" s="86"/>
      <c r="CCR34" s="86"/>
      <c r="CCS34" s="86"/>
      <c r="CCT34" s="86"/>
      <c r="CCU34" s="86"/>
      <c r="CCV34" s="86"/>
      <c r="CCW34" s="86"/>
      <c r="CCX34" s="86"/>
      <c r="CCY34" s="86"/>
      <c r="CCZ34" s="86"/>
      <c r="CDA34" s="86"/>
      <c r="CDB34" s="86"/>
      <c r="CDC34" s="86"/>
      <c r="CDD34" s="86"/>
      <c r="CDE34" s="86"/>
      <c r="CDF34" s="86"/>
      <c r="CDG34" s="86"/>
      <c r="CDH34" s="86"/>
      <c r="CDI34" s="86"/>
      <c r="CDJ34" s="86"/>
      <c r="CDK34" s="86"/>
      <c r="CDL34" s="86"/>
      <c r="CDM34" s="86"/>
      <c r="CDN34" s="86"/>
      <c r="CDO34" s="86"/>
      <c r="CDP34" s="86"/>
      <c r="CDQ34" s="86"/>
      <c r="CDR34" s="86"/>
      <c r="CDS34" s="86"/>
      <c r="CDT34" s="86"/>
      <c r="CDU34" s="86"/>
      <c r="CDV34" s="86"/>
      <c r="CDW34" s="86"/>
      <c r="CDX34" s="86"/>
      <c r="CDY34" s="86"/>
      <c r="CDZ34" s="86"/>
      <c r="CEA34" s="86"/>
      <c r="CEB34" s="86"/>
      <c r="CEC34" s="86"/>
      <c r="CED34" s="86"/>
      <c r="CEE34" s="86"/>
      <c r="CEF34" s="86"/>
      <c r="CEG34" s="86"/>
      <c r="CEH34" s="86"/>
      <c r="CEI34" s="86"/>
      <c r="CEJ34" s="86"/>
      <c r="CEK34" s="86"/>
      <c r="CEL34" s="86"/>
      <c r="CEM34" s="86"/>
      <c r="CEN34" s="86"/>
      <c r="CEO34" s="86"/>
      <c r="CEP34" s="86"/>
      <c r="CEQ34" s="86"/>
      <c r="CER34" s="86"/>
      <c r="CES34" s="86"/>
      <c r="CET34" s="86"/>
      <c r="CEU34" s="86"/>
      <c r="CEV34" s="86"/>
      <c r="CEW34" s="86"/>
      <c r="CEX34" s="86"/>
      <c r="CEY34" s="86"/>
      <c r="CEZ34" s="86"/>
      <c r="CFA34" s="86"/>
      <c r="CFB34" s="86"/>
      <c r="CFC34" s="86"/>
      <c r="CFD34" s="86"/>
      <c r="CFE34" s="86"/>
      <c r="CFF34" s="86"/>
      <c r="CFG34" s="86"/>
      <c r="CFH34" s="86"/>
      <c r="CFI34" s="86"/>
      <c r="CFJ34" s="86"/>
      <c r="CFK34" s="86"/>
      <c r="CFL34" s="86"/>
      <c r="CFM34" s="86"/>
      <c r="CFN34" s="86"/>
      <c r="CFO34" s="86"/>
      <c r="CFP34" s="86"/>
      <c r="CFQ34" s="86"/>
      <c r="CFR34" s="86"/>
      <c r="CFS34" s="86"/>
      <c r="CFT34" s="86"/>
      <c r="CFU34" s="86"/>
      <c r="CFV34" s="86"/>
      <c r="CFW34" s="86"/>
      <c r="CFX34" s="86"/>
      <c r="CFY34" s="86"/>
      <c r="CFZ34" s="86"/>
      <c r="CGA34" s="86"/>
      <c r="CGB34" s="86"/>
      <c r="CGC34" s="86"/>
      <c r="CGD34" s="86"/>
      <c r="CGE34" s="86"/>
      <c r="CGF34" s="86"/>
      <c r="CGG34" s="86"/>
      <c r="CGH34" s="86"/>
      <c r="CGI34" s="86"/>
      <c r="CGJ34" s="86"/>
      <c r="CGK34" s="86"/>
      <c r="CGL34" s="86"/>
      <c r="CGM34" s="86"/>
      <c r="CGN34" s="86"/>
      <c r="CGO34" s="86"/>
      <c r="CGP34" s="86"/>
      <c r="CGQ34" s="86"/>
      <c r="CGR34" s="86"/>
      <c r="CGS34" s="86"/>
      <c r="CGT34" s="86"/>
      <c r="CGU34" s="86"/>
      <c r="CGV34" s="86"/>
      <c r="CGW34" s="86"/>
      <c r="CGX34" s="86"/>
      <c r="CGY34" s="86"/>
      <c r="CGZ34" s="86"/>
      <c r="CHA34" s="86"/>
      <c r="CHB34" s="86"/>
      <c r="CHC34" s="86"/>
      <c r="CHD34" s="86"/>
      <c r="CHE34" s="86"/>
      <c r="CHF34" s="86"/>
      <c r="CHG34" s="86"/>
      <c r="CHH34" s="86"/>
      <c r="CHI34" s="86"/>
      <c r="CHJ34" s="86"/>
      <c r="CHK34" s="86"/>
      <c r="CHL34" s="86"/>
      <c r="CHM34" s="86"/>
      <c r="CHN34" s="86"/>
      <c r="CHO34" s="86"/>
      <c r="CHP34" s="86"/>
      <c r="CHQ34" s="86"/>
      <c r="CHR34" s="86"/>
      <c r="CHS34" s="86"/>
      <c r="CHT34" s="86"/>
      <c r="CHU34" s="86"/>
      <c r="CHV34" s="86"/>
      <c r="CHW34" s="86"/>
      <c r="CHX34" s="86"/>
      <c r="CHY34" s="86"/>
      <c r="CHZ34" s="86"/>
      <c r="CIA34" s="86"/>
      <c r="CIB34" s="86"/>
      <c r="CIC34" s="86"/>
      <c r="CID34" s="86"/>
      <c r="CIE34" s="86"/>
      <c r="CIF34" s="86"/>
      <c r="CIG34" s="86"/>
      <c r="CIH34" s="86"/>
      <c r="CII34" s="86"/>
      <c r="CIJ34" s="86"/>
      <c r="CIK34" s="86"/>
      <c r="CIL34" s="86"/>
      <c r="CIM34" s="86"/>
      <c r="CIN34" s="86"/>
      <c r="CIO34" s="86"/>
      <c r="CIP34" s="86"/>
      <c r="CIQ34" s="86"/>
      <c r="CIR34" s="86"/>
      <c r="CIS34" s="86"/>
      <c r="CIT34" s="86"/>
      <c r="CIU34" s="86"/>
      <c r="CIV34" s="86"/>
      <c r="CIW34" s="86"/>
      <c r="CIX34" s="86"/>
      <c r="CIY34" s="86"/>
      <c r="CIZ34" s="86"/>
      <c r="CJA34" s="86"/>
      <c r="CJB34" s="86"/>
      <c r="CJC34" s="86"/>
      <c r="CJD34" s="86"/>
      <c r="CJE34" s="86"/>
      <c r="CJF34" s="86"/>
      <c r="CJG34" s="86"/>
      <c r="CJH34" s="86"/>
      <c r="CJI34" s="86"/>
      <c r="CJJ34" s="86"/>
      <c r="CJK34" s="86"/>
      <c r="CJL34" s="86"/>
      <c r="CJM34" s="86"/>
      <c r="CJN34" s="86"/>
      <c r="CJO34" s="86"/>
      <c r="CJP34" s="86"/>
      <c r="CJQ34" s="86"/>
      <c r="CJR34" s="86"/>
      <c r="CJS34" s="86"/>
      <c r="CJT34" s="86"/>
      <c r="CJU34" s="86"/>
      <c r="CJV34" s="86"/>
      <c r="CJW34" s="86"/>
      <c r="CJX34" s="86"/>
      <c r="CJY34" s="86"/>
      <c r="CJZ34" s="86"/>
      <c r="CKA34" s="86"/>
      <c r="CKB34" s="86"/>
      <c r="CKC34" s="86"/>
      <c r="CKD34" s="86"/>
      <c r="CKE34" s="86"/>
      <c r="CKF34" s="86"/>
      <c r="CKG34" s="86"/>
      <c r="CKH34" s="86"/>
      <c r="CKI34" s="86"/>
      <c r="CKJ34" s="86"/>
      <c r="CKK34" s="86"/>
      <c r="CKL34" s="86"/>
      <c r="CKM34" s="86"/>
      <c r="CKN34" s="86"/>
      <c r="CKO34" s="86"/>
      <c r="CKP34" s="86"/>
      <c r="CKQ34" s="86"/>
      <c r="CKR34" s="86"/>
      <c r="CKS34" s="86"/>
      <c r="CKT34" s="86"/>
      <c r="CKU34" s="86"/>
      <c r="CKV34" s="86"/>
      <c r="CKW34" s="86"/>
      <c r="CKX34" s="86"/>
      <c r="CKY34" s="86"/>
      <c r="CKZ34" s="86"/>
      <c r="CLA34" s="86"/>
      <c r="CLB34" s="86"/>
      <c r="CLC34" s="86"/>
      <c r="CLD34" s="86"/>
      <c r="CLE34" s="86"/>
      <c r="CLF34" s="86"/>
      <c r="CLG34" s="86"/>
      <c r="CLH34" s="86"/>
      <c r="CLI34" s="86"/>
      <c r="CLJ34" s="86"/>
      <c r="CLK34" s="86"/>
      <c r="CLL34" s="86"/>
      <c r="CLM34" s="86"/>
      <c r="CLN34" s="86"/>
      <c r="CLO34" s="86"/>
      <c r="CLP34" s="86"/>
      <c r="CLQ34" s="86"/>
      <c r="CLR34" s="86"/>
      <c r="CLS34" s="86"/>
      <c r="CLT34" s="86"/>
      <c r="CLU34" s="86"/>
      <c r="CLV34" s="86"/>
      <c r="CLW34" s="86"/>
      <c r="CLX34" s="86"/>
      <c r="CLY34" s="86"/>
      <c r="CLZ34" s="86"/>
      <c r="CMA34" s="86"/>
      <c r="CMB34" s="86"/>
      <c r="CMC34" s="86"/>
      <c r="CMD34" s="86"/>
      <c r="CME34" s="86"/>
      <c r="CMF34" s="86"/>
      <c r="CMG34" s="86"/>
      <c r="CMH34" s="86"/>
      <c r="CMI34" s="86"/>
      <c r="CMJ34" s="86"/>
      <c r="CMK34" s="86"/>
      <c r="CML34" s="86"/>
      <c r="CMM34" s="86"/>
      <c r="CMN34" s="86"/>
      <c r="CMO34" s="86"/>
      <c r="CMP34" s="86"/>
      <c r="CMQ34" s="86"/>
      <c r="CMR34" s="86"/>
      <c r="CMS34" s="86"/>
      <c r="CMT34" s="86"/>
      <c r="CMU34" s="86"/>
      <c r="CMV34" s="86"/>
      <c r="CMW34" s="86"/>
      <c r="CMX34" s="86"/>
      <c r="CMY34" s="86"/>
      <c r="CMZ34" s="86"/>
      <c r="CNA34" s="86"/>
      <c r="CNB34" s="86"/>
      <c r="CNC34" s="86"/>
      <c r="CND34" s="86"/>
      <c r="CNE34" s="86"/>
      <c r="CNF34" s="86"/>
      <c r="CNG34" s="86"/>
      <c r="CNH34" s="86"/>
      <c r="CNI34" s="86"/>
      <c r="CNJ34" s="86"/>
      <c r="CNK34" s="86"/>
      <c r="CNL34" s="86"/>
      <c r="CNM34" s="86"/>
      <c r="CNN34" s="86"/>
      <c r="CNO34" s="86"/>
      <c r="CNP34" s="86"/>
      <c r="CNQ34" s="86"/>
      <c r="CNR34" s="86"/>
      <c r="CNS34" s="86"/>
      <c r="CNT34" s="86"/>
      <c r="CNU34" s="86"/>
      <c r="CNV34" s="86"/>
      <c r="CNW34" s="86"/>
      <c r="CNX34" s="86"/>
      <c r="CNY34" s="86"/>
      <c r="CNZ34" s="86"/>
      <c r="COA34" s="86"/>
      <c r="COB34" s="86"/>
      <c r="COC34" s="86"/>
      <c r="COD34" s="86"/>
      <c r="COE34" s="86"/>
      <c r="COF34" s="86"/>
      <c r="COG34" s="86"/>
      <c r="COH34" s="86"/>
      <c r="COI34" s="86"/>
      <c r="COJ34" s="86"/>
      <c r="COK34" s="86"/>
      <c r="COL34" s="86"/>
      <c r="COM34" s="86"/>
      <c r="CON34" s="86"/>
      <c r="COO34" s="86"/>
      <c r="COP34" s="86"/>
      <c r="COQ34" s="86"/>
      <c r="COR34" s="86"/>
      <c r="COS34" s="86"/>
      <c r="COT34" s="86"/>
      <c r="COU34" s="86"/>
      <c r="COV34" s="86"/>
      <c r="COW34" s="86"/>
      <c r="COX34" s="86"/>
      <c r="COY34" s="86"/>
      <c r="COZ34" s="86"/>
      <c r="CPA34" s="86"/>
      <c r="CPB34" s="86"/>
      <c r="CPC34" s="86"/>
      <c r="CPD34" s="86"/>
      <c r="CPE34" s="86"/>
      <c r="CPF34" s="86"/>
      <c r="CPG34" s="86"/>
      <c r="CPH34" s="86"/>
      <c r="CPI34" s="86"/>
      <c r="CPJ34" s="86"/>
      <c r="CPK34" s="86"/>
      <c r="CPL34" s="86"/>
      <c r="CPM34" s="86"/>
      <c r="CPN34" s="86"/>
      <c r="CPO34" s="86"/>
      <c r="CPP34" s="86"/>
      <c r="CPQ34" s="86"/>
      <c r="CPR34" s="86"/>
      <c r="CPS34" s="86"/>
      <c r="CPT34" s="86"/>
      <c r="CPU34" s="86"/>
      <c r="CPV34" s="86"/>
      <c r="CPW34" s="86"/>
      <c r="CPX34" s="86"/>
      <c r="CPY34" s="86"/>
      <c r="CPZ34" s="86"/>
      <c r="CQA34" s="86"/>
      <c r="CQB34" s="86"/>
      <c r="CQC34" s="86"/>
      <c r="CQD34" s="86"/>
      <c r="CQE34" s="86"/>
      <c r="CQF34" s="86"/>
      <c r="CQG34" s="86"/>
      <c r="CQH34" s="86"/>
      <c r="CQI34" s="86"/>
      <c r="CQJ34" s="86"/>
      <c r="CQK34" s="86"/>
      <c r="CQL34" s="86"/>
      <c r="CQM34" s="86"/>
      <c r="CQN34" s="86"/>
      <c r="CQO34" s="86"/>
      <c r="CQP34" s="86"/>
      <c r="CQQ34" s="86"/>
      <c r="CQR34" s="86"/>
      <c r="CQS34" s="86"/>
      <c r="CQT34" s="86"/>
      <c r="CQU34" s="86"/>
      <c r="CQV34" s="86"/>
      <c r="CQW34" s="86"/>
      <c r="CQX34" s="86"/>
      <c r="CQY34" s="86"/>
      <c r="CQZ34" s="86"/>
      <c r="CRA34" s="86"/>
      <c r="CRB34" s="86"/>
      <c r="CRC34" s="86"/>
      <c r="CRD34" s="86"/>
      <c r="CRE34" s="86"/>
      <c r="CRF34" s="86"/>
      <c r="CRG34" s="86"/>
      <c r="CRH34" s="86"/>
      <c r="CRI34" s="86"/>
      <c r="CRJ34" s="86"/>
      <c r="CRK34" s="86"/>
      <c r="CRL34" s="86"/>
      <c r="CRM34" s="86"/>
      <c r="CRN34" s="86"/>
      <c r="CRO34" s="86"/>
      <c r="CRP34" s="86"/>
      <c r="CRQ34" s="86"/>
      <c r="CRR34" s="86"/>
      <c r="CRS34" s="86"/>
      <c r="CRT34" s="86"/>
      <c r="CRU34" s="86"/>
      <c r="CRV34" s="86"/>
      <c r="CRW34" s="86"/>
      <c r="CRX34" s="86"/>
      <c r="CRY34" s="86"/>
      <c r="CRZ34" s="86"/>
      <c r="CSA34" s="86"/>
      <c r="CSB34" s="86"/>
      <c r="CSC34" s="86"/>
      <c r="CSD34" s="86"/>
      <c r="CSE34" s="86"/>
      <c r="CSF34" s="86"/>
      <c r="CSG34" s="86"/>
      <c r="CSH34" s="86"/>
      <c r="CSI34" s="86"/>
      <c r="CSJ34" s="86"/>
      <c r="CSK34" s="86"/>
      <c r="CSL34" s="86"/>
      <c r="CSM34" s="86"/>
      <c r="CSN34" s="86"/>
      <c r="CSO34" s="86"/>
      <c r="CSP34" s="86"/>
      <c r="CSQ34" s="86"/>
      <c r="CSR34" s="86"/>
      <c r="CSS34" s="86"/>
      <c r="CST34" s="86"/>
      <c r="CSU34" s="86"/>
      <c r="CSV34" s="86"/>
      <c r="CSW34" s="86"/>
      <c r="CSX34" s="86"/>
      <c r="CSY34" s="86"/>
      <c r="CSZ34" s="86"/>
      <c r="CTA34" s="86"/>
      <c r="CTB34" s="86"/>
      <c r="CTC34" s="86"/>
      <c r="CTD34" s="86"/>
      <c r="CTE34" s="86"/>
      <c r="CTF34" s="86"/>
      <c r="CTG34" s="86"/>
      <c r="CTH34" s="86"/>
      <c r="CTI34" s="86"/>
      <c r="CTJ34" s="86"/>
      <c r="CTK34" s="86"/>
      <c r="CTL34" s="86"/>
      <c r="CTM34" s="86"/>
      <c r="CTN34" s="86"/>
      <c r="CTO34" s="86"/>
      <c r="CTP34" s="86"/>
      <c r="CTQ34" s="86"/>
      <c r="CTR34" s="86"/>
      <c r="CTS34" s="86"/>
      <c r="CTT34" s="86"/>
      <c r="CTU34" s="86"/>
      <c r="CTV34" s="86"/>
      <c r="CTW34" s="86"/>
      <c r="CTX34" s="86"/>
      <c r="CTY34" s="86"/>
      <c r="CTZ34" s="86"/>
      <c r="CUA34" s="86"/>
      <c r="CUB34" s="86"/>
      <c r="CUC34" s="86"/>
      <c r="CUD34" s="86"/>
      <c r="CUE34" s="86"/>
      <c r="CUF34" s="86"/>
      <c r="CUG34" s="86"/>
      <c r="CUH34" s="86"/>
      <c r="CUI34" s="86"/>
      <c r="CUJ34" s="86"/>
      <c r="CUK34" s="86"/>
      <c r="CUL34" s="86"/>
      <c r="CUM34" s="86"/>
      <c r="CUN34" s="86"/>
      <c r="CUO34" s="86"/>
      <c r="CUP34" s="86"/>
      <c r="CUQ34" s="86"/>
      <c r="CUR34" s="86"/>
      <c r="CUS34" s="86"/>
      <c r="CUT34" s="86"/>
      <c r="CUU34" s="86"/>
      <c r="CUV34" s="86"/>
      <c r="CUW34" s="86"/>
      <c r="CUX34" s="86"/>
      <c r="CUY34" s="86"/>
      <c r="CUZ34" s="86"/>
      <c r="CVA34" s="86"/>
      <c r="CVB34" s="86"/>
      <c r="CVC34" s="86"/>
      <c r="CVD34" s="86"/>
      <c r="CVE34" s="86"/>
      <c r="CVF34" s="86"/>
      <c r="CVG34" s="86"/>
      <c r="CVH34" s="86"/>
      <c r="CVI34" s="86"/>
      <c r="CVJ34" s="86"/>
      <c r="CVK34" s="86"/>
      <c r="CVL34" s="86"/>
      <c r="CVM34" s="86"/>
      <c r="CVN34" s="86"/>
      <c r="CVO34" s="86"/>
      <c r="CVP34" s="86"/>
      <c r="CVQ34" s="86"/>
      <c r="CVR34" s="86"/>
      <c r="CVS34" s="86"/>
      <c r="CVT34" s="86"/>
      <c r="CVU34" s="86"/>
      <c r="CVV34" s="86"/>
      <c r="CVW34" s="86"/>
      <c r="CVX34" s="86"/>
      <c r="CVY34" s="86"/>
      <c r="CVZ34" s="86"/>
      <c r="CWA34" s="86"/>
      <c r="CWB34" s="86"/>
      <c r="CWC34" s="86"/>
      <c r="CWD34" s="86"/>
      <c r="CWE34" s="86"/>
      <c r="CWF34" s="86"/>
      <c r="CWG34" s="86"/>
      <c r="CWH34" s="86"/>
      <c r="CWI34" s="86"/>
      <c r="CWJ34" s="86"/>
      <c r="CWK34" s="86"/>
      <c r="CWL34" s="86"/>
      <c r="CWM34" s="86"/>
      <c r="CWN34" s="86"/>
      <c r="CWO34" s="86"/>
      <c r="CWP34" s="86"/>
      <c r="CWQ34" s="86"/>
      <c r="CWR34" s="86"/>
      <c r="CWS34" s="86"/>
      <c r="CWT34" s="86"/>
      <c r="CWU34" s="86"/>
      <c r="CWV34" s="86"/>
      <c r="CWW34" s="86"/>
      <c r="CWX34" s="86"/>
      <c r="CWY34" s="86"/>
      <c r="CWZ34" s="86"/>
      <c r="CXA34" s="86"/>
      <c r="CXB34" s="86"/>
      <c r="CXC34" s="86"/>
      <c r="CXD34" s="86"/>
      <c r="CXE34" s="86"/>
      <c r="CXF34" s="86"/>
      <c r="CXG34" s="86"/>
      <c r="CXH34" s="86"/>
      <c r="CXI34" s="86"/>
      <c r="CXJ34" s="86"/>
      <c r="CXK34" s="86"/>
      <c r="CXL34" s="86"/>
      <c r="CXM34" s="86"/>
      <c r="CXN34" s="86"/>
      <c r="CXO34" s="86"/>
      <c r="CXP34" s="86"/>
      <c r="CXQ34" s="86"/>
      <c r="CXR34" s="86"/>
      <c r="CXS34" s="86"/>
      <c r="CXT34" s="86"/>
      <c r="CXU34" s="86"/>
      <c r="CXV34" s="86"/>
      <c r="CXW34" s="86"/>
      <c r="CXX34" s="86"/>
      <c r="CXY34" s="86"/>
      <c r="CXZ34" s="86"/>
      <c r="CYA34" s="86"/>
      <c r="CYB34" s="86"/>
      <c r="CYC34" s="86"/>
      <c r="CYD34" s="86"/>
      <c r="CYE34" s="86"/>
      <c r="CYF34" s="86"/>
      <c r="CYG34" s="86"/>
      <c r="CYH34" s="86"/>
      <c r="CYI34" s="86"/>
      <c r="CYJ34" s="86"/>
      <c r="CYK34" s="86"/>
      <c r="CYL34" s="86"/>
      <c r="CYM34" s="86"/>
      <c r="CYN34" s="86"/>
      <c r="CYO34" s="86"/>
      <c r="CYP34" s="86"/>
      <c r="CYQ34" s="86"/>
      <c r="CYR34" s="86"/>
      <c r="CYS34" s="86"/>
      <c r="CYT34" s="86"/>
      <c r="CYU34" s="86"/>
      <c r="CYV34" s="86"/>
      <c r="CYW34" s="86"/>
      <c r="CYX34" s="86"/>
      <c r="CYY34" s="86"/>
      <c r="CYZ34" s="86"/>
      <c r="CZA34" s="86"/>
      <c r="CZB34" s="86"/>
      <c r="CZC34" s="86"/>
      <c r="CZD34" s="86"/>
      <c r="CZE34" s="86"/>
      <c r="CZF34" s="86"/>
      <c r="CZG34" s="86"/>
      <c r="CZH34" s="86"/>
      <c r="CZI34" s="86"/>
      <c r="CZJ34" s="86"/>
      <c r="CZK34" s="86"/>
      <c r="CZL34" s="86"/>
      <c r="CZM34" s="86"/>
      <c r="CZN34" s="86"/>
      <c r="CZO34" s="86"/>
      <c r="CZP34" s="86"/>
      <c r="CZQ34" s="86"/>
      <c r="CZR34" s="86"/>
      <c r="CZS34" s="86"/>
      <c r="CZT34" s="86"/>
      <c r="CZU34" s="86"/>
      <c r="CZV34" s="86"/>
      <c r="CZW34" s="86"/>
      <c r="CZX34" s="86"/>
      <c r="CZY34" s="86"/>
      <c r="CZZ34" s="86"/>
      <c r="DAA34" s="86"/>
      <c r="DAB34" s="86"/>
      <c r="DAC34" s="86"/>
      <c r="DAD34" s="86"/>
      <c r="DAE34" s="86"/>
      <c r="DAF34" s="86"/>
      <c r="DAG34" s="86"/>
      <c r="DAH34" s="86"/>
      <c r="DAI34" s="86"/>
      <c r="DAJ34" s="86"/>
      <c r="DAK34" s="86"/>
      <c r="DAL34" s="86"/>
      <c r="DAM34" s="86"/>
      <c r="DAN34" s="86"/>
      <c r="DAO34" s="86"/>
      <c r="DAP34" s="86"/>
      <c r="DAQ34" s="86"/>
      <c r="DAR34" s="86"/>
      <c r="DAS34" s="86"/>
      <c r="DAT34" s="86"/>
      <c r="DAU34" s="86"/>
      <c r="DAV34" s="86"/>
      <c r="DAW34" s="86"/>
      <c r="DAX34" s="86"/>
      <c r="DAY34" s="86"/>
      <c r="DAZ34" s="86"/>
      <c r="DBA34" s="86"/>
      <c r="DBB34" s="86"/>
      <c r="DBC34" s="86"/>
      <c r="DBD34" s="86"/>
      <c r="DBE34" s="86"/>
      <c r="DBF34" s="86"/>
      <c r="DBG34" s="86"/>
      <c r="DBH34" s="86"/>
      <c r="DBI34" s="86"/>
      <c r="DBJ34" s="86"/>
      <c r="DBK34" s="86"/>
      <c r="DBL34" s="86"/>
      <c r="DBM34" s="86"/>
      <c r="DBN34" s="86"/>
      <c r="DBO34" s="86"/>
      <c r="DBP34" s="86"/>
      <c r="DBQ34" s="86"/>
      <c r="DBR34" s="86"/>
      <c r="DBS34" s="86"/>
      <c r="DBT34" s="86"/>
      <c r="DBU34" s="86"/>
      <c r="DBV34" s="86"/>
      <c r="DBW34" s="86"/>
      <c r="DBX34" s="86"/>
      <c r="DBY34" s="86"/>
      <c r="DBZ34" s="86"/>
      <c r="DCA34" s="86"/>
      <c r="DCB34" s="86"/>
      <c r="DCC34" s="86"/>
      <c r="DCD34" s="86"/>
      <c r="DCE34" s="86"/>
      <c r="DCF34" s="86"/>
      <c r="DCG34" s="86"/>
      <c r="DCH34" s="86"/>
      <c r="DCI34" s="86"/>
      <c r="DCJ34" s="86"/>
      <c r="DCK34" s="86"/>
      <c r="DCL34" s="86"/>
      <c r="DCM34" s="86"/>
      <c r="DCN34" s="86"/>
      <c r="DCO34" s="86"/>
      <c r="DCP34" s="86"/>
      <c r="DCQ34" s="86"/>
      <c r="DCR34" s="86"/>
      <c r="DCS34" s="86"/>
      <c r="DCT34" s="86"/>
      <c r="DCU34" s="86"/>
      <c r="DCV34" s="86"/>
      <c r="DCW34" s="86"/>
      <c r="DCX34" s="86"/>
      <c r="DCY34" s="86"/>
      <c r="DCZ34" s="86"/>
      <c r="DDA34" s="86"/>
      <c r="DDB34" s="86"/>
      <c r="DDC34" s="86"/>
      <c r="DDD34" s="86"/>
      <c r="DDE34" s="86"/>
      <c r="DDF34" s="86"/>
      <c r="DDG34" s="86"/>
      <c r="DDH34" s="86"/>
      <c r="DDI34" s="86"/>
      <c r="DDJ34" s="86"/>
      <c r="DDK34" s="86"/>
      <c r="DDL34" s="86"/>
      <c r="DDM34" s="86"/>
      <c r="DDN34" s="86"/>
      <c r="DDO34" s="86"/>
      <c r="DDP34" s="86"/>
      <c r="DDQ34" s="86"/>
      <c r="DDR34" s="86"/>
      <c r="DDS34" s="86"/>
      <c r="DDT34" s="86"/>
      <c r="DDU34" s="86"/>
      <c r="DDV34" s="86"/>
      <c r="DDW34" s="86"/>
      <c r="DDX34" s="86"/>
      <c r="DDY34" s="86"/>
      <c r="DDZ34" s="86"/>
      <c r="DEA34" s="86"/>
      <c r="DEB34" s="86"/>
      <c r="DEC34" s="86"/>
      <c r="DED34" s="86"/>
      <c r="DEE34" s="86"/>
      <c r="DEF34" s="86"/>
      <c r="DEG34" s="86"/>
      <c r="DEH34" s="86"/>
      <c r="DEI34" s="86"/>
      <c r="DEJ34" s="86"/>
      <c r="DEK34" s="86"/>
      <c r="DEL34" s="86"/>
      <c r="DEM34" s="86"/>
      <c r="DEN34" s="86"/>
      <c r="DEO34" s="86"/>
      <c r="DEP34" s="86"/>
      <c r="DEQ34" s="86"/>
      <c r="DER34" s="86"/>
      <c r="DES34" s="86"/>
      <c r="DET34" s="86"/>
      <c r="DEU34" s="86"/>
      <c r="DEV34" s="86"/>
      <c r="DEW34" s="86"/>
      <c r="DEX34" s="86"/>
      <c r="DEY34" s="86"/>
      <c r="DEZ34" s="86"/>
      <c r="DFA34" s="86"/>
      <c r="DFB34" s="86"/>
      <c r="DFC34" s="86"/>
      <c r="DFD34" s="86"/>
      <c r="DFE34" s="86"/>
      <c r="DFF34" s="86"/>
      <c r="DFG34" s="86"/>
      <c r="DFH34" s="86"/>
      <c r="DFI34" s="86"/>
      <c r="DFJ34" s="86"/>
      <c r="DFK34" s="86"/>
      <c r="DFL34" s="86"/>
      <c r="DFM34" s="86"/>
      <c r="DFN34" s="86"/>
      <c r="DFO34" s="86"/>
      <c r="DFP34" s="86"/>
      <c r="DFQ34" s="86"/>
      <c r="DFR34" s="86"/>
      <c r="DFS34" s="86"/>
      <c r="DFT34" s="86"/>
      <c r="DFU34" s="86"/>
      <c r="DFV34" s="86"/>
      <c r="DFW34" s="86"/>
      <c r="DFX34" s="86"/>
      <c r="DFY34" s="86"/>
      <c r="DFZ34" s="86"/>
      <c r="DGA34" s="86"/>
      <c r="DGB34" s="86"/>
      <c r="DGC34" s="86"/>
      <c r="DGD34" s="86"/>
      <c r="DGE34" s="86"/>
      <c r="DGF34" s="86"/>
      <c r="DGG34" s="86"/>
      <c r="DGH34" s="86"/>
      <c r="DGI34" s="86"/>
      <c r="DGJ34" s="86"/>
      <c r="DGK34" s="86"/>
      <c r="DGL34" s="86"/>
      <c r="DGM34" s="86"/>
      <c r="DGN34" s="86"/>
      <c r="DGO34" s="86"/>
      <c r="DGP34" s="86"/>
      <c r="DGQ34" s="86"/>
      <c r="DGR34" s="86"/>
      <c r="DGS34" s="86"/>
      <c r="DGT34" s="86"/>
      <c r="DGU34" s="86"/>
      <c r="DGV34" s="86"/>
      <c r="DGW34" s="86"/>
      <c r="DGX34" s="86"/>
      <c r="DGY34" s="86"/>
      <c r="DGZ34" s="86"/>
      <c r="DHA34" s="86"/>
      <c r="DHB34" s="86"/>
      <c r="DHC34" s="86"/>
      <c r="DHD34" s="86"/>
      <c r="DHE34" s="86"/>
      <c r="DHF34" s="86"/>
      <c r="DHG34" s="86"/>
      <c r="DHH34" s="86"/>
      <c r="DHI34" s="86"/>
      <c r="DHJ34" s="86"/>
      <c r="DHK34" s="86"/>
      <c r="DHL34" s="86"/>
      <c r="DHM34" s="86"/>
      <c r="DHN34" s="86"/>
      <c r="DHO34" s="86"/>
      <c r="DHP34" s="86"/>
      <c r="DHQ34" s="86"/>
      <c r="DHR34" s="86"/>
      <c r="DHS34" s="86"/>
      <c r="DHT34" s="86"/>
      <c r="DHU34" s="86"/>
      <c r="DHV34" s="86"/>
      <c r="DHW34" s="86"/>
      <c r="DHX34" s="86"/>
      <c r="DHY34" s="86"/>
      <c r="DHZ34" s="86"/>
      <c r="DIA34" s="86"/>
      <c r="DIB34" s="86"/>
      <c r="DIC34" s="86"/>
      <c r="DID34" s="86"/>
      <c r="DIE34" s="86"/>
      <c r="DIF34" s="86"/>
      <c r="DIG34" s="86"/>
      <c r="DIH34" s="86"/>
      <c r="DII34" s="86"/>
      <c r="DIJ34" s="86"/>
      <c r="DIK34" s="86"/>
      <c r="DIL34" s="86"/>
      <c r="DIM34" s="86"/>
      <c r="DIN34" s="86"/>
      <c r="DIO34" s="86"/>
      <c r="DIP34" s="86"/>
      <c r="DIQ34" s="86"/>
      <c r="DIR34" s="86"/>
      <c r="DIS34" s="86"/>
      <c r="DIT34" s="86"/>
      <c r="DIU34" s="86"/>
      <c r="DIV34" s="86"/>
      <c r="DIW34" s="86"/>
      <c r="DIX34" s="86"/>
      <c r="DIY34" s="86"/>
      <c r="DIZ34" s="86"/>
      <c r="DJA34" s="86"/>
      <c r="DJB34" s="86"/>
      <c r="DJC34" s="86"/>
      <c r="DJD34" s="86"/>
      <c r="DJE34" s="86"/>
      <c r="DJF34" s="86"/>
      <c r="DJG34" s="86"/>
      <c r="DJH34" s="86"/>
      <c r="DJI34" s="86"/>
      <c r="DJJ34" s="86"/>
      <c r="DJK34" s="86"/>
      <c r="DJL34" s="86"/>
      <c r="DJM34" s="86"/>
      <c r="DJN34" s="86"/>
      <c r="DJO34" s="86"/>
      <c r="DJP34" s="86"/>
      <c r="DJQ34" s="86"/>
      <c r="DJR34" s="86"/>
      <c r="DJS34" s="86"/>
      <c r="DJT34" s="86"/>
      <c r="DJU34" s="86"/>
      <c r="DJV34" s="86"/>
      <c r="DJW34" s="86"/>
      <c r="DJX34" s="86"/>
      <c r="DJY34" s="86"/>
      <c r="DJZ34" s="86"/>
      <c r="DKA34" s="86"/>
      <c r="DKB34" s="86"/>
      <c r="DKC34" s="86"/>
      <c r="DKD34" s="86"/>
      <c r="DKE34" s="86"/>
      <c r="DKF34" s="86"/>
      <c r="DKG34" s="86"/>
      <c r="DKH34" s="86"/>
      <c r="DKI34" s="86"/>
      <c r="DKJ34" s="86"/>
      <c r="DKK34" s="86"/>
      <c r="DKL34" s="86"/>
      <c r="DKM34" s="86"/>
      <c r="DKN34" s="86"/>
      <c r="DKO34" s="86"/>
      <c r="DKP34" s="86"/>
      <c r="DKQ34" s="86"/>
      <c r="DKR34" s="86"/>
      <c r="DKS34" s="86"/>
      <c r="DKT34" s="86"/>
      <c r="DKU34" s="86"/>
      <c r="DKV34" s="86"/>
      <c r="DKW34" s="86"/>
      <c r="DKX34" s="86"/>
      <c r="DKY34" s="86"/>
      <c r="DKZ34" s="86"/>
      <c r="DLA34" s="86"/>
      <c r="DLB34" s="86"/>
      <c r="DLC34" s="86"/>
      <c r="DLD34" s="86"/>
      <c r="DLE34" s="86"/>
      <c r="DLF34" s="86"/>
      <c r="DLG34" s="86"/>
      <c r="DLH34" s="86"/>
      <c r="DLI34" s="86"/>
      <c r="DLJ34" s="86"/>
      <c r="DLK34" s="86"/>
      <c r="DLL34" s="86"/>
      <c r="DLM34" s="86"/>
      <c r="DLN34" s="86"/>
      <c r="DLO34" s="86"/>
      <c r="DLP34" s="86"/>
      <c r="DLQ34" s="86"/>
      <c r="DLR34" s="86"/>
      <c r="DLS34" s="86"/>
      <c r="DLT34" s="86"/>
      <c r="DLU34" s="86"/>
      <c r="DLV34" s="86"/>
      <c r="DLW34" s="86"/>
      <c r="DLX34" s="86"/>
      <c r="DLY34" s="86"/>
      <c r="DLZ34" s="86"/>
      <c r="DMA34" s="86"/>
      <c r="DMB34" s="86"/>
      <c r="DMC34" s="86"/>
      <c r="DMD34" s="86"/>
      <c r="DME34" s="86"/>
      <c r="DMF34" s="86"/>
      <c r="DMG34" s="86"/>
      <c r="DMH34" s="86"/>
      <c r="DMI34" s="86"/>
      <c r="DMJ34" s="86"/>
      <c r="DMK34" s="86"/>
      <c r="DML34" s="86"/>
      <c r="DMM34" s="86"/>
      <c r="DMN34" s="86"/>
      <c r="DMO34" s="86"/>
      <c r="DMP34" s="86"/>
      <c r="DMQ34" s="86"/>
      <c r="DMR34" s="86"/>
      <c r="DMS34" s="86"/>
      <c r="DMT34" s="86"/>
      <c r="DMU34" s="86"/>
      <c r="DMV34" s="86"/>
      <c r="DMW34" s="86"/>
      <c r="DMX34" s="86"/>
      <c r="DMY34" s="86"/>
      <c r="DMZ34" s="86"/>
      <c r="DNA34" s="86"/>
      <c r="DNB34" s="86"/>
      <c r="DNC34" s="86"/>
      <c r="DND34" s="86"/>
      <c r="DNE34" s="86"/>
      <c r="DNF34" s="86"/>
      <c r="DNG34" s="86"/>
      <c r="DNH34" s="86"/>
      <c r="DNI34" s="86"/>
      <c r="DNJ34" s="86"/>
      <c r="DNK34" s="86"/>
      <c r="DNL34" s="86"/>
      <c r="DNM34" s="86"/>
      <c r="DNN34" s="86"/>
      <c r="DNO34" s="86"/>
      <c r="DNP34" s="86"/>
      <c r="DNQ34" s="86"/>
      <c r="DNR34" s="86"/>
      <c r="DNS34" s="86"/>
      <c r="DNT34" s="86"/>
      <c r="DNU34" s="86"/>
      <c r="DNV34" s="86"/>
      <c r="DNW34" s="86"/>
      <c r="DNX34" s="86"/>
      <c r="DNY34" s="86"/>
      <c r="DNZ34" s="86"/>
      <c r="DOA34" s="86"/>
      <c r="DOB34" s="86"/>
      <c r="DOC34" s="86"/>
      <c r="DOD34" s="86"/>
      <c r="DOE34" s="86"/>
      <c r="DOF34" s="86"/>
      <c r="DOG34" s="86"/>
      <c r="DOH34" s="86"/>
      <c r="DOI34" s="86"/>
      <c r="DOJ34" s="86"/>
      <c r="DOK34" s="86"/>
      <c r="DOL34" s="86"/>
      <c r="DOM34" s="86"/>
      <c r="DON34" s="86"/>
      <c r="DOO34" s="86"/>
      <c r="DOP34" s="86"/>
      <c r="DOQ34" s="86"/>
      <c r="DOR34" s="86"/>
      <c r="DOS34" s="86"/>
      <c r="DOT34" s="86"/>
      <c r="DOU34" s="86"/>
      <c r="DOV34" s="86"/>
      <c r="DOW34" s="86"/>
      <c r="DOX34" s="86"/>
      <c r="DOY34" s="86"/>
      <c r="DOZ34" s="86"/>
      <c r="DPA34" s="86"/>
      <c r="DPB34" s="86"/>
      <c r="DPC34" s="86"/>
      <c r="DPD34" s="86"/>
      <c r="DPE34" s="86"/>
      <c r="DPF34" s="86"/>
      <c r="DPG34" s="86"/>
      <c r="DPH34" s="86"/>
      <c r="DPI34" s="86"/>
      <c r="DPJ34" s="86"/>
      <c r="DPK34" s="86"/>
      <c r="DPL34" s="86"/>
      <c r="DPM34" s="86"/>
      <c r="DPN34" s="86"/>
      <c r="DPO34" s="86"/>
      <c r="DPP34" s="86"/>
      <c r="DPQ34" s="86"/>
      <c r="DPR34" s="86"/>
      <c r="DPS34" s="86"/>
      <c r="DPT34" s="86"/>
      <c r="DPU34" s="86"/>
      <c r="DPV34" s="86"/>
      <c r="DPW34" s="86"/>
      <c r="DPX34" s="86"/>
      <c r="DPY34" s="86"/>
      <c r="DPZ34" s="86"/>
      <c r="DQA34" s="86"/>
      <c r="DQB34" s="86"/>
      <c r="DQC34" s="86"/>
      <c r="DQD34" s="86"/>
      <c r="DQE34" s="86"/>
      <c r="DQF34" s="86"/>
      <c r="DQG34" s="86"/>
      <c r="DQH34" s="86"/>
      <c r="DQI34" s="86"/>
      <c r="DQJ34" s="86"/>
      <c r="DQK34" s="86"/>
      <c r="DQL34" s="86"/>
      <c r="DQM34" s="86"/>
      <c r="DQN34" s="86"/>
      <c r="DQO34" s="86"/>
      <c r="DQP34" s="86"/>
      <c r="DQQ34" s="86"/>
      <c r="DQR34" s="86"/>
      <c r="DQS34" s="86"/>
      <c r="DQT34" s="86"/>
      <c r="DQU34" s="86"/>
      <c r="DQV34" s="86"/>
      <c r="DQW34" s="86"/>
      <c r="DQX34" s="86"/>
      <c r="DQY34" s="86"/>
      <c r="DQZ34" s="86"/>
      <c r="DRA34" s="86"/>
      <c r="DRB34" s="86"/>
      <c r="DRC34" s="86"/>
      <c r="DRD34" s="86"/>
      <c r="DRE34" s="86"/>
      <c r="DRF34" s="86"/>
      <c r="DRG34" s="86"/>
      <c r="DRH34" s="86"/>
      <c r="DRI34" s="86"/>
      <c r="DRJ34" s="86"/>
      <c r="DRK34" s="86"/>
      <c r="DRL34" s="86"/>
      <c r="DRM34" s="86"/>
      <c r="DRN34" s="86"/>
      <c r="DRO34" s="86"/>
      <c r="DRP34" s="86"/>
      <c r="DRQ34" s="86"/>
      <c r="DRR34" s="86"/>
      <c r="DRS34" s="86"/>
      <c r="DRT34" s="86"/>
      <c r="DRU34" s="86"/>
      <c r="DRV34" s="86"/>
      <c r="DRW34" s="86"/>
      <c r="DRX34" s="86"/>
      <c r="DRY34" s="86"/>
      <c r="DRZ34" s="86"/>
      <c r="DSA34" s="86"/>
      <c r="DSB34" s="86"/>
      <c r="DSC34" s="86"/>
      <c r="DSD34" s="86"/>
      <c r="DSE34" s="86"/>
      <c r="DSF34" s="86"/>
      <c r="DSG34" s="86"/>
      <c r="DSH34" s="86"/>
      <c r="DSI34" s="86"/>
      <c r="DSJ34" s="86"/>
      <c r="DSK34" s="86"/>
      <c r="DSL34" s="86"/>
      <c r="DSM34" s="86"/>
      <c r="DSN34" s="86"/>
      <c r="DSO34" s="86"/>
      <c r="DSP34" s="86"/>
      <c r="DSQ34" s="86"/>
      <c r="DSR34" s="86"/>
      <c r="DSS34" s="86"/>
      <c r="DST34" s="86"/>
      <c r="DSU34" s="86"/>
      <c r="DSV34" s="86"/>
      <c r="DSW34" s="86"/>
      <c r="DSX34" s="86"/>
      <c r="DSY34" s="86"/>
      <c r="DSZ34" s="86"/>
      <c r="DTA34" s="86"/>
      <c r="DTB34" s="86"/>
      <c r="DTC34" s="86"/>
      <c r="DTD34" s="86"/>
      <c r="DTE34" s="86"/>
      <c r="DTF34" s="86"/>
      <c r="DTG34" s="86"/>
      <c r="DTH34" s="86"/>
      <c r="DTI34" s="86"/>
      <c r="DTJ34" s="86"/>
      <c r="DTK34" s="86"/>
      <c r="DTL34" s="86"/>
      <c r="DTM34" s="86"/>
      <c r="DTN34" s="86"/>
      <c r="DTO34" s="86"/>
      <c r="DTP34" s="86"/>
      <c r="DTQ34" s="86"/>
      <c r="DTR34" s="86"/>
      <c r="DTS34" s="86"/>
      <c r="DTT34" s="86"/>
      <c r="DTU34" s="86"/>
      <c r="DTV34" s="86"/>
      <c r="DTW34" s="86"/>
      <c r="DTX34" s="86"/>
      <c r="DTY34" s="86"/>
      <c r="DTZ34" s="86"/>
      <c r="DUA34" s="86"/>
      <c r="DUB34" s="86"/>
      <c r="DUC34" s="86"/>
      <c r="DUD34" s="86"/>
      <c r="DUE34" s="86"/>
      <c r="DUF34" s="86"/>
      <c r="DUG34" s="86"/>
      <c r="DUH34" s="86"/>
      <c r="DUI34" s="86"/>
      <c r="DUJ34" s="86"/>
      <c r="DUK34" s="86"/>
      <c r="DUL34" s="86"/>
      <c r="DUM34" s="86"/>
      <c r="DUN34" s="86"/>
      <c r="DUO34" s="86"/>
      <c r="DUP34" s="86"/>
      <c r="DUQ34" s="86"/>
      <c r="DUR34" s="86"/>
      <c r="DUS34" s="86"/>
      <c r="DUT34" s="86"/>
      <c r="DUU34" s="86"/>
      <c r="DUV34" s="86"/>
      <c r="DUW34" s="86"/>
      <c r="DUX34" s="86"/>
      <c r="DUY34" s="86"/>
      <c r="DUZ34" s="86"/>
      <c r="DVA34" s="86"/>
      <c r="DVB34" s="86"/>
      <c r="DVC34" s="86"/>
      <c r="DVD34" s="86"/>
      <c r="DVE34" s="86"/>
      <c r="DVF34" s="86"/>
      <c r="DVG34" s="86"/>
      <c r="DVH34" s="86"/>
      <c r="DVI34" s="86"/>
      <c r="DVJ34" s="86"/>
      <c r="DVK34" s="86"/>
      <c r="DVL34" s="86"/>
      <c r="DVM34" s="86"/>
      <c r="DVN34" s="86"/>
      <c r="DVO34" s="86"/>
      <c r="DVP34" s="86"/>
      <c r="DVQ34" s="86"/>
      <c r="DVR34" s="86"/>
      <c r="DVS34" s="86"/>
      <c r="DVT34" s="86"/>
      <c r="DVU34" s="86"/>
      <c r="DVV34" s="86"/>
      <c r="DVW34" s="86"/>
      <c r="DVX34" s="86"/>
      <c r="DVY34" s="86"/>
      <c r="DVZ34" s="86"/>
      <c r="DWA34" s="86"/>
      <c r="DWB34" s="86"/>
      <c r="DWC34" s="86"/>
      <c r="DWD34" s="86"/>
      <c r="DWE34" s="86"/>
      <c r="DWF34" s="86"/>
      <c r="DWG34" s="86"/>
      <c r="DWH34" s="86"/>
      <c r="DWI34" s="86"/>
      <c r="DWJ34" s="86"/>
      <c r="DWK34" s="86"/>
      <c r="DWL34" s="86"/>
      <c r="DWM34" s="86"/>
      <c r="DWN34" s="86"/>
      <c r="DWO34" s="86"/>
      <c r="DWP34" s="86"/>
      <c r="DWQ34" s="86"/>
      <c r="DWR34" s="86"/>
      <c r="DWS34" s="86"/>
      <c r="DWT34" s="86"/>
      <c r="DWU34" s="86"/>
      <c r="DWV34" s="86"/>
      <c r="DWW34" s="86"/>
      <c r="DWX34" s="86"/>
      <c r="DWY34" s="86"/>
      <c r="DWZ34" s="86"/>
      <c r="DXA34" s="86"/>
      <c r="DXB34" s="86"/>
      <c r="DXC34" s="86"/>
      <c r="DXD34" s="86"/>
      <c r="DXE34" s="86"/>
      <c r="DXF34" s="86"/>
      <c r="DXG34" s="86"/>
      <c r="DXH34" s="86"/>
      <c r="DXI34" s="86"/>
      <c r="DXJ34" s="86"/>
      <c r="DXK34" s="86"/>
      <c r="DXL34" s="86"/>
      <c r="DXM34" s="86"/>
      <c r="DXN34" s="86"/>
      <c r="DXO34" s="86"/>
      <c r="DXP34" s="86"/>
      <c r="DXQ34" s="86"/>
      <c r="DXR34" s="86"/>
      <c r="DXS34" s="86"/>
      <c r="DXT34" s="86"/>
      <c r="DXU34" s="86"/>
      <c r="DXV34" s="86"/>
      <c r="DXW34" s="86"/>
      <c r="DXX34" s="86"/>
      <c r="DXY34" s="86"/>
      <c r="DXZ34" s="86"/>
      <c r="DYA34" s="86"/>
      <c r="DYB34" s="86"/>
      <c r="DYC34" s="86"/>
      <c r="DYD34" s="86"/>
      <c r="DYE34" s="86"/>
      <c r="DYF34" s="86"/>
      <c r="DYG34" s="86"/>
      <c r="DYH34" s="86"/>
      <c r="DYI34" s="86"/>
      <c r="DYJ34" s="86"/>
      <c r="DYK34" s="86"/>
      <c r="DYL34" s="86"/>
      <c r="DYM34" s="86"/>
      <c r="DYN34" s="86"/>
      <c r="DYO34" s="86"/>
      <c r="DYP34" s="86"/>
      <c r="DYQ34" s="86"/>
      <c r="DYR34" s="86"/>
      <c r="DYS34" s="86"/>
      <c r="DYT34" s="86"/>
      <c r="DYU34" s="86"/>
      <c r="DYV34" s="86"/>
      <c r="DYW34" s="86"/>
      <c r="DYX34" s="86"/>
      <c r="DYY34" s="86"/>
      <c r="DYZ34" s="86"/>
      <c r="DZA34" s="86"/>
      <c r="DZB34" s="86"/>
      <c r="DZC34" s="86"/>
      <c r="DZD34" s="86"/>
      <c r="DZE34" s="86"/>
      <c r="DZF34" s="86"/>
      <c r="DZG34" s="86"/>
      <c r="DZH34" s="86"/>
      <c r="DZI34" s="86"/>
      <c r="DZJ34" s="86"/>
      <c r="DZK34" s="86"/>
      <c r="DZL34" s="86"/>
      <c r="DZM34" s="86"/>
      <c r="DZN34" s="86"/>
      <c r="DZO34" s="86"/>
      <c r="DZP34" s="86"/>
      <c r="DZQ34" s="86"/>
      <c r="DZR34" s="86"/>
      <c r="DZS34" s="86"/>
      <c r="DZT34" s="86"/>
      <c r="DZU34" s="86"/>
      <c r="DZV34" s="86"/>
      <c r="DZW34" s="86"/>
      <c r="DZX34" s="86"/>
      <c r="DZY34" s="86"/>
      <c r="DZZ34" s="86"/>
      <c r="EAA34" s="86"/>
      <c r="EAB34" s="86"/>
      <c r="EAC34" s="86"/>
      <c r="EAD34" s="86"/>
      <c r="EAE34" s="86"/>
      <c r="EAF34" s="86"/>
      <c r="EAG34" s="86"/>
      <c r="EAH34" s="86"/>
      <c r="EAI34" s="86"/>
      <c r="EAJ34" s="86"/>
      <c r="EAK34" s="86"/>
      <c r="EAL34" s="86"/>
      <c r="EAM34" s="86"/>
      <c r="EAN34" s="86"/>
      <c r="EAO34" s="86"/>
      <c r="EAP34" s="86"/>
      <c r="EAQ34" s="86"/>
      <c r="EAR34" s="86"/>
      <c r="EAS34" s="86"/>
      <c r="EAT34" s="86"/>
      <c r="EAU34" s="86"/>
      <c r="EAV34" s="86"/>
      <c r="EAW34" s="86"/>
      <c r="EAX34" s="86"/>
      <c r="EAY34" s="86"/>
      <c r="EAZ34" s="86"/>
      <c r="EBA34" s="86"/>
      <c r="EBB34" s="86"/>
      <c r="EBC34" s="86"/>
      <c r="EBD34" s="86"/>
      <c r="EBE34" s="86"/>
      <c r="EBF34" s="86"/>
      <c r="EBG34" s="86"/>
      <c r="EBH34" s="86"/>
      <c r="EBI34" s="86"/>
      <c r="EBJ34" s="86"/>
      <c r="EBK34" s="86"/>
      <c r="EBL34" s="86"/>
      <c r="EBM34" s="86"/>
      <c r="EBN34" s="86"/>
      <c r="EBO34" s="86"/>
      <c r="EBP34" s="86"/>
      <c r="EBQ34" s="86"/>
      <c r="EBR34" s="86"/>
      <c r="EBS34" s="86"/>
      <c r="EBT34" s="86"/>
      <c r="EBU34" s="86"/>
      <c r="EBV34" s="86"/>
      <c r="EBW34" s="86"/>
      <c r="EBX34" s="86"/>
      <c r="EBY34" s="86"/>
      <c r="EBZ34" s="86"/>
      <c r="ECA34" s="86"/>
      <c r="ECB34" s="86"/>
      <c r="ECC34" s="86"/>
      <c r="ECD34" s="86"/>
      <c r="ECE34" s="86"/>
      <c r="ECF34" s="86"/>
      <c r="ECG34" s="86"/>
      <c r="ECH34" s="86"/>
      <c r="ECI34" s="86"/>
      <c r="ECJ34" s="86"/>
      <c r="ECK34" s="86"/>
      <c r="ECL34" s="86"/>
      <c r="ECM34" s="86"/>
      <c r="ECN34" s="86"/>
      <c r="ECO34" s="86"/>
      <c r="ECP34" s="86"/>
      <c r="ECQ34" s="86"/>
      <c r="ECR34" s="86"/>
      <c r="ECS34" s="86"/>
      <c r="ECT34" s="86"/>
      <c r="ECU34" s="86"/>
      <c r="ECV34" s="86"/>
      <c r="ECW34" s="86"/>
      <c r="ECX34" s="86"/>
      <c r="ECY34" s="86"/>
      <c r="ECZ34" s="86"/>
      <c r="EDA34" s="86"/>
      <c r="EDB34" s="86"/>
      <c r="EDC34" s="86"/>
      <c r="EDD34" s="86"/>
      <c r="EDE34" s="86"/>
      <c r="EDF34" s="86"/>
      <c r="EDG34" s="86"/>
      <c r="EDH34" s="86"/>
      <c r="EDI34" s="86"/>
      <c r="EDJ34" s="86"/>
      <c r="EDK34" s="86"/>
      <c r="EDL34" s="86"/>
      <c r="EDM34" s="86"/>
      <c r="EDN34" s="86"/>
      <c r="EDO34" s="86"/>
      <c r="EDP34" s="86"/>
      <c r="EDQ34" s="86"/>
      <c r="EDR34" s="86"/>
      <c r="EDS34" s="86"/>
      <c r="EDT34" s="86"/>
      <c r="EDU34" s="86"/>
      <c r="EDV34" s="86"/>
      <c r="EDW34" s="86"/>
      <c r="EDX34" s="86"/>
      <c r="EDY34" s="86"/>
      <c r="EDZ34" s="86"/>
      <c r="EEA34" s="86"/>
      <c r="EEB34" s="86"/>
      <c r="EEC34" s="86"/>
      <c r="EED34" s="86"/>
      <c r="EEE34" s="86"/>
      <c r="EEF34" s="86"/>
      <c r="EEG34" s="86"/>
      <c r="EEH34" s="86"/>
      <c r="EEI34" s="86"/>
      <c r="EEJ34" s="86"/>
      <c r="EEK34" s="86"/>
      <c r="EEL34" s="86"/>
      <c r="EEM34" s="86"/>
      <c r="EEN34" s="86"/>
      <c r="EEO34" s="86"/>
      <c r="EEP34" s="86"/>
      <c r="EEQ34" s="86"/>
      <c r="EER34" s="86"/>
      <c r="EES34" s="86"/>
      <c r="EET34" s="86"/>
      <c r="EEU34" s="86"/>
      <c r="EEV34" s="86"/>
      <c r="EEW34" s="86"/>
      <c r="EEX34" s="86"/>
      <c r="EEY34" s="86"/>
      <c r="EEZ34" s="86"/>
      <c r="EFA34" s="86"/>
      <c r="EFB34" s="86"/>
      <c r="EFC34" s="86"/>
      <c r="EFD34" s="86"/>
      <c r="EFE34" s="86"/>
      <c r="EFF34" s="86"/>
      <c r="EFG34" s="86"/>
      <c r="EFH34" s="86"/>
      <c r="EFI34" s="86"/>
      <c r="EFJ34" s="86"/>
      <c r="EFK34" s="86"/>
      <c r="EFL34" s="86"/>
      <c r="EFM34" s="86"/>
      <c r="EFN34" s="86"/>
      <c r="EFO34" s="86"/>
      <c r="EFP34" s="86"/>
      <c r="EFQ34" s="86"/>
      <c r="EFR34" s="86"/>
      <c r="EFS34" s="86"/>
      <c r="EFT34" s="86"/>
      <c r="EFU34" s="86"/>
      <c r="EFV34" s="86"/>
      <c r="EFW34" s="86"/>
      <c r="EFX34" s="86"/>
      <c r="EFY34" s="86"/>
      <c r="EFZ34" s="86"/>
      <c r="EGA34" s="86"/>
      <c r="EGB34" s="86"/>
      <c r="EGC34" s="86"/>
      <c r="EGD34" s="86"/>
      <c r="EGE34" s="86"/>
      <c r="EGF34" s="86"/>
      <c r="EGG34" s="86"/>
      <c r="EGH34" s="86"/>
      <c r="EGI34" s="86"/>
      <c r="EGJ34" s="86"/>
      <c r="EGK34" s="86"/>
      <c r="EGL34" s="86"/>
      <c r="EGM34" s="86"/>
      <c r="EGN34" s="86"/>
      <c r="EGO34" s="86"/>
      <c r="EGP34" s="86"/>
      <c r="EGQ34" s="86"/>
      <c r="EGR34" s="86"/>
      <c r="EGS34" s="86"/>
      <c r="EGT34" s="86"/>
      <c r="EGU34" s="86"/>
      <c r="EGV34" s="86"/>
      <c r="EGW34" s="86"/>
      <c r="EGX34" s="86"/>
      <c r="EGY34" s="86"/>
      <c r="EGZ34" s="86"/>
      <c r="EHA34" s="86"/>
      <c r="EHB34" s="86"/>
      <c r="EHC34" s="86"/>
      <c r="EHD34" s="86"/>
      <c r="EHE34" s="86"/>
      <c r="EHF34" s="86"/>
      <c r="EHG34" s="86"/>
      <c r="EHH34" s="86"/>
      <c r="EHI34" s="86"/>
      <c r="EHJ34" s="86"/>
      <c r="EHK34" s="86"/>
      <c r="EHL34" s="86"/>
      <c r="EHM34" s="86"/>
      <c r="EHN34" s="86"/>
      <c r="EHO34" s="86"/>
      <c r="EHP34" s="86"/>
      <c r="EHQ34" s="86"/>
      <c r="EHR34" s="86"/>
      <c r="EHS34" s="86"/>
      <c r="EHT34" s="86"/>
      <c r="EHU34" s="86"/>
      <c r="EHV34" s="86"/>
      <c r="EHW34" s="86"/>
      <c r="EHX34" s="86"/>
      <c r="EHY34" s="86"/>
      <c r="EHZ34" s="86"/>
      <c r="EIA34" s="86"/>
      <c r="EIB34" s="86"/>
      <c r="EIC34" s="86"/>
      <c r="EID34" s="86"/>
      <c r="EIE34" s="86"/>
      <c r="EIF34" s="86"/>
      <c r="EIG34" s="86"/>
      <c r="EIH34" s="86"/>
      <c r="EII34" s="86"/>
      <c r="EIJ34" s="86"/>
      <c r="EIK34" s="86"/>
      <c r="EIL34" s="86"/>
      <c r="EIM34" s="86"/>
      <c r="EIN34" s="86"/>
      <c r="EIO34" s="86"/>
      <c r="EIP34" s="86"/>
      <c r="EIQ34" s="86"/>
      <c r="EIR34" s="86"/>
      <c r="EIS34" s="86"/>
      <c r="EIT34" s="86"/>
      <c r="EIU34" s="86"/>
      <c r="EIV34" s="86"/>
      <c r="EIW34" s="86"/>
      <c r="EIX34" s="86"/>
      <c r="EIY34" s="86"/>
      <c r="EIZ34" s="86"/>
      <c r="EJA34" s="86"/>
      <c r="EJB34" s="86"/>
      <c r="EJC34" s="86"/>
      <c r="EJD34" s="86"/>
      <c r="EJE34" s="86"/>
      <c r="EJF34" s="86"/>
      <c r="EJG34" s="86"/>
      <c r="EJH34" s="86"/>
      <c r="EJI34" s="86"/>
      <c r="EJJ34" s="86"/>
      <c r="EJK34" s="86"/>
      <c r="EJL34" s="86"/>
      <c r="EJM34" s="86"/>
      <c r="EJN34" s="86"/>
      <c r="EJO34" s="86"/>
      <c r="EJP34" s="86"/>
      <c r="EJQ34" s="86"/>
      <c r="EJR34" s="86"/>
      <c r="EJS34" s="86"/>
      <c r="EJT34" s="86"/>
      <c r="EJU34" s="86"/>
      <c r="EJV34" s="86"/>
      <c r="EJW34" s="86"/>
      <c r="EJX34" s="86"/>
      <c r="EJY34" s="86"/>
      <c r="EJZ34" s="86"/>
      <c r="EKA34" s="86"/>
      <c r="EKB34" s="86"/>
      <c r="EKC34" s="86"/>
      <c r="EKD34" s="86"/>
      <c r="EKE34" s="86"/>
      <c r="EKF34" s="86"/>
      <c r="EKG34" s="86"/>
      <c r="EKH34" s="86"/>
      <c r="EKI34" s="86"/>
      <c r="EKJ34" s="86"/>
      <c r="EKK34" s="86"/>
      <c r="EKL34" s="86"/>
      <c r="EKM34" s="86"/>
      <c r="EKN34" s="86"/>
      <c r="EKO34" s="86"/>
      <c r="EKP34" s="86"/>
      <c r="EKQ34" s="86"/>
      <c r="EKR34" s="86"/>
      <c r="EKS34" s="86"/>
      <c r="EKT34" s="86"/>
      <c r="EKU34" s="86"/>
      <c r="EKV34" s="86"/>
      <c r="EKW34" s="86"/>
      <c r="EKX34" s="86"/>
      <c r="EKY34" s="86"/>
      <c r="EKZ34" s="86"/>
      <c r="ELA34" s="86"/>
      <c r="ELB34" s="86"/>
      <c r="ELC34" s="86"/>
      <c r="ELD34" s="86"/>
      <c r="ELE34" s="86"/>
      <c r="ELF34" s="86"/>
      <c r="ELG34" s="86"/>
      <c r="ELH34" s="86"/>
      <c r="ELI34" s="86"/>
      <c r="ELJ34" s="86"/>
      <c r="ELK34" s="86"/>
      <c r="ELL34" s="86"/>
      <c r="ELM34" s="86"/>
      <c r="ELN34" s="86"/>
      <c r="ELO34" s="86"/>
      <c r="ELP34" s="86"/>
      <c r="ELQ34" s="86"/>
      <c r="ELR34" s="86"/>
      <c r="ELS34" s="86"/>
      <c r="ELT34" s="86"/>
      <c r="ELU34" s="86"/>
      <c r="ELV34" s="86"/>
      <c r="ELW34" s="86"/>
      <c r="ELX34" s="86"/>
      <c r="ELY34" s="86"/>
      <c r="ELZ34" s="86"/>
      <c r="EMA34" s="86"/>
      <c r="EMB34" s="86"/>
      <c r="EMC34" s="86"/>
      <c r="EMD34" s="86"/>
      <c r="EME34" s="86"/>
      <c r="EMF34" s="86"/>
      <c r="EMG34" s="86"/>
      <c r="EMH34" s="86"/>
      <c r="EMI34" s="86"/>
      <c r="EMJ34" s="86"/>
      <c r="EMK34" s="86"/>
      <c r="EML34" s="86"/>
      <c r="EMM34" s="86"/>
      <c r="EMN34" s="86"/>
      <c r="EMO34" s="86"/>
      <c r="EMP34" s="86"/>
      <c r="EMQ34" s="86"/>
      <c r="EMR34" s="86"/>
      <c r="EMS34" s="86"/>
      <c r="EMT34" s="86"/>
      <c r="EMU34" s="86"/>
      <c r="EMV34" s="86"/>
      <c r="EMW34" s="86"/>
      <c r="EMX34" s="86"/>
      <c r="EMY34" s="86"/>
      <c r="EMZ34" s="86"/>
      <c r="ENA34" s="86"/>
      <c r="ENB34" s="86"/>
      <c r="ENC34" s="86"/>
      <c r="END34" s="86"/>
      <c r="ENE34" s="86"/>
      <c r="ENF34" s="86"/>
      <c r="ENG34" s="86"/>
      <c r="ENH34" s="86"/>
      <c r="ENI34" s="86"/>
      <c r="ENJ34" s="86"/>
      <c r="ENK34" s="86"/>
      <c r="ENL34" s="86"/>
      <c r="ENM34" s="86"/>
      <c r="ENN34" s="86"/>
      <c r="ENO34" s="86"/>
      <c r="ENP34" s="86"/>
      <c r="ENQ34" s="86"/>
      <c r="ENR34" s="86"/>
      <c r="ENS34" s="86"/>
      <c r="ENT34" s="86"/>
      <c r="ENU34" s="86"/>
      <c r="ENV34" s="86"/>
      <c r="ENW34" s="86"/>
      <c r="ENX34" s="86"/>
      <c r="ENY34" s="86"/>
      <c r="ENZ34" s="86"/>
      <c r="EOA34" s="86"/>
      <c r="EOB34" s="86"/>
      <c r="EOC34" s="86"/>
      <c r="EOD34" s="86"/>
      <c r="EOE34" s="86"/>
      <c r="EOF34" s="86"/>
      <c r="EOG34" s="86"/>
      <c r="EOH34" s="86"/>
      <c r="EOI34" s="86"/>
      <c r="EOJ34" s="86"/>
      <c r="EOK34" s="86"/>
      <c r="EOL34" s="86"/>
      <c r="EOM34" s="86"/>
      <c r="EON34" s="86"/>
      <c r="EOO34" s="86"/>
      <c r="EOP34" s="86"/>
      <c r="EOQ34" s="86"/>
      <c r="EOR34" s="86"/>
      <c r="EOS34" s="86"/>
      <c r="EOT34" s="86"/>
      <c r="EOU34" s="86"/>
      <c r="EOV34" s="86"/>
      <c r="EOW34" s="86"/>
      <c r="EOX34" s="86"/>
      <c r="EOY34" s="86"/>
      <c r="EOZ34" s="86"/>
      <c r="EPA34" s="86"/>
      <c r="EPB34" s="86"/>
      <c r="EPC34" s="86"/>
      <c r="EPD34" s="86"/>
      <c r="EPE34" s="86"/>
      <c r="EPF34" s="86"/>
      <c r="EPG34" s="86"/>
      <c r="EPH34" s="86"/>
      <c r="EPI34" s="86"/>
      <c r="EPJ34" s="86"/>
      <c r="EPK34" s="86"/>
      <c r="EPL34" s="86"/>
      <c r="EPM34" s="86"/>
      <c r="EPN34" s="86"/>
      <c r="EPO34" s="86"/>
      <c r="EPP34" s="86"/>
      <c r="EPQ34" s="86"/>
      <c r="EPR34" s="86"/>
      <c r="EPS34" s="86"/>
      <c r="EPT34" s="86"/>
      <c r="EPU34" s="86"/>
      <c r="EPV34" s="86"/>
      <c r="EPW34" s="86"/>
      <c r="EPX34" s="86"/>
      <c r="EPY34" s="86"/>
      <c r="EPZ34" s="86"/>
      <c r="EQA34" s="86"/>
      <c r="EQB34" s="86"/>
      <c r="EQC34" s="86"/>
      <c r="EQD34" s="86"/>
      <c r="EQE34" s="86"/>
      <c r="EQF34" s="86"/>
      <c r="EQG34" s="86"/>
      <c r="EQH34" s="86"/>
      <c r="EQI34" s="86"/>
      <c r="EQJ34" s="86"/>
      <c r="EQK34" s="86"/>
      <c r="EQL34" s="86"/>
      <c r="EQM34" s="86"/>
      <c r="EQN34" s="86"/>
      <c r="EQO34" s="86"/>
      <c r="EQP34" s="86"/>
      <c r="EQQ34" s="86"/>
      <c r="EQR34" s="86"/>
      <c r="EQS34" s="86"/>
      <c r="EQT34" s="86"/>
      <c r="EQU34" s="86"/>
      <c r="EQV34" s="86"/>
      <c r="EQW34" s="86"/>
      <c r="EQX34" s="86"/>
      <c r="EQY34" s="86"/>
      <c r="EQZ34" s="86"/>
      <c r="ERA34" s="86"/>
      <c r="ERB34" s="86"/>
      <c r="ERC34" s="86"/>
      <c r="ERD34" s="86"/>
      <c r="ERE34" s="86"/>
      <c r="ERF34" s="86"/>
      <c r="ERG34" s="86"/>
      <c r="ERH34" s="86"/>
      <c r="ERI34" s="86"/>
      <c r="ERJ34" s="86"/>
      <c r="ERK34" s="86"/>
      <c r="ERL34" s="86"/>
      <c r="ERM34" s="86"/>
      <c r="ERN34" s="86"/>
      <c r="ERO34" s="86"/>
      <c r="ERP34" s="86"/>
      <c r="ERQ34" s="86"/>
      <c r="ERR34" s="86"/>
      <c r="ERS34" s="86"/>
      <c r="ERT34" s="86"/>
      <c r="ERU34" s="86"/>
      <c r="ERV34" s="86"/>
      <c r="ERW34" s="86"/>
      <c r="ERX34" s="86"/>
      <c r="ERY34" s="86"/>
      <c r="ERZ34" s="86"/>
      <c r="ESA34" s="86"/>
      <c r="ESB34" s="86"/>
      <c r="ESC34" s="86"/>
      <c r="ESD34" s="86"/>
      <c r="ESE34" s="86"/>
      <c r="ESF34" s="86"/>
      <c r="ESG34" s="86"/>
      <c r="ESH34" s="86"/>
      <c r="ESI34" s="86"/>
      <c r="ESJ34" s="86"/>
      <c r="ESK34" s="86"/>
      <c r="ESL34" s="86"/>
      <c r="ESM34" s="86"/>
      <c r="ESN34" s="86"/>
      <c r="ESO34" s="86"/>
      <c r="ESP34" s="86"/>
      <c r="ESQ34" s="86"/>
      <c r="ESR34" s="86"/>
      <c r="ESS34" s="86"/>
      <c r="EST34" s="86"/>
      <c r="ESU34" s="86"/>
      <c r="ESV34" s="86"/>
      <c r="ESW34" s="86"/>
      <c r="ESX34" s="86"/>
      <c r="ESY34" s="86"/>
      <c r="ESZ34" s="86"/>
      <c r="ETA34" s="86"/>
      <c r="ETB34" s="86"/>
      <c r="ETC34" s="86"/>
      <c r="ETD34" s="86"/>
      <c r="ETE34" s="86"/>
      <c r="ETF34" s="86"/>
      <c r="ETG34" s="86"/>
      <c r="ETH34" s="86"/>
      <c r="ETI34" s="86"/>
      <c r="ETJ34" s="86"/>
      <c r="ETK34" s="86"/>
      <c r="ETL34" s="86"/>
      <c r="ETM34" s="86"/>
      <c r="ETN34" s="86"/>
      <c r="ETO34" s="86"/>
      <c r="ETP34" s="86"/>
      <c r="ETQ34" s="86"/>
      <c r="ETR34" s="86"/>
      <c r="ETS34" s="86"/>
      <c r="ETT34" s="86"/>
      <c r="ETU34" s="86"/>
      <c r="ETV34" s="86"/>
      <c r="ETW34" s="86"/>
      <c r="ETX34" s="86"/>
      <c r="ETY34" s="86"/>
      <c r="ETZ34" s="86"/>
      <c r="EUA34" s="86"/>
      <c r="EUB34" s="86"/>
      <c r="EUC34" s="86"/>
      <c r="EUD34" s="86"/>
      <c r="EUE34" s="86"/>
      <c r="EUF34" s="86"/>
      <c r="EUG34" s="86"/>
      <c r="EUH34" s="86"/>
      <c r="EUI34" s="86"/>
      <c r="EUJ34" s="86"/>
      <c r="EUK34" s="86"/>
      <c r="EUL34" s="86"/>
      <c r="EUM34" s="86"/>
      <c r="EUN34" s="86"/>
      <c r="EUO34" s="86"/>
      <c r="EUP34" s="86"/>
      <c r="EUQ34" s="86"/>
      <c r="EUR34" s="86"/>
      <c r="EUS34" s="86"/>
      <c r="EUT34" s="86"/>
      <c r="EUU34" s="86"/>
      <c r="EUV34" s="86"/>
      <c r="EUW34" s="86"/>
      <c r="EUX34" s="86"/>
      <c r="EUY34" s="86"/>
      <c r="EUZ34" s="86"/>
      <c r="EVA34" s="86"/>
      <c r="EVB34" s="86"/>
      <c r="EVC34" s="86"/>
      <c r="EVD34" s="86"/>
      <c r="EVE34" s="86"/>
      <c r="EVF34" s="86"/>
      <c r="EVG34" s="86"/>
      <c r="EVH34" s="86"/>
      <c r="EVI34" s="86"/>
      <c r="EVJ34" s="86"/>
      <c r="EVK34" s="86"/>
      <c r="EVL34" s="86"/>
      <c r="EVM34" s="86"/>
      <c r="EVN34" s="86"/>
      <c r="EVO34" s="86"/>
      <c r="EVP34" s="86"/>
      <c r="EVQ34" s="86"/>
      <c r="EVR34" s="86"/>
      <c r="EVS34" s="86"/>
      <c r="EVT34" s="86"/>
      <c r="EVU34" s="86"/>
      <c r="EVV34" s="86"/>
      <c r="EVW34" s="86"/>
      <c r="EVX34" s="86"/>
      <c r="EVY34" s="86"/>
      <c r="EVZ34" s="86"/>
      <c r="EWA34" s="86"/>
      <c r="EWB34" s="86"/>
      <c r="EWC34" s="86"/>
      <c r="EWD34" s="86"/>
      <c r="EWE34" s="86"/>
      <c r="EWF34" s="86"/>
      <c r="EWG34" s="86"/>
      <c r="EWH34" s="86"/>
      <c r="EWI34" s="86"/>
      <c r="EWJ34" s="86"/>
      <c r="EWK34" s="86"/>
      <c r="EWL34" s="86"/>
      <c r="EWM34" s="86"/>
      <c r="EWN34" s="86"/>
      <c r="EWO34" s="86"/>
      <c r="EWP34" s="86"/>
      <c r="EWQ34" s="86"/>
      <c r="EWR34" s="86"/>
      <c r="EWS34" s="86"/>
      <c r="EWT34" s="86"/>
      <c r="EWU34" s="86"/>
      <c r="EWV34" s="86"/>
      <c r="EWW34" s="86"/>
      <c r="EWX34" s="86"/>
      <c r="EWY34" s="86"/>
      <c r="EWZ34" s="86"/>
      <c r="EXA34" s="86"/>
      <c r="EXB34" s="86"/>
      <c r="EXC34" s="86"/>
      <c r="EXD34" s="86"/>
      <c r="EXE34" s="86"/>
      <c r="EXF34" s="86"/>
      <c r="EXG34" s="86"/>
      <c r="EXH34" s="86"/>
      <c r="EXI34" s="86"/>
      <c r="EXJ34" s="86"/>
      <c r="EXK34" s="86"/>
      <c r="EXL34" s="86"/>
      <c r="EXM34" s="86"/>
      <c r="EXN34" s="86"/>
      <c r="EXO34" s="86"/>
      <c r="EXP34" s="86"/>
      <c r="EXQ34" s="86"/>
      <c r="EXR34" s="86"/>
      <c r="EXS34" s="86"/>
      <c r="EXT34" s="86"/>
      <c r="EXU34" s="86"/>
      <c r="EXV34" s="86"/>
      <c r="EXW34" s="86"/>
      <c r="EXX34" s="86"/>
      <c r="EXY34" s="86"/>
      <c r="EXZ34" s="86"/>
      <c r="EYA34" s="86"/>
      <c r="EYB34" s="86"/>
      <c r="EYC34" s="86"/>
      <c r="EYD34" s="86"/>
      <c r="EYE34" s="86"/>
      <c r="EYF34" s="86"/>
      <c r="EYG34" s="86"/>
      <c r="EYH34" s="86"/>
      <c r="EYI34" s="86"/>
      <c r="EYJ34" s="86"/>
      <c r="EYK34" s="86"/>
      <c r="EYL34" s="86"/>
      <c r="EYM34" s="86"/>
      <c r="EYN34" s="86"/>
      <c r="EYO34" s="86"/>
      <c r="EYP34" s="86"/>
      <c r="EYQ34" s="86"/>
      <c r="EYR34" s="86"/>
      <c r="EYS34" s="86"/>
      <c r="EYT34" s="86"/>
      <c r="EYU34" s="86"/>
      <c r="EYV34" s="86"/>
      <c r="EYW34" s="86"/>
      <c r="EYX34" s="86"/>
      <c r="EYY34" s="86"/>
      <c r="EYZ34" s="86"/>
      <c r="EZA34" s="86"/>
      <c r="EZB34" s="86"/>
      <c r="EZC34" s="86"/>
      <c r="EZD34" s="86"/>
      <c r="EZE34" s="86"/>
      <c r="EZF34" s="86"/>
      <c r="EZG34" s="86"/>
      <c r="EZH34" s="86"/>
      <c r="EZI34" s="86"/>
      <c r="EZJ34" s="86"/>
      <c r="EZK34" s="86"/>
      <c r="EZL34" s="86"/>
      <c r="EZM34" s="86"/>
      <c r="EZN34" s="86"/>
      <c r="EZO34" s="86"/>
      <c r="EZP34" s="86"/>
      <c r="EZQ34" s="86"/>
      <c r="EZR34" s="86"/>
      <c r="EZS34" s="86"/>
      <c r="EZT34" s="86"/>
      <c r="EZU34" s="86"/>
      <c r="EZV34" s="86"/>
      <c r="EZW34" s="86"/>
      <c r="EZX34" s="86"/>
      <c r="EZY34" s="86"/>
      <c r="EZZ34" s="86"/>
      <c r="FAA34" s="86"/>
      <c r="FAB34" s="86"/>
      <c r="FAC34" s="86"/>
      <c r="FAD34" s="86"/>
      <c r="FAE34" s="86"/>
      <c r="FAF34" s="86"/>
      <c r="FAG34" s="86"/>
      <c r="FAH34" s="86"/>
      <c r="FAI34" s="86"/>
      <c r="FAJ34" s="86"/>
      <c r="FAK34" s="86"/>
      <c r="FAL34" s="86"/>
      <c r="FAM34" s="86"/>
      <c r="FAN34" s="86"/>
      <c r="FAO34" s="86"/>
      <c r="FAP34" s="86"/>
      <c r="FAQ34" s="86"/>
      <c r="FAR34" s="86"/>
      <c r="FAS34" s="86"/>
      <c r="FAT34" s="86"/>
      <c r="FAU34" s="86"/>
      <c r="FAV34" s="86"/>
      <c r="FAW34" s="86"/>
      <c r="FAX34" s="86"/>
      <c r="FAY34" s="86"/>
      <c r="FAZ34" s="86"/>
      <c r="FBA34" s="86"/>
      <c r="FBB34" s="86"/>
      <c r="FBC34" s="86"/>
      <c r="FBD34" s="86"/>
      <c r="FBE34" s="86"/>
      <c r="FBF34" s="86"/>
      <c r="FBG34" s="86"/>
      <c r="FBH34" s="86"/>
      <c r="FBI34" s="86"/>
      <c r="FBJ34" s="86"/>
      <c r="FBK34" s="86"/>
      <c r="FBL34" s="86"/>
      <c r="FBM34" s="86"/>
      <c r="FBN34" s="86"/>
      <c r="FBO34" s="86"/>
      <c r="FBP34" s="86"/>
      <c r="FBQ34" s="86"/>
      <c r="FBR34" s="86"/>
      <c r="FBS34" s="86"/>
      <c r="FBT34" s="86"/>
      <c r="FBU34" s="86"/>
      <c r="FBV34" s="86"/>
      <c r="FBW34" s="86"/>
      <c r="FBX34" s="86"/>
      <c r="FBY34" s="86"/>
      <c r="FBZ34" s="86"/>
      <c r="FCA34" s="86"/>
      <c r="FCB34" s="86"/>
      <c r="FCC34" s="86"/>
      <c r="FCD34" s="86"/>
      <c r="FCE34" s="86"/>
      <c r="FCF34" s="86"/>
      <c r="FCG34" s="86"/>
      <c r="FCH34" s="86"/>
      <c r="FCI34" s="86"/>
      <c r="FCJ34" s="86"/>
      <c r="FCK34" s="86"/>
      <c r="FCL34" s="86"/>
      <c r="FCM34" s="86"/>
      <c r="FCN34" s="86"/>
      <c r="FCO34" s="86"/>
      <c r="FCP34" s="86"/>
      <c r="FCQ34" s="86"/>
      <c r="FCR34" s="86"/>
      <c r="FCS34" s="86"/>
      <c r="FCT34" s="86"/>
      <c r="FCU34" s="86"/>
      <c r="FCV34" s="86"/>
      <c r="FCW34" s="86"/>
      <c r="FCX34" s="86"/>
      <c r="FCY34" s="86"/>
      <c r="FCZ34" s="86"/>
      <c r="FDA34" s="86"/>
      <c r="FDB34" s="86"/>
      <c r="FDC34" s="86"/>
      <c r="FDD34" s="86"/>
      <c r="FDE34" s="86"/>
      <c r="FDF34" s="86"/>
      <c r="FDG34" s="86"/>
      <c r="FDH34" s="86"/>
      <c r="FDI34" s="86"/>
      <c r="FDJ34" s="86"/>
      <c r="FDK34" s="86"/>
      <c r="FDL34" s="86"/>
      <c r="FDM34" s="86"/>
      <c r="FDN34" s="86"/>
      <c r="FDO34" s="86"/>
      <c r="FDP34" s="86"/>
      <c r="FDQ34" s="86"/>
      <c r="FDR34" s="86"/>
      <c r="FDS34" s="86"/>
      <c r="FDT34" s="86"/>
      <c r="FDU34" s="86"/>
      <c r="FDV34" s="86"/>
      <c r="FDW34" s="86"/>
      <c r="FDX34" s="86"/>
      <c r="FDY34" s="86"/>
      <c r="FDZ34" s="86"/>
      <c r="FEA34" s="86"/>
      <c r="FEB34" s="86"/>
      <c r="FEC34" s="86"/>
      <c r="FED34" s="86"/>
      <c r="FEE34" s="86"/>
      <c r="FEF34" s="86"/>
      <c r="FEG34" s="86"/>
      <c r="FEH34" s="86"/>
      <c r="FEI34" s="86"/>
      <c r="FEJ34" s="86"/>
      <c r="FEK34" s="86"/>
      <c r="FEL34" s="86"/>
      <c r="FEM34" s="86"/>
      <c r="FEN34" s="86"/>
      <c r="FEO34" s="86"/>
      <c r="FEP34" s="86"/>
      <c r="FEQ34" s="86"/>
      <c r="FER34" s="86"/>
      <c r="FES34" s="86"/>
      <c r="FET34" s="86"/>
      <c r="FEU34" s="86"/>
      <c r="FEV34" s="86"/>
      <c r="FEW34" s="86"/>
      <c r="FEX34" s="86"/>
      <c r="FEY34" s="86"/>
      <c r="FEZ34" s="86"/>
      <c r="FFA34" s="86"/>
      <c r="FFB34" s="86"/>
      <c r="FFC34" s="86"/>
      <c r="FFD34" s="86"/>
      <c r="FFE34" s="86"/>
      <c r="FFF34" s="86"/>
      <c r="FFG34" s="86"/>
      <c r="FFH34" s="86"/>
      <c r="FFI34" s="86"/>
      <c r="FFJ34" s="86"/>
      <c r="FFK34" s="86"/>
      <c r="FFL34" s="86"/>
      <c r="FFM34" s="86"/>
      <c r="FFN34" s="86"/>
      <c r="FFO34" s="86"/>
      <c r="FFP34" s="86"/>
      <c r="FFQ34" s="86"/>
      <c r="FFR34" s="86"/>
      <c r="FFS34" s="86"/>
      <c r="FFT34" s="86"/>
      <c r="FFU34" s="86"/>
      <c r="FFV34" s="86"/>
      <c r="FFW34" s="86"/>
      <c r="FFX34" s="86"/>
      <c r="FFY34" s="86"/>
      <c r="FFZ34" s="86"/>
      <c r="FGA34" s="86"/>
      <c r="FGB34" s="86"/>
      <c r="FGC34" s="86"/>
      <c r="FGD34" s="86"/>
      <c r="FGE34" s="86"/>
      <c r="FGF34" s="86"/>
      <c r="FGG34" s="86"/>
      <c r="FGH34" s="86"/>
      <c r="FGI34" s="86"/>
      <c r="FGJ34" s="86"/>
      <c r="FGK34" s="86"/>
      <c r="FGL34" s="86"/>
      <c r="FGM34" s="86"/>
      <c r="FGN34" s="86"/>
      <c r="FGO34" s="86"/>
      <c r="FGP34" s="86"/>
      <c r="FGQ34" s="86"/>
      <c r="FGR34" s="86"/>
      <c r="FGS34" s="86"/>
      <c r="FGT34" s="86"/>
      <c r="FGU34" s="86"/>
      <c r="FGV34" s="86"/>
      <c r="FGW34" s="86"/>
      <c r="FGX34" s="86"/>
      <c r="FGY34" s="86"/>
      <c r="FGZ34" s="86"/>
      <c r="FHA34" s="86"/>
      <c r="FHB34" s="86"/>
      <c r="FHC34" s="86"/>
      <c r="FHD34" s="86"/>
      <c r="FHE34" s="86"/>
      <c r="FHF34" s="86"/>
      <c r="FHG34" s="86"/>
      <c r="FHH34" s="86"/>
      <c r="FHI34" s="86"/>
      <c r="FHJ34" s="86"/>
      <c r="FHK34" s="86"/>
      <c r="FHL34" s="86"/>
      <c r="FHM34" s="86"/>
      <c r="FHN34" s="86"/>
      <c r="FHO34" s="86"/>
      <c r="FHP34" s="86"/>
      <c r="FHQ34" s="86"/>
      <c r="FHR34" s="86"/>
      <c r="FHS34" s="86"/>
      <c r="FHT34" s="86"/>
      <c r="FHU34" s="86"/>
      <c r="FHV34" s="86"/>
      <c r="FHW34" s="86"/>
      <c r="FHX34" s="86"/>
      <c r="FHY34" s="86"/>
      <c r="FHZ34" s="86"/>
      <c r="FIA34" s="86"/>
      <c r="FIB34" s="86"/>
      <c r="FIC34" s="86"/>
      <c r="FID34" s="86"/>
      <c r="FIE34" s="86"/>
      <c r="FIF34" s="86"/>
      <c r="FIG34" s="86"/>
      <c r="FIH34" s="86"/>
      <c r="FII34" s="86"/>
      <c r="FIJ34" s="86"/>
      <c r="FIK34" s="86"/>
      <c r="FIL34" s="86"/>
      <c r="FIM34" s="86"/>
      <c r="FIN34" s="86"/>
      <c r="FIO34" s="86"/>
      <c r="FIP34" s="86"/>
      <c r="FIQ34" s="86"/>
      <c r="FIR34" s="86"/>
      <c r="FIS34" s="86"/>
      <c r="FIT34" s="86"/>
      <c r="FIU34" s="86"/>
      <c r="FIV34" s="86"/>
      <c r="FIW34" s="86"/>
      <c r="FIX34" s="86"/>
      <c r="FIY34" s="86"/>
      <c r="FIZ34" s="86"/>
      <c r="FJA34" s="86"/>
      <c r="FJB34" s="86"/>
      <c r="FJC34" s="86"/>
      <c r="FJD34" s="86"/>
      <c r="FJE34" s="86"/>
      <c r="FJF34" s="86"/>
      <c r="FJG34" s="86"/>
      <c r="FJH34" s="86"/>
      <c r="FJI34" s="86"/>
      <c r="FJJ34" s="86"/>
      <c r="FJK34" s="86"/>
      <c r="FJL34" s="86"/>
      <c r="FJM34" s="86"/>
      <c r="FJN34" s="86"/>
      <c r="FJO34" s="86"/>
      <c r="FJP34" s="86"/>
      <c r="FJQ34" s="86"/>
      <c r="FJR34" s="86"/>
      <c r="FJS34" s="86"/>
      <c r="FJT34" s="86"/>
      <c r="FJU34" s="86"/>
      <c r="FJV34" s="86"/>
      <c r="FJW34" s="86"/>
      <c r="FJX34" s="86"/>
      <c r="FJY34" s="86"/>
      <c r="FJZ34" s="86"/>
      <c r="FKA34" s="86"/>
      <c r="FKB34" s="86"/>
      <c r="FKC34" s="86"/>
      <c r="FKD34" s="86"/>
      <c r="FKE34" s="86"/>
      <c r="FKF34" s="86"/>
      <c r="FKG34" s="86"/>
      <c r="FKH34" s="86"/>
      <c r="FKI34" s="86"/>
      <c r="FKJ34" s="86"/>
      <c r="FKK34" s="86"/>
      <c r="FKL34" s="86"/>
      <c r="FKM34" s="86"/>
      <c r="FKN34" s="86"/>
      <c r="FKO34" s="86"/>
      <c r="FKP34" s="86"/>
      <c r="FKQ34" s="86"/>
      <c r="FKR34" s="86"/>
      <c r="FKS34" s="86"/>
      <c r="FKT34" s="86"/>
      <c r="FKU34" s="86"/>
      <c r="FKV34" s="86"/>
      <c r="FKW34" s="86"/>
      <c r="FKX34" s="86"/>
      <c r="FKY34" s="86"/>
      <c r="FKZ34" s="86"/>
      <c r="FLA34" s="86"/>
      <c r="FLB34" s="86"/>
      <c r="FLC34" s="86"/>
      <c r="FLD34" s="86"/>
      <c r="FLE34" s="86"/>
      <c r="FLF34" s="86"/>
      <c r="FLG34" s="86"/>
      <c r="FLH34" s="86"/>
      <c r="FLI34" s="86"/>
      <c r="FLJ34" s="86"/>
      <c r="FLK34" s="86"/>
      <c r="FLL34" s="86"/>
      <c r="FLM34" s="86"/>
      <c r="FLN34" s="86"/>
      <c r="FLO34" s="86"/>
      <c r="FLP34" s="86"/>
      <c r="FLQ34" s="86"/>
      <c r="FLR34" s="86"/>
      <c r="FLS34" s="86"/>
      <c r="FLT34" s="86"/>
      <c r="FLU34" s="86"/>
      <c r="FLV34" s="86"/>
      <c r="FLW34" s="86"/>
      <c r="FLX34" s="86"/>
      <c r="FLY34" s="86"/>
      <c r="FLZ34" s="86"/>
      <c r="FMA34" s="86"/>
      <c r="FMB34" s="86"/>
      <c r="FMC34" s="86"/>
      <c r="FMD34" s="86"/>
      <c r="FME34" s="86"/>
      <c r="FMF34" s="86"/>
      <c r="FMG34" s="86"/>
      <c r="FMH34" s="86"/>
      <c r="FMI34" s="86"/>
      <c r="FMJ34" s="86"/>
      <c r="FMK34" s="86"/>
      <c r="FML34" s="86"/>
      <c r="FMM34" s="86"/>
      <c r="FMN34" s="86"/>
      <c r="FMO34" s="86"/>
      <c r="FMP34" s="86"/>
      <c r="FMQ34" s="86"/>
      <c r="FMR34" s="86"/>
      <c r="FMS34" s="86"/>
      <c r="FMT34" s="86"/>
      <c r="FMU34" s="86"/>
      <c r="FMV34" s="86"/>
      <c r="FMW34" s="86"/>
      <c r="FMX34" s="86"/>
      <c r="FMY34" s="86"/>
      <c r="FMZ34" s="86"/>
      <c r="FNA34" s="86"/>
      <c r="FNB34" s="86"/>
      <c r="FNC34" s="86"/>
      <c r="FND34" s="86"/>
      <c r="FNE34" s="86"/>
      <c r="FNF34" s="86"/>
      <c r="FNG34" s="86"/>
      <c r="FNH34" s="86"/>
      <c r="FNI34" s="86"/>
      <c r="FNJ34" s="86"/>
      <c r="FNK34" s="86"/>
      <c r="FNL34" s="86"/>
      <c r="FNM34" s="86"/>
      <c r="FNN34" s="86"/>
      <c r="FNO34" s="86"/>
      <c r="FNP34" s="86"/>
      <c r="FNQ34" s="86"/>
      <c r="FNR34" s="86"/>
      <c r="FNS34" s="86"/>
      <c r="FNT34" s="86"/>
      <c r="FNU34" s="86"/>
      <c r="FNV34" s="86"/>
      <c r="FNW34" s="86"/>
      <c r="FNX34" s="86"/>
      <c r="FNY34" s="86"/>
      <c r="FNZ34" s="86"/>
      <c r="FOA34" s="86"/>
      <c r="FOB34" s="86"/>
      <c r="FOC34" s="86"/>
      <c r="FOD34" s="86"/>
      <c r="FOE34" s="86"/>
      <c r="FOF34" s="86"/>
      <c r="FOG34" s="86"/>
      <c r="FOH34" s="86"/>
      <c r="FOI34" s="86"/>
      <c r="FOJ34" s="86"/>
      <c r="FOK34" s="86"/>
      <c r="FOL34" s="86"/>
      <c r="FOM34" s="86"/>
      <c r="FON34" s="86"/>
      <c r="FOO34" s="86"/>
      <c r="FOP34" s="86"/>
      <c r="FOQ34" s="86"/>
      <c r="FOR34" s="86"/>
      <c r="FOS34" s="86"/>
      <c r="FOT34" s="86"/>
      <c r="FOU34" s="86"/>
      <c r="FOV34" s="86"/>
      <c r="FOW34" s="86"/>
      <c r="FOX34" s="86"/>
      <c r="FOY34" s="86"/>
      <c r="FOZ34" s="86"/>
      <c r="FPA34" s="86"/>
      <c r="FPB34" s="86"/>
      <c r="FPC34" s="86"/>
      <c r="FPD34" s="86"/>
      <c r="FPE34" s="86"/>
      <c r="FPF34" s="86"/>
      <c r="FPG34" s="86"/>
      <c r="FPH34" s="86"/>
      <c r="FPI34" s="86"/>
      <c r="FPJ34" s="86"/>
      <c r="FPK34" s="86"/>
      <c r="FPL34" s="86"/>
      <c r="FPM34" s="86"/>
      <c r="FPN34" s="86"/>
      <c r="FPO34" s="86"/>
      <c r="FPP34" s="86"/>
      <c r="FPQ34" s="86"/>
      <c r="FPR34" s="86"/>
      <c r="FPS34" s="86"/>
      <c r="FPT34" s="86"/>
      <c r="FPU34" s="86"/>
      <c r="FPV34" s="86"/>
      <c r="FPW34" s="86"/>
      <c r="FPX34" s="86"/>
      <c r="FPY34" s="86"/>
      <c r="FPZ34" s="86"/>
      <c r="FQA34" s="86"/>
      <c r="FQB34" s="86"/>
      <c r="FQC34" s="86"/>
      <c r="FQD34" s="86"/>
      <c r="FQE34" s="86"/>
      <c r="FQF34" s="86"/>
      <c r="FQG34" s="86"/>
      <c r="FQH34" s="86"/>
      <c r="FQI34" s="86"/>
      <c r="FQJ34" s="86"/>
      <c r="FQK34" s="86"/>
      <c r="FQL34" s="86"/>
      <c r="FQM34" s="86"/>
      <c r="FQN34" s="86"/>
      <c r="FQO34" s="86"/>
      <c r="FQP34" s="86"/>
      <c r="FQQ34" s="86"/>
      <c r="FQR34" s="86"/>
      <c r="FQS34" s="86"/>
      <c r="FQT34" s="86"/>
      <c r="FQU34" s="86"/>
      <c r="FQV34" s="86"/>
      <c r="FQW34" s="86"/>
      <c r="FQX34" s="86"/>
      <c r="FQY34" s="86"/>
      <c r="FQZ34" s="86"/>
      <c r="FRA34" s="86"/>
      <c r="FRB34" s="86"/>
      <c r="FRC34" s="86"/>
      <c r="FRD34" s="86"/>
      <c r="FRE34" s="86"/>
      <c r="FRF34" s="86"/>
      <c r="FRG34" s="86"/>
      <c r="FRH34" s="86"/>
      <c r="FRI34" s="86"/>
      <c r="FRJ34" s="86"/>
      <c r="FRK34" s="86"/>
      <c r="FRL34" s="86"/>
      <c r="FRM34" s="86"/>
      <c r="FRN34" s="86"/>
      <c r="FRO34" s="86"/>
      <c r="FRP34" s="86"/>
      <c r="FRQ34" s="86"/>
      <c r="FRR34" s="86"/>
      <c r="FRS34" s="86"/>
      <c r="FRT34" s="86"/>
      <c r="FRU34" s="86"/>
      <c r="FRV34" s="86"/>
      <c r="FRW34" s="86"/>
      <c r="FRX34" s="86"/>
      <c r="FRY34" s="86"/>
      <c r="FRZ34" s="86"/>
      <c r="FSA34" s="86"/>
      <c r="FSB34" s="86"/>
      <c r="FSC34" s="86"/>
      <c r="FSD34" s="86"/>
      <c r="FSE34" s="86"/>
      <c r="FSF34" s="86"/>
      <c r="FSG34" s="86"/>
      <c r="FSH34" s="86"/>
      <c r="FSI34" s="86"/>
      <c r="FSJ34" s="86"/>
      <c r="FSK34" s="86"/>
      <c r="FSL34" s="86"/>
      <c r="FSM34" s="86"/>
      <c r="FSN34" s="86"/>
      <c r="FSO34" s="86"/>
      <c r="FSP34" s="86"/>
      <c r="FSQ34" s="86"/>
      <c r="FSR34" s="86"/>
      <c r="FSS34" s="86"/>
      <c r="FST34" s="86"/>
      <c r="FSU34" s="86"/>
      <c r="FSV34" s="86"/>
      <c r="FSW34" s="86"/>
      <c r="FSX34" s="86"/>
      <c r="FSY34" s="86"/>
      <c r="FSZ34" s="86"/>
      <c r="FTA34" s="86"/>
      <c r="FTB34" s="86"/>
      <c r="FTC34" s="86"/>
      <c r="FTD34" s="86"/>
      <c r="FTE34" s="86"/>
      <c r="FTF34" s="86"/>
      <c r="FTG34" s="86"/>
      <c r="FTH34" s="86"/>
      <c r="FTI34" s="86"/>
      <c r="FTJ34" s="86"/>
      <c r="FTK34" s="86"/>
      <c r="FTL34" s="86"/>
      <c r="FTM34" s="86"/>
      <c r="FTN34" s="86"/>
      <c r="FTO34" s="86"/>
      <c r="FTP34" s="86"/>
      <c r="FTQ34" s="86"/>
      <c r="FTR34" s="86"/>
      <c r="FTS34" s="86"/>
      <c r="FTT34" s="86"/>
      <c r="FTU34" s="86"/>
      <c r="FTV34" s="86"/>
      <c r="FTW34" s="86"/>
      <c r="FTX34" s="86"/>
      <c r="FTY34" s="86"/>
      <c r="FTZ34" s="86"/>
      <c r="FUA34" s="86"/>
      <c r="FUB34" s="86"/>
      <c r="FUC34" s="86"/>
      <c r="FUD34" s="86"/>
      <c r="FUE34" s="86"/>
      <c r="FUF34" s="86"/>
      <c r="FUG34" s="86"/>
      <c r="FUH34" s="86"/>
      <c r="FUI34" s="86"/>
      <c r="FUJ34" s="86"/>
      <c r="FUK34" s="86"/>
      <c r="FUL34" s="86"/>
      <c r="FUM34" s="86"/>
      <c r="FUN34" s="86"/>
      <c r="FUO34" s="86"/>
      <c r="FUP34" s="86"/>
      <c r="FUQ34" s="86"/>
      <c r="FUR34" s="86"/>
      <c r="FUS34" s="86"/>
      <c r="FUT34" s="86"/>
      <c r="FUU34" s="86"/>
      <c r="FUV34" s="86"/>
      <c r="FUW34" s="86"/>
      <c r="FUX34" s="86"/>
      <c r="FUY34" s="86"/>
      <c r="FUZ34" s="86"/>
      <c r="FVA34" s="86"/>
      <c r="FVB34" s="86"/>
      <c r="FVC34" s="86"/>
      <c r="FVD34" s="86"/>
      <c r="FVE34" s="86"/>
      <c r="FVF34" s="86"/>
      <c r="FVG34" s="86"/>
      <c r="FVH34" s="86"/>
      <c r="FVI34" s="86"/>
      <c r="FVJ34" s="86"/>
      <c r="FVK34" s="86"/>
      <c r="FVL34" s="86"/>
      <c r="FVM34" s="86"/>
      <c r="FVN34" s="86"/>
      <c r="FVO34" s="86"/>
      <c r="FVP34" s="86"/>
      <c r="FVQ34" s="86"/>
      <c r="FVR34" s="86"/>
      <c r="FVS34" s="86"/>
      <c r="FVT34" s="86"/>
      <c r="FVU34" s="86"/>
      <c r="FVV34" s="86"/>
      <c r="FVW34" s="86"/>
      <c r="FVX34" s="86"/>
      <c r="FVY34" s="86"/>
      <c r="FVZ34" s="86"/>
      <c r="FWA34" s="86"/>
      <c r="FWB34" s="86"/>
      <c r="FWC34" s="86"/>
      <c r="FWD34" s="86"/>
      <c r="FWE34" s="86"/>
      <c r="FWF34" s="86"/>
      <c r="FWG34" s="86"/>
      <c r="FWH34" s="86"/>
      <c r="FWI34" s="86"/>
      <c r="FWJ34" s="86"/>
      <c r="FWK34" s="86"/>
      <c r="FWL34" s="86"/>
      <c r="FWM34" s="86"/>
      <c r="FWN34" s="86"/>
      <c r="FWO34" s="86"/>
      <c r="FWP34" s="86"/>
      <c r="FWQ34" s="86"/>
      <c r="FWR34" s="86"/>
      <c r="FWS34" s="86"/>
      <c r="FWT34" s="86"/>
      <c r="FWU34" s="86"/>
      <c r="FWV34" s="86"/>
      <c r="FWW34" s="86"/>
      <c r="FWX34" s="86"/>
      <c r="FWY34" s="86"/>
      <c r="FWZ34" s="86"/>
      <c r="FXA34" s="86"/>
      <c r="FXB34" s="86"/>
      <c r="FXC34" s="86"/>
      <c r="FXD34" s="86"/>
      <c r="FXE34" s="86"/>
      <c r="FXF34" s="86"/>
      <c r="FXG34" s="86"/>
      <c r="FXH34" s="86"/>
      <c r="FXI34" s="86"/>
      <c r="FXJ34" s="86"/>
      <c r="FXK34" s="86"/>
      <c r="FXL34" s="86"/>
      <c r="FXM34" s="86"/>
      <c r="FXN34" s="86"/>
      <c r="FXO34" s="86"/>
      <c r="FXP34" s="86"/>
      <c r="FXQ34" s="86"/>
      <c r="FXR34" s="86"/>
      <c r="FXS34" s="86"/>
      <c r="FXT34" s="86"/>
      <c r="FXU34" s="86"/>
      <c r="FXV34" s="86"/>
      <c r="FXW34" s="86"/>
      <c r="FXX34" s="86"/>
      <c r="FXY34" s="86"/>
      <c r="FXZ34" s="86"/>
      <c r="FYA34" s="86"/>
      <c r="FYB34" s="86"/>
      <c r="FYC34" s="86"/>
      <c r="FYD34" s="86"/>
      <c r="FYE34" s="86"/>
      <c r="FYF34" s="86"/>
      <c r="FYG34" s="86"/>
      <c r="FYH34" s="86"/>
      <c r="FYI34" s="86"/>
      <c r="FYJ34" s="86"/>
      <c r="FYK34" s="86"/>
      <c r="FYL34" s="86"/>
      <c r="FYM34" s="86"/>
      <c r="FYN34" s="86"/>
      <c r="FYO34" s="86"/>
      <c r="FYP34" s="86"/>
      <c r="FYQ34" s="86"/>
      <c r="FYR34" s="86"/>
      <c r="FYS34" s="86"/>
      <c r="FYT34" s="86"/>
      <c r="FYU34" s="86"/>
      <c r="FYV34" s="86"/>
      <c r="FYW34" s="86"/>
      <c r="FYX34" s="86"/>
      <c r="FYY34" s="86"/>
      <c r="FYZ34" s="86"/>
      <c r="FZA34" s="86"/>
      <c r="FZB34" s="86"/>
      <c r="FZC34" s="86"/>
      <c r="FZD34" s="86"/>
      <c r="FZE34" s="86"/>
      <c r="FZF34" s="86"/>
      <c r="FZG34" s="86"/>
      <c r="FZH34" s="86"/>
      <c r="FZI34" s="86"/>
      <c r="FZJ34" s="86"/>
      <c r="FZK34" s="86"/>
      <c r="FZL34" s="86"/>
      <c r="FZM34" s="86"/>
      <c r="FZN34" s="86"/>
      <c r="FZO34" s="86"/>
      <c r="FZP34" s="86"/>
      <c r="FZQ34" s="86"/>
      <c r="FZR34" s="86"/>
      <c r="FZS34" s="86"/>
      <c r="FZT34" s="86"/>
      <c r="FZU34" s="86"/>
      <c r="FZV34" s="86"/>
      <c r="FZW34" s="86"/>
      <c r="FZX34" s="86"/>
      <c r="FZY34" s="86"/>
      <c r="FZZ34" s="86"/>
      <c r="GAA34" s="86"/>
      <c r="GAB34" s="86"/>
      <c r="GAC34" s="86"/>
      <c r="GAD34" s="86"/>
      <c r="GAE34" s="86"/>
      <c r="GAF34" s="86"/>
      <c r="GAG34" s="86"/>
      <c r="GAH34" s="86"/>
      <c r="GAI34" s="86"/>
      <c r="GAJ34" s="86"/>
      <c r="GAK34" s="86"/>
      <c r="GAL34" s="86"/>
      <c r="GAM34" s="86"/>
      <c r="GAN34" s="86"/>
      <c r="GAO34" s="86"/>
      <c r="GAP34" s="86"/>
      <c r="GAQ34" s="86"/>
      <c r="GAR34" s="86"/>
      <c r="GAS34" s="86"/>
      <c r="GAT34" s="86"/>
      <c r="GAU34" s="86"/>
      <c r="GAV34" s="86"/>
      <c r="GAW34" s="86"/>
      <c r="GAX34" s="86"/>
      <c r="GAY34" s="86"/>
      <c r="GAZ34" s="86"/>
      <c r="GBA34" s="86"/>
      <c r="GBB34" s="86"/>
      <c r="GBC34" s="86"/>
      <c r="GBD34" s="86"/>
      <c r="GBE34" s="86"/>
      <c r="GBF34" s="86"/>
      <c r="GBG34" s="86"/>
      <c r="GBH34" s="86"/>
      <c r="GBI34" s="86"/>
      <c r="GBJ34" s="86"/>
      <c r="GBK34" s="86"/>
      <c r="GBL34" s="86"/>
      <c r="GBM34" s="86"/>
      <c r="GBN34" s="86"/>
      <c r="GBO34" s="86"/>
      <c r="GBP34" s="86"/>
      <c r="GBQ34" s="86"/>
      <c r="GBR34" s="86"/>
      <c r="GBS34" s="86"/>
      <c r="GBT34" s="86"/>
      <c r="GBU34" s="86"/>
      <c r="GBV34" s="86"/>
      <c r="GBW34" s="86"/>
      <c r="GBX34" s="86"/>
      <c r="GBY34" s="86"/>
      <c r="GBZ34" s="86"/>
      <c r="GCA34" s="86"/>
      <c r="GCB34" s="86"/>
      <c r="GCC34" s="86"/>
      <c r="GCD34" s="86"/>
      <c r="GCE34" s="86"/>
      <c r="GCF34" s="86"/>
      <c r="GCG34" s="86"/>
      <c r="GCH34" s="86"/>
      <c r="GCI34" s="86"/>
      <c r="GCJ34" s="86"/>
      <c r="GCK34" s="86"/>
      <c r="GCL34" s="86"/>
      <c r="GCM34" s="86"/>
      <c r="GCN34" s="86"/>
      <c r="GCO34" s="86"/>
      <c r="GCP34" s="86"/>
      <c r="GCQ34" s="86"/>
      <c r="GCR34" s="86"/>
      <c r="GCS34" s="86"/>
      <c r="GCT34" s="86"/>
      <c r="GCU34" s="86"/>
      <c r="GCV34" s="86"/>
      <c r="GCW34" s="86"/>
      <c r="GCX34" s="86"/>
      <c r="GCY34" s="86"/>
      <c r="GCZ34" s="86"/>
      <c r="GDA34" s="86"/>
      <c r="GDB34" s="86"/>
      <c r="GDC34" s="86"/>
      <c r="GDD34" s="86"/>
      <c r="GDE34" s="86"/>
      <c r="GDF34" s="86"/>
      <c r="GDG34" s="86"/>
      <c r="GDH34" s="86"/>
      <c r="GDI34" s="86"/>
      <c r="GDJ34" s="86"/>
      <c r="GDK34" s="86"/>
      <c r="GDL34" s="86"/>
      <c r="GDM34" s="86"/>
      <c r="GDN34" s="86"/>
      <c r="GDO34" s="86"/>
      <c r="GDP34" s="86"/>
      <c r="GDQ34" s="86"/>
      <c r="GDR34" s="86"/>
      <c r="GDS34" s="86"/>
      <c r="GDT34" s="86"/>
      <c r="GDU34" s="86"/>
      <c r="GDV34" s="86"/>
      <c r="GDW34" s="86"/>
      <c r="GDX34" s="86"/>
      <c r="GDY34" s="86"/>
      <c r="GDZ34" s="86"/>
      <c r="GEA34" s="86"/>
      <c r="GEB34" s="86"/>
      <c r="GEC34" s="86"/>
      <c r="GED34" s="86"/>
      <c r="GEE34" s="86"/>
      <c r="GEF34" s="86"/>
      <c r="GEG34" s="86"/>
      <c r="GEH34" s="86"/>
      <c r="GEI34" s="86"/>
      <c r="GEJ34" s="86"/>
      <c r="GEK34" s="86"/>
      <c r="GEL34" s="86"/>
      <c r="GEM34" s="86"/>
      <c r="GEN34" s="86"/>
      <c r="GEO34" s="86"/>
      <c r="GEP34" s="86"/>
      <c r="GEQ34" s="86"/>
      <c r="GER34" s="86"/>
      <c r="GES34" s="86"/>
      <c r="GET34" s="86"/>
      <c r="GEU34" s="86"/>
      <c r="GEV34" s="86"/>
      <c r="GEW34" s="86"/>
      <c r="GEX34" s="86"/>
      <c r="GEY34" s="86"/>
      <c r="GEZ34" s="86"/>
      <c r="GFA34" s="86"/>
      <c r="GFB34" s="86"/>
      <c r="GFC34" s="86"/>
      <c r="GFD34" s="86"/>
      <c r="GFE34" s="86"/>
      <c r="GFF34" s="86"/>
      <c r="GFG34" s="86"/>
      <c r="GFH34" s="86"/>
      <c r="GFI34" s="86"/>
      <c r="GFJ34" s="86"/>
      <c r="GFK34" s="86"/>
      <c r="GFL34" s="86"/>
      <c r="GFM34" s="86"/>
      <c r="GFN34" s="86"/>
      <c r="GFO34" s="86"/>
      <c r="GFP34" s="86"/>
      <c r="GFQ34" s="86"/>
      <c r="GFR34" s="86"/>
      <c r="GFS34" s="86"/>
      <c r="GFT34" s="86"/>
      <c r="GFU34" s="86"/>
      <c r="GFV34" s="86"/>
      <c r="GFW34" s="86"/>
      <c r="GFX34" s="86"/>
      <c r="GFY34" s="86"/>
      <c r="GFZ34" s="86"/>
      <c r="GGA34" s="86"/>
      <c r="GGB34" s="86"/>
      <c r="GGC34" s="86"/>
      <c r="GGD34" s="86"/>
      <c r="GGE34" s="86"/>
      <c r="GGF34" s="86"/>
      <c r="GGG34" s="86"/>
      <c r="GGH34" s="86"/>
      <c r="GGI34" s="86"/>
      <c r="GGJ34" s="86"/>
      <c r="GGK34" s="86"/>
      <c r="GGL34" s="86"/>
      <c r="GGM34" s="86"/>
      <c r="GGN34" s="86"/>
      <c r="GGO34" s="86"/>
      <c r="GGP34" s="86"/>
      <c r="GGQ34" s="86"/>
      <c r="GGR34" s="86"/>
      <c r="GGS34" s="86"/>
      <c r="GGT34" s="86"/>
      <c r="GGU34" s="86"/>
      <c r="GGV34" s="86"/>
      <c r="GGW34" s="86"/>
      <c r="GGX34" s="86"/>
      <c r="GGY34" s="86"/>
      <c r="GGZ34" s="86"/>
      <c r="GHA34" s="86"/>
      <c r="GHB34" s="86"/>
      <c r="GHC34" s="86"/>
      <c r="GHD34" s="86"/>
      <c r="GHE34" s="86"/>
      <c r="GHF34" s="86"/>
      <c r="GHG34" s="86"/>
      <c r="GHH34" s="86"/>
      <c r="GHI34" s="86"/>
      <c r="GHJ34" s="86"/>
      <c r="GHK34" s="86"/>
      <c r="GHL34" s="86"/>
      <c r="GHM34" s="86"/>
      <c r="GHN34" s="86"/>
      <c r="GHO34" s="86"/>
      <c r="GHP34" s="86"/>
      <c r="GHQ34" s="86"/>
      <c r="GHR34" s="86"/>
      <c r="GHS34" s="86"/>
      <c r="GHT34" s="86"/>
      <c r="GHU34" s="86"/>
      <c r="GHV34" s="86"/>
      <c r="GHW34" s="86"/>
      <c r="GHX34" s="86"/>
      <c r="GHY34" s="86"/>
      <c r="GHZ34" s="86"/>
      <c r="GIA34" s="86"/>
      <c r="GIB34" s="86"/>
      <c r="GIC34" s="86"/>
      <c r="GID34" s="86"/>
      <c r="GIE34" s="86"/>
      <c r="GIF34" s="86"/>
      <c r="GIG34" s="86"/>
      <c r="GIH34" s="86"/>
      <c r="GII34" s="86"/>
      <c r="GIJ34" s="86"/>
      <c r="GIK34" s="86"/>
      <c r="GIL34" s="86"/>
      <c r="GIM34" s="86"/>
      <c r="GIN34" s="86"/>
      <c r="GIO34" s="86"/>
      <c r="GIP34" s="86"/>
      <c r="GIQ34" s="86"/>
      <c r="GIR34" s="86"/>
      <c r="GIS34" s="86"/>
      <c r="GIT34" s="86"/>
      <c r="GIU34" s="86"/>
      <c r="GIV34" s="86"/>
      <c r="GIW34" s="86"/>
      <c r="GIX34" s="86"/>
      <c r="GIY34" s="86"/>
      <c r="GIZ34" s="86"/>
      <c r="GJA34" s="86"/>
      <c r="GJB34" s="86"/>
      <c r="GJC34" s="86"/>
      <c r="GJD34" s="86"/>
      <c r="GJE34" s="86"/>
      <c r="GJF34" s="86"/>
      <c r="GJG34" s="86"/>
      <c r="GJH34" s="86"/>
      <c r="GJI34" s="86"/>
      <c r="GJJ34" s="86"/>
      <c r="GJK34" s="86"/>
      <c r="GJL34" s="86"/>
      <c r="GJM34" s="86"/>
      <c r="GJN34" s="86"/>
      <c r="GJO34" s="86"/>
      <c r="GJP34" s="86"/>
      <c r="GJQ34" s="86"/>
      <c r="GJR34" s="86"/>
      <c r="GJS34" s="86"/>
      <c r="GJT34" s="86"/>
      <c r="GJU34" s="86"/>
      <c r="GJV34" s="86"/>
      <c r="GJW34" s="86"/>
      <c r="GJX34" s="86"/>
      <c r="GJY34" s="86"/>
      <c r="GJZ34" s="86"/>
      <c r="GKA34" s="86"/>
      <c r="GKB34" s="86"/>
      <c r="GKC34" s="86"/>
      <c r="GKD34" s="86"/>
      <c r="GKE34" s="86"/>
      <c r="GKF34" s="86"/>
      <c r="GKG34" s="86"/>
      <c r="GKH34" s="86"/>
      <c r="GKI34" s="86"/>
      <c r="GKJ34" s="86"/>
      <c r="GKK34" s="86"/>
      <c r="GKL34" s="86"/>
      <c r="GKM34" s="86"/>
      <c r="GKN34" s="86"/>
      <c r="GKO34" s="86"/>
      <c r="GKP34" s="86"/>
      <c r="GKQ34" s="86"/>
      <c r="GKR34" s="86"/>
      <c r="GKS34" s="86"/>
      <c r="GKT34" s="86"/>
      <c r="GKU34" s="86"/>
      <c r="GKV34" s="86"/>
      <c r="GKW34" s="86"/>
      <c r="GKX34" s="86"/>
      <c r="GKY34" s="86"/>
      <c r="GKZ34" s="86"/>
      <c r="GLA34" s="86"/>
      <c r="GLB34" s="86"/>
      <c r="GLC34" s="86"/>
      <c r="GLD34" s="86"/>
      <c r="GLE34" s="86"/>
      <c r="GLF34" s="86"/>
      <c r="GLG34" s="86"/>
      <c r="GLH34" s="86"/>
      <c r="GLI34" s="86"/>
      <c r="GLJ34" s="86"/>
      <c r="GLK34" s="86"/>
      <c r="GLL34" s="86"/>
      <c r="GLM34" s="86"/>
      <c r="GLN34" s="86"/>
      <c r="GLO34" s="86"/>
      <c r="GLP34" s="86"/>
      <c r="GLQ34" s="86"/>
      <c r="GLR34" s="86"/>
      <c r="GLS34" s="86"/>
      <c r="GLT34" s="86"/>
      <c r="GLU34" s="86"/>
      <c r="GLV34" s="86"/>
      <c r="GLW34" s="86"/>
      <c r="GLX34" s="86"/>
      <c r="GLY34" s="86"/>
      <c r="GLZ34" s="86"/>
      <c r="GMA34" s="86"/>
      <c r="GMB34" s="86"/>
      <c r="GMC34" s="86"/>
      <c r="GMD34" s="86"/>
      <c r="GME34" s="86"/>
      <c r="GMF34" s="86"/>
      <c r="GMG34" s="86"/>
      <c r="GMH34" s="86"/>
      <c r="GMI34" s="86"/>
      <c r="GMJ34" s="86"/>
      <c r="GMK34" s="86"/>
      <c r="GML34" s="86"/>
      <c r="GMM34" s="86"/>
      <c r="GMN34" s="86"/>
      <c r="GMO34" s="86"/>
      <c r="GMP34" s="86"/>
      <c r="GMQ34" s="86"/>
      <c r="GMR34" s="86"/>
      <c r="GMS34" s="86"/>
      <c r="GMT34" s="86"/>
      <c r="GMU34" s="86"/>
      <c r="GMV34" s="86"/>
      <c r="GMW34" s="86"/>
      <c r="GMX34" s="86"/>
      <c r="GMY34" s="86"/>
      <c r="GMZ34" s="86"/>
      <c r="GNA34" s="86"/>
      <c r="GNB34" s="86"/>
      <c r="GNC34" s="86"/>
      <c r="GND34" s="86"/>
      <c r="GNE34" s="86"/>
      <c r="GNF34" s="86"/>
      <c r="GNG34" s="86"/>
      <c r="GNH34" s="86"/>
      <c r="GNI34" s="86"/>
      <c r="GNJ34" s="86"/>
      <c r="GNK34" s="86"/>
      <c r="GNL34" s="86"/>
      <c r="GNM34" s="86"/>
      <c r="GNN34" s="86"/>
      <c r="GNO34" s="86"/>
      <c r="GNP34" s="86"/>
      <c r="GNQ34" s="86"/>
      <c r="GNR34" s="86"/>
      <c r="GNS34" s="86"/>
      <c r="GNT34" s="86"/>
      <c r="GNU34" s="86"/>
      <c r="GNV34" s="86"/>
      <c r="GNW34" s="86"/>
      <c r="GNX34" s="86"/>
      <c r="GNY34" s="86"/>
      <c r="GNZ34" s="86"/>
      <c r="GOA34" s="86"/>
      <c r="GOB34" s="86"/>
      <c r="GOC34" s="86"/>
      <c r="GOD34" s="86"/>
      <c r="GOE34" s="86"/>
      <c r="GOF34" s="86"/>
      <c r="GOG34" s="86"/>
      <c r="GOH34" s="86"/>
      <c r="GOI34" s="86"/>
      <c r="GOJ34" s="86"/>
      <c r="GOK34" s="86"/>
      <c r="GOL34" s="86"/>
      <c r="GOM34" s="86"/>
      <c r="GON34" s="86"/>
      <c r="GOO34" s="86"/>
      <c r="GOP34" s="86"/>
      <c r="GOQ34" s="86"/>
      <c r="GOR34" s="86"/>
      <c r="GOS34" s="86"/>
      <c r="GOT34" s="86"/>
      <c r="GOU34" s="86"/>
      <c r="GOV34" s="86"/>
      <c r="GOW34" s="86"/>
      <c r="GOX34" s="86"/>
      <c r="GOY34" s="86"/>
      <c r="GOZ34" s="86"/>
      <c r="GPA34" s="86"/>
      <c r="GPB34" s="86"/>
      <c r="GPC34" s="86"/>
      <c r="GPD34" s="86"/>
      <c r="GPE34" s="86"/>
      <c r="GPF34" s="86"/>
      <c r="GPG34" s="86"/>
      <c r="GPH34" s="86"/>
      <c r="GPI34" s="86"/>
      <c r="GPJ34" s="86"/>
      <c r="GPK34" s="86"/>
      <c r="GPL34" s="86"/>
      <c r="GPM34" s="86"/>
      <c r="GPN34" s="86"/>
      <c r="GPO34" s="86"/>
      <c r="GPP34" s="86"/>
      <c r="GPQ34" s="86"/>
      <c r="GPR34" s="86"/>
      <c r="GPS34" s="86"/>
      <c r="GPT34" s="86"/>
      <c r="GPU34" s="86"/>
      <c r="GPV34" s="86"/>
      <c r="GPW34" s="86"/>
      <c r="GPX34" s="86"/>
      <c r="GPY34" s="86"/>
      <c r="GPZ34" s="86"/>
      <c r="GQA34" s="86"/>
      <c r="GQB34" s="86"/>
      <c r="GQC34" s="86"/>
      <c r="GQD34" s="86"/>
      <c r="GQE34" s="86"/>
      <c r="GQF34" s="86"/>
      <c r="GQG34" s="86"/>
      <c r="GQH34" s="86"/>
      <c r="GQI34" s="86"/>
      <c r="GQJ34" s="86"/>
      <c r="GQK34" s="86"/>
      <c r="GQL34" s="86"/>
      <c r="GQM34" s="86"/>
      <c r="GQN34" s="86"/>
      <c r="GQO34" s="86"/>
      <c r="GQP34" s="86"/>
      <c r="GQQ34" s="86"/>
      <c r="GQR34" s="86"/>
      <c r="GQS34" s="86"/>
      <c r="GQT34" s="86"/>
      <c r="GQU34" s="86"/>
      <c r="GQV34" s="86"/>
      <c r="GQW34" s="86"/>
      <c r="GQX34" s="86"/>
      <c r="GQY34" s="86"/>
      <c r="GQZ34" s="86"/>
      <c r="GRA34" s="86"/>
      <c r="GRB34" s="86"/>
      <c r="GRC34" s="86"/>
      <c r="GRD34" s="86"/>
      <c r="GRE34" s="86"/>
      <c r="GRF34" s="86"/>
      <c r="GRG34" s="86"/>
      <c r="GRH34" s="86"/>
      <c r="GRI34" s="86"/>
      <c r="GRJ34" s="86"/>
      <c r="GRK34" s="86"/>
      <c r="GRL34" s="86"/>
      <c r="GRM34" s="86"/>
      <c r="GRN34" s="86"/>
      <c r="GRO34" s="86"/>
      <c r="GRP34" s="86"/>
      <c r="GRQ34" s="86"/>
      <c r="GRR34" s="86"/>
      <c r="GRS34" s="86"/>
      <c r="GRT34" s="86"/>
      <c r="GRU34" s="86"/>
      <c r="GRV34" s="86"/>
      <c r="GRW34" s="86"/>
      <c r="GRX34" s="86"/>
      <c r="GRY34" s="86"/>
      <c r="GRZ34" s="86"/>
      <c r="GSA34" s="86"/>
      <c r="GSB34" s="86"/>
      <c r="GSC34" s="86"/>
      <c r="GSD34" s="86"/>
      <c r="GSE34" s="86"/>
      <c r="GSF34" s="86"/>
      <c r="GSG34" s="86"/>
      <c r="GSH34" s="86"/>
      <c r="GSI34" s="86"/>
      <c r="GSJ34" s="86"/>
      <c r="GSK34" s="86"/>
      <c r="GSL34" s="86"/>
      <c r="GSM34" s="86"/>
      <c r="GSN34" s="86"/>
      <c r="GSO34" s="86"/>
      <c r="GSP34" s="86"/>
      <c r="GSQ34" s="86"/>
      <c r="GSR34" s="86"/>
      <c r="GSS34" s="86"/>
      <c r="GST34" s="86"/>
      <c r="GSU34" s="86"/>
      <c r="GSV34" s="86"/>
      <c r="GSW34" s="86"/>
      <c r="GSX34" s="86"/>
      <c r="GSY34" s="86"/>
      <c r="GSZ34" s="86"/>
      <c r="GTA34" s="86"/>
      <c r="GTB34" s="86"/>
      <c r="GTC34" s="86"/>
      <c r="GTD34" s="86"/>
      <c r="GTE34" s="86"/>
      <c r="GTF34" s="86"/>
      <c r="GTG34" s="86"/>
      <c r="GTH34" s="86"/>
      <c r="GTI34" s="86"/>
      <c r="GTJ34" s="86"/>
      <c r="GTK34" s="86"/>
      <c r="GTL34" s="86"/>
      <c r="GTM34" s="86"/>
      <c r="GTN34" s="86"/>
      <c r="GTO34" s="86"/>
      <c r="GTP34" s="86"/>
      <c r="GTQ34" s="86"/>
      <c r="GTR34" s="86"/>
      <c r="GTS34" s="86"/>
      <c r="GTT34" s="86"/>
      <c r="GTU34" s="86"/>
      <c r="GTV34" s="86"/>
      <c r="GTW34" s="86"/>
      <c r="GTX34" s="86"/>
      <c r="GTY34" s="86"/>
      <c r="GTZ34" s="86"/>
      <c r="GUA34" s="86"/>
      <c r="GUB34" s="86"/>
      <c r="GUC34" s="86"/>
      <c r="GUD34" s="86"/>
      <c r="GUE34" s="86"/>
      <c r="GUF34" s="86"/>
      <c r="GUG34" s="86"/>
      <c r="GUH34" s="86"/>
      <c r="GUI34" s="86"/>
      <c r="GUJ34" s="86"/>
      <c r="GUK34" s="86"/>
      <c r="GUL34" s="86"/>
      <c r="GUM34" s="86"/>
      <c r="GUN34" s="86"/>
      <c r="GUO34" s="86"/>
      <c r="GUP34" s="86"/>
      <c r="GUQ34" s="86"/>
      <c r="GUR34" s="86"/>
      <c r="GUS34" s="86"/>
      <c r="GUT34" s="86"/>
      <c r="GUU34" s="86"/>
      <c r="GUV34" s="86"/>
      <c r="GUW34" s="86"/>
      <c r="GUX34" s="86"/>
      <c r="GUY34" s="86"/>
      <c r="GUZ34" s="86"/>
      <c r="GVA34" s="86"/>
      <c r="GVB34" s="86"/>
      <c r="GVC34" s="86"/>
      <c r="GVD34" s="86"/>
      <c r="GVE34" s="86"/>
      <c r="GVF34" s="86"/>
      <c r="GVG34" s="86"/>
      <c r="GVH34" s="86"/>
      <c r="GVI34" s="86"/>
      <c r="GVJ34" s="86"/>
      <c r="GVK34" s="86"/>
      <c r="GVL34" s="86"/>
      <c r="GVM34" s="86"/>
      <c r="GVN34" s="86"/>
      <c r="GVO34" s="86"/>
      <c r="GVP34" s="86"/>
      <c r="GVQ34" s="86"/>
      <c r="GVR34" s="86"/>
      <c r="GVS34" s="86"/>
      <c r="GVT34" s="86"/>
      <c r="GVU34" s="86"/>
      <c r="GVV34" s="86"/>
      <c r="GVW34" s="86"/>
      <c r="GVX34" s="86"/>
      <c r="GVY34" s="86"/>
      <c r="GVZ34" s="86"/>
      <c r="GWA34" s="86"/>
      <c r="GWB34" s="86"/>
      <c r="GWC34" s="86"/>
      <c r="GWD34" s="86"/>
      <c r="GWE34" s="86"/>
      <c r="GWF34" s="86"/>
      <c r="GWG34" s="86"/>
      <c r="GWH34" s="86"/>
      <c r="GWI34" s="86"/>
      <c r="GWJ34" s="86"/>
      <c r="GWK34" s="86"/>
      <c r="GWL34" s="86"/>
      <c r="GWM34" s="86"/>
      <c r="GWN34" s="86"/>
      <c r="GWO34" s="86"/>
      <c r="GWP34" s="86"/>
      <c r="GWQ34" s="86"/>
      <c r="GWR34" s="86"/>
      <c r="GWS34" s="86"/>
      <c r="GWT34" s="86"/>
      <c r="GWU34" s="86"/>
      <c r="GWV34" s="86"/>
      <c r="GWW34" s="86"/>
      <c r="GWX34" s="86"/>
      <c r="GWY34" s="86"/>
      <c r="GWZ34" s="86"/>
      <c r="GXA34" s="86"/>
      <c r="GXB34" s="86"/>
      <c r="GXC34" s="86"/>
      <c r="GXD34" s="86"/>
      <c r="GXE34" s="86"/>
      <c r="GXF34" s="86"/>
      <c r="GXG34" s="86"/>
      <c r="GXH34" s="86"/>
      <c r="GXI34" s="86"/>
      <c r="GXJ34" s="86"/>
      <c r="GXK34" s="86"/>
      <c r="GXL34" s="86"/>
      <c r="GXM34" s="86"/>
      <c r="GXN34" s="86"/>
      <c r="GXO34" s="86"/>
      <c r="GXP34" s="86"/>
      <c r="GXQ34" s="86"/>
      <c r="GXR34" s="86"/>
      <c r="GXS34" s="86"/>
      <c r="GXT34" s="86"/>
      <c r="GXU34" s="86"/>
      <c r="GXV34" s="86"/>
      <c r="GXW34" s="86"/>
      <c r="GXX34" s="86"/>
      <c r="GXY34" s="86"/>
      <c r="GXZ34" s="86"/>
      <c r="GYA34" s="86"/>
      <c r="GYB34" s="86"/>
      <c r="GYC34" s="86"/>
      <c r="GYD34" s="86"/>
      <c r="GYE34" s="86"/>
      <c r="GYF34" s="86"/>
      <c r="GYG34" s="86"/>
      <c r="GYH34" s="86"/>
      <c r="GYI34" s="86"/>
      <c r="GYJ34" s="86"/>
      <c r="GYK34" s="86"/>
      <c r="GYL34" s="86"/>
      <c r="GYM34" s="86"/>
      <c r="GYN34" s="86"/>
      <c r="GYO34" s="86"/>
      <c r="GYP34" s="86"/>
      <c r="GYQ34" s="86"/>
      <c r="GYR34" s="86"/>
      <c r="GYS34" s="86"/>
      <c r="GYT34" s="86"/>
      <c r="GYU34" s="86"/>
      <c r="GYV34" s="86"/>
      <c r="GYW34" s="86"/>
      <c r="GYX34" s="86"/>
      <c r="GYY34" s="86"/>
      <c r="GYZ34" s="86"/>
      <c r="GZA34" s="86"/>
      <c r="GZB34" s="86"/>
      <c r="GZC34" s="86"/>
      <c r="GZD34" s="86"/>
      <c r="GZE34" s="86"/>
      <c r="GZF34" s="86"/>
      <c r="GZG34" s="86"/>
      <c r="GZH34" s="86"/>
      <c r="GZI34" s="86"/>
      <c r="GZJ34" s="86"/>
      <c r="GZK34" s="86"/>
      <c r="GZL34" s="86"/>
      <c r="GZM34" s="86"/>
      <c r="GZN34" s="86"/>
      <c r="GZO34" s="86"/>
      <c r="GZP34" s="86"/>
      <c r="GZQ34" s="86"/>
      <c r="GZR34" s="86"/>
      <c r="GZS34" s="86"/>
      <c r="GZT34" s="86"/>
      <c r="GZU34" s="86"/>
      <c r="GZV34" s="86"/>
      <c r="GZW34" s="86"/>
      <c r="GZX34" s="86"/>
      <c r="GZY34" s="86"/>
      <c r="GZZ34" s="86"/>
      <c r="HAA34" s="86"/>
      <c r="HAB34" s="86"/>
      <c r="HAC34" s="86"/>
      <c r="HAD34" s="86"/>
      <c r="HAE34" s="86"/>
      <c r="HAF34" s="86"/>
      <c r="HAG34" s="86"/>
      <c r="HAH34" s="86"/>
      <c r="HAI34" s="86"/>
      <c r="HAJ34" s="86"/>
      <c r="HAK34" s="86"/>
      <c r="HAL34" s="86"/>
      <c r="HAM34" s="86"/>
      <c r="HAN34" s="86"/>
      <c r="HAO34" s="86"/>
      <c r="HAP34" s="86"/>
      <c r="HAQ34" s="86"/>
      <c r="HAR34" s="86"/>
      <c r="HAS34" s="86"/>
      <c r="HAT34" s="86"/>
      <c r="HAU34" s="86"/>
      <c r="HAV34" s="86"/>
      <c r="HAW34" s="86"/>
      <c r="HAX34" s="86"/>
      <c r="HAY34" s="86"/>
      <c r="HAZ34" s="86"/>
      <c r="HBA34" s="86"/>
      <c r="HBB34" s="86"/>
      <c r="HBC34" s="86"/>
      <c r="HBD34" s="86"/>
      <c r="HBE34" s="86"/>
      <c r="HBF34" s="86"/>
      <c r="HBG34" s="86"/>
      <c r="HBH34" s="86"/>
      <c r="HBI34" s="86"/>
      <c r="HBJ34" s="86"/>
      <c r="HBK34" s="86"/>
      <c r="HBL34" s="86"/>
      <c r="HBM34" s="86"/>
      <c r="HBN34" s="86"/>
      <c r="HBO34" s="86"/>
      <c r="HBP34" s="86"/>
      <c r="HBQ34" s="86"/>
      <c r="HBR34" s="86"/>
      <c r="HBS34" s="86"/>
      <c r="HBT34" s="86"/>
      <c r="HBU34" s="86"/>
      <c r="HBV34" s="86"/>
      <c r="HBW34" s="86"/>
      <c r="HBX34" s="86"/>
      <c r="HBY34" s="86"/>
      <c r="HBZ34" s="86"/>
      <c r="HCA34" s="86"/>
      <c r="HCB34" s="86"/>
      <c r="HCC34" s="86"/>
      <c r="HCD34" s="86"/>
      <c r="HCE34" s="86"/>
      <c r="HCF34" s="86"/>
      <c r="HCG34" s="86"/>
      <c r="HCH34" s="86"/>
      <c r="HCI34" s="86"/>
      <c r="HCJ34" s="86"/>
      <c r="HCK34" s="86"/>
      <c r="HCL34" s="86"/>
      <c r="HCM34" s="86"/>
      <c r="HCN34" s="86"/>
      <c r="HCO34" s="86"/>
      <c r="HCP34" s="86"/>
      <c r="HCQ34" s="86"/>
      <c r="HCR34" s="86"/>
      <c r="HCS34" s="86"/>
      <c r="HCT34" s="86"/>
      <c r="HCU34" s="86"/>
      <c r="HCV34" s="86"/>
      <c r="HCW34" s="86"/>
      <c r="HCX34" s="86"/>
      <c r="HCY34" s="86"/>
      <c r="HCZ34" s="86"/>
      <c r="HDA34" s="86"/>
      <c r="HDB34" s="86"/>
      <c r="HDC34" s="86"/>
      <c r="HDD34" s="86"/>
      <c r="HDE34" s="86"/>
      <c r="HDF34" s="86"/>
      <c r="HDG34" s="86"/>
      <c r="HDH34" s="86"/>
      <c r="HDI34" s="86"/>
      <c r="HDJ34" s="86"/>
      <c r="HDK34" s="86"/>
      <c r="HDL34" s="86"/>
      <c r="HDM34" s="86"/>
      <c r="HDN34" s="86"/>
      <c r="HDO34" s="86"/>
      <c r="HDP34" s="86"/>
      <c r="HDQ34" s="86"/>
      <c r="HDR34" s="86"/>
      <c r="HDS34" s="86"/>
      <c r="HDT34" s="86"/>
      <c r="HDU34" s="86"/>
      <c r="HDV34" s="86"/>
      <c r="HDW34" s="86"/>
      <c r="HDX34" s="86"/>
      <c r="HDY34" s="86"/>
      <c r="HDZ34" s="86"/>
      <c r="HEA34" s="86"/>
      <c r="HEB34" s="86"/>
      <c r="HEC34" s="86"/>
      <c r="HED34" s="86"/>
      <c r="HEE34" s="86"/>
      <c r="HEF34" s="86"/>
      <c r="HEG34" s="86"/>
      <c r="HEH34" s="86"/>
      <c r="HEI34" s="86"/>
      <c r="HEJ34" s="86"/>
      <c r="HEK34" s="86"/>
      <c r="HEL34" s="86"/>
      <c r="HEM34" s="86"/>
      <c r="HEN34" s="86"/>
      <c r="HEO34" s="86"/>
      <c r="HEP34" s="86"/>
      <c r="HEQ34" s="86"/>
      <c r="HER34" s="86"/>
      <c r="HES34" s="86"/>
      <c r="HET34" s="86"/>
      <c r="HEU34" s="86"/>
      <c r="HEV34" s="86"/>
      <c r="HEW34" s="86"/>
      <c r="HEX34" s="86"/>
      <c r="HEY34" s="86"/>
      <c r="HEZ34" s="86"/>
      <c r="HFA34" s="86"/>
      <c r="HFB34" s="86"/>
      <c r="HFC34" s="86"/>
      <c r="HFD34" s="86"/>
      <c r="HFE34" s="86"/>
      <c r="HFF34" s="86"/>
      <c r="HFG34" s="86"/>
      <c r="HFH34" s="86"/>
      <c r="HFI34" s="86"/>
      <c r="HFJ34" s="86"/>
      <c r="HFK34" s="86"/>
      <c r="HFL34" s="86"/>
      <c r="HFM34" s="86"/>
      <c r="HFN34" s="86"/>
      <c r="HFO34" s="86"/>
      <c r="HFP34" s="86"/>
      <c r="HFQ34" s="86"/>
      <c r="HFR34" s="86"/>
      <c r="HFS34" s="86"/>
      <c r="HFT34" s="86"/>
      <c r="HFU34" s="86"/>
      <c r="HFV34" s="86"/>
      <c r="HFW34" s="86"/>
      <c r="HFX34" s="86"/>
      <c r="HFY34" s="86"/>
      <c r="HFZ34" s="86"/>
      <c r="HGA34" s="86"/>
      <c r="HGB34" s="86"/>
      <c r="HGC34" s="86"/>
      <c r="HGD34" s="86"/>
      <c r="HGE34" s="86"/>
      <c r="HGF34" s="86"/>
      <c r="HGG34" s="86"/>
      <c r="HGH34" s="86"/>
      <c r="HGI34" s="86"/>
      <c r="HGJ34" s="86"/>
      <c r="HGK34" s="86"/>
      <c r="HGL34" s="86"/>
      <c r="HGM34" s="86"/>
      <c r="HGN34" s="86"/>
      <c r="HGO34" s="86"/>
      <c r="HGP34" s="86"/>
      <c r="HGQ34" s="86"/>
      <c r="HGR34" s="86"/>
      <c r="HGS34" s="86"/>
      <c r="HGT34" s="86"/>
      <c r="HGU34" s="86"/>
      <c r="HGV34" s="86"/>
      <c r="HGW34" s="86"/>
      <c r="HGX34" s="86"/>
      <c r="HGY34" s="86"/>
      <c r="HGZ34" s="86"/>
      <c r="HHA34" s="86"/>
      <c r="HHB34" s="86"/>
      <c r="HHC34" s="86"/>
      <c r="HHD34" s="86"/>
      <c r="HHE34" s="86"/>
      <c r="HHF34" s="86"/>
      <c r="HHG34" s="86"/>
      <c r="HHH34" s="86"/>
      <c r="HHI34" s="86"/>
      <c r="HHJ34" s="86"/>
      <c r="HHK34" s="86"/>
      <c r="HHL34" s="86"/>
      <c r="HHM34" s="86"/>
      <c r="HHN34" s="86"/>
      <c r="HHO34" s="86"/>
      <c r="HHP34" s="86"/>
      <c r="HHQ34" s="86"/>
      <c r="HHR34" s="86"/>
      <c r="HHS34" s="86"/>
      <c r="HHT34" s="86"/>
      <c r="HHU34" s="86"/>
      <c r="HHV34" s="86"/>
      <c r="HHW34" s="86"/>
      <c r="HHX34" s="86"/>
      <c r="HHY34" s="86"/>
      <c r="HHZ34" s="86"/>
      <c r="HIA34" s="86"/>
      <c r="HIB34" s="86"/>
      <c r="HIC34" s="86"/>
      <c r="HID34" s="86"/>
      <c r="HIE34" s="86"/>
      <c r="HIF34" s="86"/>
      <c r="HIG34" s="86"/>
      <c r="HIH34" s="86"/>
      <c r="HII34" s="86"/>
      <c r="HIJ34" s="86"/>
      <c r="HIK34" s="86"/>
      <c r="HIL34" s="86"/>
      <c r="HIM34" s="86"/>
      <c r="HIN34" s="86"/>
      <c r="HIO34" s="86"/>
      <c r="HIP34" s="86"/>
      <c r="HIQ34" s="86"/>
      <c r="HIR34" s="86"/>
      <c r="HIS34" s="86"/>
      <c r="HIT34" s="86"/>
      <c r="HIU34" s="86"/>
      <c r="HIV34" s="86"/>
      <c r="HIW34" s="86"/>
      <c r="HIX34" s="86"/>
      <c r="HIY34" s="86"/>
      <c r="HIZ34" s="86"/>
      <c r="HJA34" s="86"/>
      <c r="HJB34" s="86"/>
      <c r="HJC34" s="86"/>
      <c r="HJD34" s="86"/>
      <c r="HJE34" s="86"/>
      <c r="HJF34" s="86"/>
      <c r="HJG34" s="86"/>
      <c r="HJH34" s="86"/>
      <c r="HJI34" s="86"/>
      <c r="HJJ34" s="86"/>
      <c r="HJK34" s="86"/>
      <c r="HJL34" s="86"/>
      <c r="HJM34" s="86"/>
      <c r="HJN34" s="86"/>
      <c r="HJO34" s="86"/>
      <c r="HJP34" s="86"/>
      <c r="HJQ34" s="86"/>
      <c r="HJR34" s="86"/>
      <c r="HJS34" s="86"/>
      <c r="HJT34" s="86"/>
      <c r="HJU34" s="86"/>
      <c r="HJV34" s="86"/>
      <c r="HJW34" s="86"/>
      <c r="HJX34" s="86"/>
      <c r="HJY34" s="86"/>
      <c r="HJZ34" s="86"/>
      <c r="HKA34" s="86"/>
      <c r="HKB34" s="86"/>
      <c r="HKC34" s="86"/>
      <c r="HKD34" s="86"/>
      <c r="HKE34" s="86"/>
      <c r="HKF34" s="86"/>
      <c r="HKG34" s="86"/>
      <c r="HKH34" s="86"/>
      <c r="HKI34" s="86"/>
      <c r="HKJ34" s="86"/>
      <c r="HKK34" s="86"/>
      <c r="HKL34" s="86"/>
      <c r="HKM34" s="86"/>
      <c r="HKN34" s="86"/>
      <c r="HKO34" s="86"/>
      <c r="HKP34" s="86"/>
      <c r="HKQ34" s="86"/>
      <c r="HKR34" s="86"/>
      <c r="HKS34" s="86"/>
      <c r="HKT34" s="86"/>
      <c r="HKU34" s="86"/>
      <c r="HKV34" s="86"/>
      <c r="HKW34" s="86"/>
      <c r="HKX34" s="86"/>
      <c r="HKY34" s="86"/>
      <c r="HKZ34" s="86"/>
      <c r="HLA34" s="86"/>
      <c r="HLB34" s="86"/>
      <c r="HLC34" s="86"/>
      <c r="HLD34" s="86"/>
      <c r="HLE34" s="86"/>
      <c r="HLF34" s="86"/>
      <c r="HLG34" s="86"/>
      <c r="HLH34" s="86"/>
      <c r="HLI34" s="86"/>
      <c r="HLJ34" s="86"/>
      <c r="HLK34" s="86"/>
      <c r="HLL34" s="86"/>
      <c r="HLM34" s="86"/>
      <c r="HLN34" s="86"/>
      <c r="HLO34" s="86"/>
      <c r="HLP34" s="86"/>
      <c r="HLQ34" s="86"/>
      <c r="HLR34" s="86"/>
      <c r="HLS34" s="86"/>
      <c r="HLT34" s="86"/>
      <c r="HLU34" s="86"/>
      <c r="HLV34" s="86"/>
      <c r="HLW34" s="86"/>
      <c r="HLX34" s="86"/>
      <c r="HLY34" s="86"/>
      <c r="HLZ34" s="86"/>
      <c r="HMA34" s="86"/>
      <c r="HMB34" s="86"/>
      <c r="HMC34" s="86"/>
      <c r="HMD34" s="86"/>
      <c r="HME34" s="86"/>
      <c r="HMF34" s="86"/>
      <c r="HMG34" s="86"/>
      <c r="HMH34" s="86"/>
      <c r="HMI34" s="86"/>
      <c r="HMJ34" s="86"/>
      <c r="HMK34" s="86"/>
      <c r="HML34" s="86"/>
      <c r="HMM34" s="86"/>
      <c r="HMN34" s="86"/>
      <c r="HMO34" s="86"/>
      <c r="HMP34" s="86"/>
      <c r="HMQ34" s="86"/>
      <c r="HMR34" s="86"/>
      <c r="HMS34" s="86"/>
      <c r="HMT34" s="86"/>
      <c r="HMU34" s="86"/>
      <c r="HMV34" s="86"/>
      <c r="HMW34" s="86"/>
      <c r="HMX34" s="86"/>
      <c r="HMY34" s="86"/>
      <c r="HMZ34" s="86"/>
      <c r="HNA34" s="86"/>
      <c r="HNB34" s="86"/>
      <c r="HNC34" s="86"/>
      <c r="HND34" s="86"/>
      <c r="HNE34" s="86"/>
      <c r="HNF34" s="86"/>
      <c r="HNG34" s="86"/>
      <c r="HNH34" s="86"/>
      <c r="HNI34" s="86"/>
      <c r="HNJ34" s="86"/>
      <c r="HNK34" s="86"/>
      <c r="HNL34" s="86"/>
      <c r="HNM34" s="86"/>
      <c r="HNN34" s="86"/>
      <c r="HNO34" s="86"/>
      <c r="HNP34" s="86"/>
      <c r="HNQ34" s="86"/>
      <c r="HNR34" s="86"/>
      <c r="HNS34" s="86"/>
      <c r="HNT34" s="86"/>
      <c r="HNU34" s="86"/>
      <c r="HNV34" s="86"/>
      <c r="HNW34" s="86"/>
      <c r="HNX34" s="86"/>
      <c r="HNY34" s="86"/>
      <c r="HNZ34" s="86"/>
      <c r="HOA34" s="86"/>
      <c r="HOB34" s="86"/>
      <c r="HOC34" s="86"/>
      <c r="HOD34" s="86"/>
      <c r="HOE34" s="86"/>
      <c r="HOF34" s="86"/>
      <c r="HOG34" s="86"/>
      <c r="HOH34" s="86"/>
      <c r="HOI34" s="86"/>
      <c r="HOJ34" s="86"/>
      <c r="HOK34" s="86"/>
      <c r="HOL34" s="86"/>
      <c r="HOM34" s="86"/>
      <c r="HON34" s="86"/>
      <c r="HOO34" s="86"/>
      <c r="HOP34" s="86"/>
      <c r="HOQ34" s="86"/>
      <c r="HOR34" s="86"/>
      <c r="HOS34" s="86"/>
      <c r="HOT34" s="86"/>
      <c r="HOU34" s="86"/>
      <c r="HOV34" s="86"/>
      <c r="HOW34" s="86"/>
      <c r="HOX34" s="86"/>
      <c r="HOY34" s="86"/>
      <c r="HOZ34" s="86"/>
      <c r="HPA34" s="86"/>
      <c r="HPB34" s="86"/>
      <c r="HPC34" s="86"/>
      <c r="HPD34" s="86"/>
      <c r="HPE34" s="86"/>
      <c r="HPF34" s="86"/>
      <c r="HPG34" s="86"/>
      <c r="HPH34" s="86"/>
      <c r="HPI34" s="86"/>
      <c r="HPJ34" s="86"/>
      <c r="HPK34" s="86"/>
      <c r="HPL34" s="86"/>
      <c r="HPM34" s="86"/>
      <c r="HPN34" s="86"/>
      <c r="HPO34" s="86"/>
      <c r="HPP34" s="86"/>
      <c r="HPQ34" s="86"/>
      <c r="HPR34" s="86"/>
      <c r="HPS34" s="86"/>
      <c r="HPT34" s="86"/>
      <c r="HPU34" s="86"/>
      <c r="HPV34" s="86"/>
      <c r="HPW34" s="86"/>
      <c r="HPX34" s="86"/>
      <c r="HPY34" s="86"/>
      <c r="HPZ34" s="86"/>
      <c r="HQA34" s="86"/>
      <c r="HQB34" s="86"/>
      <c r="HQC34" s="86"/>
      <c r="HQD34" s="86"/>
      <c r="HQE34" s="86"/>
      <c r="HQF34" s="86"/>
      <c r="HQG34" s="86"/>
      <c r="HQH34" s="86"/>
      <c r="HQI34" s="86"/>
      <c r="HQJ34" s="86"/>
      <c r="HQK34" s="86"/>
      <c r="HQL34" s="86"/>
      <c r="HQM34" s="86"/>
      <c r="HQN34" s="86"/>
      <c r="HQO34" s="86"/>
      <c r="HQP34" s="86"/>
      <c r="HQQ34" s="86"/>
      <c r="HQR34" s="86"/>
      <c r="HQS34" s="86"/>
      <c r="HQT34" s="86"/>
      <c r="HQU34" s="86"/>
      <c r="HQV34" s="86"/>
      <c r="HQW34" s="86"/>
      <c r="HQX34" s="86"/>
      <c r="HQY34" s="86"/>
      <c r="HQZ34" s="86"/>
      <c r="HRA34" s="86"/>
      <c r="HRB34" s="86"/>
      <c r="HRC34" s="86"/>
      <c r="HRD34" s="86"/>
      <c r="HRE34" s="86"/>
      <c r="HRF34" s="86"/>
      <c r="HRG34" s="86"/>
      <c r="HRH34" s="86"/>
      <c r="HRI34" s="86"/>
      <c r="HRJ34" s="86"/>
      <c r="HRK34" s="86"/>
      <c r="HRL34" s="86"/>
      <c r="HRM34" s="86"/>
      <c r="HRN34" s="86"/>
      <c r="HRO34" s="86"/>
      <c r="HRP34" s="86"/>
      <c r="HRQ34" s="86"/>
      <c r="HRR34" s="86"/>
      <c r="HRS34" s="86"/>
      <c r="HRT34" s="86"/>
      <c r="HRU34" s="86"/>
      <c r="HRV34" s="86"/>
      <c r="HRW34" s="86"/>
      <c r="HRX34" s="86"/>
      <c r="HRY34" s="86"/>
      <c r="HRZ34" s="86"/>
      <c r="HSA34" s="86"/>
      <c r="HSB34" s="86"/>
      <c r="HSC34" s="86"/>
      <c r="HSD34" s="86"/>
      <c r="HSE34" s="86"/>
      <c r="HSF34" s="86"/>
      <c r="HSG34" s="86"/>
      <c r="HSH34" s="86"/>
      <c r="HSI34" s="86"/>
      <c r="HSJ34" s="86"/>
      <c r="HSK34" s="86"/>
      <c r="HSL34" s="86"/>
      <c r="HSM34" s="86"/>
      <c r="HSN34" s="86"/>
      <c r="HSO34" s="86"/>
      <c r="HSP34" s="86"/>
      <c r="HSQ34" s="86"/>
      <c r="HSR34" s="86"/>
      <c r="HSS34" s="86"/>
      <c r="HST34" s="86"/>
      <c r="HSU34" s="86"/>
      <c r="HSV34" s="86"/>
      <c r="HSW34" s="86"/>
      <c r="HSX34" s="86"/>
      <c r="HSY34" s="86"/>
      <c r="HSZ34" s="86"/>
      <c r="HTA34" s="86"/>
      <c r="HTB34" s="86"/>
      <c r="HTC34" s="86"/>
      <c r="HTD34" s="86"/>
      <c r="HTE34" s="86"/>
      <c r="HTF34" s="86"/>
      <c r="HTG34" s="86"/>
      <c r="HTH34" s="86"/>
      <c r="HTI34" s="86"/>
      <c r="HTJ34" s="86"/>
      <c r="HTK34" s="86"/>
      <c r="HTL34" s="86"/>
      <c r="HTM34" s="86"/>
      <c r="HTN34" s="86"/>
      <c r="HTO34" s="86"/>
      <c r="HTP34" s="86"/>
      <c r="HTQ34" s="86"/>
      <c r="HTR34" s="86"/>
      <c r="HTS34" s="86"/>
      <c r="HTT34" s="86"/>
      <c r="HTU34" s="86"/>
      <c r="HTV34" s="86"/>
      <c r="HTW34" s="86"/>
      <c r="HTX34" s="86"/>
      <c r="HTY34" s="86"/>
      <c r="HTZ34" s="86"/>
      <c r="HUA34" s="86"/>
      <c r="HUB34" s="86"/>
      <c r="HUC34" s="86"/>
      <c r="HUD34" s="86"/>
      <c r="HUE34" s="86"/>
      <c r="HUF34" s="86"/>
      <c r="HUG34" s="86"/>
      <c r="HUH34" s="86"/>
      <c r="HUI34" s="86"/>
      <c r="HUJ34" s="86"/>
      <c r="HUK34" s="86"/>
      <c r="HUL34" s="86"/>
      <c r="HUM34" s="86"/>
      <c r="HUN34" s="86"/>
      <c r="HUO34" s="86"/>
      <c r="HUP34" s="86"/>
      <c r="HUQ34" s="86"/>
      <c r="HUR34" s="86"/>
      <c r="HUS34" s="86"/>
      <c r="HUT34" s="86"/>
      <c r="HUU34" s="86"/>
      <c r="HUV34" s="86"/>
      <c r="HUW34" s="86"/>
      <c r="HUX34" s="86"/>
      <c r="HUY34" s="86"/>
      <c r="HUZ34" s="86"/>
      <c r="HVA34" s="86"/>
      <c r="HVB34" s="86"/>
      <c r="HVC34" s="86"/>
      <c r="HVD34" s="86"/>
      <c r="HVE34" s="86"/>
      <c r="HVF34" s="86"/>
      <c r="HVG34" s="86"/>
      <c r="HVH34" s="86"/>
      <c r="HVI34" s="86"/>
      <c r="HVJ34" s="86"/>
      <c r="HVK34" s="86"/>
      <c r="HVL34" s="86"/>
      <c r="HVM34" s="86"/>
      <c r="HVN34" s="86"/>
      <c r="HVO34" s="86"/>
      <c r="HVP34" s="86"/>
      <c r="HVQ34" s="86"/>
      <c r="HVR34" s="86"/>
      <c r="HVS34" s="86"/>
      <c r="HVT34" s="86"/>
      <c r="HVU34" s="86"/>
      <c r="HVV34" s="86"/>
      <c r="HVW34" s="86"/>
      <c r="HVX34" s="86"/>
      <c r="HVY34" s="86"/>
      <c r="HVZ34" s="86"/>
      <c r="HWA34" s="86"/>
      <c r="HWB34" s="86"/>
      <c r="HWC34" s="86"/>
      <c r="HWD34" s="86"/>
      <c r="HWE34" s="86"/>
      <c r="HWF34" s="86"/>
      <c r="HWG34" s="86"/>
      <c r="HWH34" s="86"/>
      <c r="HWI34" s="86"/>
      <c r="HWJ34" s="86"/>
      <c r="HWK34" s="86"/>
      <c r="HWL34" s="86"/>
      <c r="HWM34" s="86"/>
      <c r="HWN34" s="86"/>
      <c r="HWO34" s="86"/>
      <c r="HWP34" s="86"/>
      <c r="HWQ34" s="86"/>
      <c r="HWR34" s="86"/>
      <c r="HWS34" s="86"/>
      <c r="HWT34" s="86"/>
      <c r="HWU34" s="86"/>
      <c r="HWV34" s="86"/>
      <c r="HWW34" s="86"/>
      <c r="HWX34" s="86"/>
      <c r="HWY34" s="86"/>
      <c r="HWZ34" s="86"/>
      <c r="HXA34" s="86"/>
      <c r="HXB34" s="86"/>
      <c r="HXC34" s="86"/>
      <c r="HXD34" s="86"/>
      <c r="HXE34" s="86"/>
      <c r="HXF34" s="86"/>
      <c r="HXG34" s="86"/>
      <c r="HXH34" s="86"/>
      <c r="HXI34" s="86"/>
      <c r="HXJ34" s="86"/>
      <c r="HXK34" s="86"/>
      <c r="HXL34" s="86"/>
      <c r="HXM34" s="86"/>
      <c r="HXN34" s="86"/>
      <c r="HXO34" s="86"/>
      <c r="HXP34" s="86"/>
      <c r="HXQ34" s="86"/>
      <c r="HXR34" s="86"/>
      <c r="HXS34" s="86"/>
      <c r="HXT34" s="86"/>
      <c r="HXU34" s="86"/>
      <c r="HXV34" s="86"/>
      <c r="HXW34" s="86"/>
      <c r="HXX34" s="86"/>
      <c r="HXY34" s="86"/>
      <c r="HXZ34" s="86"/>
      <c r="HYA34" s="86"/>
      <c r="HYB34" s="86"/>
      <c r="HYC34" s="86"/>
      <c r="HYD34" s="86"/>
      <c r="HYE34" s="86"/>
      <c r="HYF34" s="86"/>
      <c r="HYG34" s="86"/>
      <c r="HYH34" s="86"/>
      <c r="HYI34" s="86"/>
      <c r="HYJ34" s="86"/>
      <c r="HYK34" s="86"/>
      <c r="HYL34" s="86"/>
      <c r="HYM34" s="86"/>
      <c r="HYN34" s="86"/>
      <c r="HYO34" s="86"/>
      <c r="HYP34" s="86"/>
      <c r="HYQ34" s="86"/>
      <c r="HYR34" s="86"/>
      <c r="HYS34" s="86"/>
      <c r="HYT34" s="86"/>
      <c r="HYU34" s="86"/>
      <c r="HYV34" s="86"/>
      <c r="HYW34" s="86"/>
      <c r="HYX34" s="86"/>
      <c r="HYY34" s="86"/>
      <c r="HYZ34" s="86"/>
      <c r="HZA34" s="86"/>
      <c r="HZB34" s="86"/>
      <c r="HZC34" s="86"/>
      <c r="HZD34" s="86"/>
      <c r="HZE34" s="86"/>
      <c r="HZF34" s="86"/>
      <c r="HZG34" s="86"/>
      <c r="HZH34" s="86"/>
      <c r="HZI34" s="86"/>
      <c r="HZJ34" s="86"/>
      <c r="HZK34" s="86"/>
      <c r="HZL34" s="86"/>
      <c r="HZM34" s="86"/>
      <c r="HZN34" s="86"/>
      <c r="HZO34" s="86"/>
      <c r="HZP34" s="86"/>
      <c r="HZQ34" s="86"/>
      <c r="HZR34" s="86"/>
      <c r="HZS34" s="86"/>
      <c r="HZT34" s="86"/>
      <c r="HZU34" s="86"/>
      <c r="HZV34" s="86"/>
      <c r="HZW34" s="86"/>
      <c r="HZX34" s="86"/>
      <c r="HZY34" s="86"/>
      <c r="HZZ34" s="86"/>
      <c r="IAA34" s="86"/>
      <c r="IAB34" s="86"/>
      <c r="IAC34" s="86"/>
      <c r="IAD34" s="86"/>
      <c r="IAE34" s="86"/>
      <c r="IAF34" s="86"/>
      <c r="IAG34" s="86"/>
      <c r="IAH34" s="86"/>
      <c r="IAI34" s="86"/>
      <c r="IAJ34" s="86"/>
      <c r="IAK34" s="86"/>
      <c r="IAL34" s="86"/>
      <c r="IAM34" s="86"/>
      <c r="IAN34" s="86"/>
      <c r="IAO34" s="86"/>
      <c r="IAP34" s="86"/>
      <c r="IAQ34" s="86"/>
      <c r="IAR34" s="86"/>
      <c r="IAS34" s="86"/>
      <c r="IAT34" s="86"/>
      <c r="IAU34" s="86"/>
      <c r="IAV34" s="86"/>
      <c r="IAW34" s="86"/>
      <c r="IAX34" s="86"/>
      <c r="IAY34" s="86"/>
      <c r="IAZ34" s="86"/>
      <c r="IBA34" s="86"/>
      <c r="IBB34" s="86"/>
      <c r="IBC34" s="86"/>
      <c r="IBD34" s="86"/>
      <c r="IBE34" s="86"/>
      <c r="IBF34" s="86"/>
      <c r="IBG34" s="86"/>
      <c r="IBH34" s="86"/>
      <c r="IBI34" s="86"/>
      <c r="IBJ34" s="86"/>
      <c r="IBK34" s="86"/>
      <c r="IBL34" s="86"/>
      <c r="IBM34" s="86"/>
      <c r="IBN34" s="86"/>
      <c r="IBO34" s="86"/>
      <c r="IBP34" s="86"/>
      <c r="IBQ34" s="86"/>
      <c r="IBR34" s="86"/>
      <c r="IBS34" s="86"/>
      <c r="IBT34" s="86"/>
      <c r="IBU34" s="86"/>
      <c r="IBV34" s="86"/>
      <c r="IBW34" s="86"/>
      <c r="IBX34" s="86"/>
      <c r="IBY34" s="86"/>
      <c r="IBZ34" s="86"/>
      <c r="ICA34" s="86"/>
      <c r="ICB34" s="86"/>
      <c r="ICC34" s="86"/>
      <c r="ICD34" s="86"/>
      <c r="ICE34" s="86"/>
      <c r="ICF34" s="86"/>
      <c r="ICG34" s="86"/>
      <c r="ICH34" s="86"/>
      <c r="ICI34" s="86"/>
      <c r="ICJ34" s="86"/>
      <c r="ICK34" s="86"/>
      <c r="ICL34" s="86"/>
      <c r="ICM34" s="86"/>
      <c r="ICN34" s="86"/>
      <c r="ICO34" s="86"/>
      <c r="ICP34" s="86"/>
      <c r="ICQ34" s="86"/>
      <c r="ICR34" s="86"/>
      <c r="ICS34" s="86"/>
      <c r="ICT34" s="86"/>
      <c r="ICU34" s="86"/>
      <c r="ICV34" s="86"/>
      <c r="ICW34" s="86"/>
      <c r="ICX34" s="86"/>
      <c r="ICY34" s="86"/>
      <c r="ICZ34" s="86"/>
      <c r="IDA34" s="86"/>
      <c r="IDB34" s="86"/>
      <c r="IDC34" s="86"/>
      <c r="IDD34" s="86"/>
      <c r="IDE34" s="86"/>
      <c r="IDF34" s="86"/>
      <c r="IDG34" s="86"/>
      <c r="IDH34" s="86"/>
      <c r="IDI34" s="86"/>
      <c r="IDJ34" s="86"/>
      <c r="IDK34" s="86"/>
      <c r="IDL34" s="86"/>
      <c r="IDM34" s="86"/>
      <c r="IDN34" s="86"/>
      <c r="IDO34" s="86"/>
      <c r="IDP34" s="86"/>
      <c r="IDQ34" s="86"/>
      <c r="IDR34" s="86"/>
      <c r="IDS34" s="86"/>
      <c r="IDT34" s="86"/>
      <c r="IDU34" s="86"/>
      <c r="IDV34" s="86"/>
      <c r="IDW34" s="86"/>
      <c r="IDX34" s="86"/>
      <c r="IDY34" s="86"/>
      <c r="IDZ34" s="86"/>
      <c r="IEA34" s="86"/>
      <c r="IEB34" s="86"/>
      <c r="IEC34" s="86"/>
      <c r="IED34" s="86"/>
      <c r="IEE34" s="86"/>
      <c r="IEF34" s="86"/>
      <c r="IEG34" s="86"/>
      <c r="IEH34" s="86"/>
      <c r="IEI34" s="86"/>
      <c r="IEJ34" s="86"/>
      <c r="IEK34" s="86"/>
      <c r="IEL34" s="86"/>
      <c r="IEM34" s="86"/>
      <c r="IEN34" s="86"/>
      <c r="IEO34" s="86"/>
      <c r="IEP34" s="86"/>
      <c r="IEQ34" s="86"/>
      <c r="IER34" s="86"/>
      <c r="IES34" s="86"/>
      <c r="IET34" s="86"/>
      <c r="IEU34" s="86"/>
      <c r="IEV34" s="86"/>
      <c r="IEW34" s="86"/>
      <c r="IEX34" s="86"/>
      <c r="IEY34" s="86"/>
      <c r="IEZ34" s="86"/>
      <c r="IFA34" s="86"/>
      <c r="IFB34" s="86"/>
      <c r="IFC34" s="86"/>
      <c r="IFD34" s="86"/>
      <c r="IFE34" s="86"/>
      <c r="IFF34" s="86"/>
      <c r="IFG34" s="86"/>
      <c r="IFH34" s="86"/>
      <c r="IFI34" s="86"/>
      <c r="IFJ34" s="86"/>
      <c r="IFK34" s="86"/>
      <c r="IFL34" s="86"/>
      <c r="IFM34" s="86"/>
      <c r="IFN34" s="86"/>
      <c r="IFO34" s="86"/>
      <c r="IFP34" s="86"/>
      <c r="IFQ34" s="86"/>
      <c r="IFR34" s="86"/>
      <c r="IFS34" s="86"/>
      <c r="IFT34" s="86"/>
      <c r="IFU34" s="86"/>
      <c r="IFV34" s="86"/>
      <c r="IFW34" s="86"/>
      <c r="IFX34" s="86"/>
      <c r="IFY34" s="86"/>
      <c r="IFZ34" s="86"/>
      <c r="IGA34" s="86"/>
      <c r="IGB34" s="86"/>
      <c r="IGC34" s="86"/>
      <c r="IGD34" s="86"/>
      <c r="IGE34" s="86"/>
      <c r="IGF34" s="86"/>
      <c r="IGG34" s="86"/>
      <c r="IGH34" s="86"/>
      <c r="IGI34" s="86"/>
      <c r="IGJ34" s="86"/>
      <c r="IGK34" s="86"/>
      <c r="IGL34" s="86"/>
      <c r="IGM34" s="86"/>
      <c r="IGN34" s="86"/>
      <c r="IGO34" s="86"/>
      <c r="IGP34" s="86"/>
      <c r="IGQ34" s="86"/>
      <c r="IGR34" s="86"/>
      <c r="IGS34" s="86"/>
      <c r="IGT34" s="86"/>
      <c r="IGU34" s="86"/>
      <c r="IGV34" s="86"/>
      <c r="IGW34" s="86"/>
      <c r="IGX34" s="86"/>
      <c r="IGY34" s="86"/>
      <c r="IGZ34" s="86"/>
      <c r="IHA34" s="86"/>
      <c r="IHB34" s="86"/>
      <c r="IHC34" s="86"/>
      <c r="IHD34" s="86"/>
      <c r="IHE34" s="86"/>
      <c r="IHF34" s="86"/>
      <c r="IHG34" s="86"/>
      <c r="IHH34" s="86"/>
      <c r="IHI34" s="86"/>
      <c r="IHJ34" s="86"/>
      <c r="IHK34" s="86"/>
      <c r="IHL34" s="86"/>
      <c r="IHM34" s="86"/>
      <c r="IHN34" s="86"/>
      <c r="IHO34" s="86"/>
      <c r="IHP34" s="86"/>
      <c r="IHQ34" s="86"/>
      <c r="IHR34" s="86"/>
      <c r="IHS34" s="86"/>
      <c r="IHT34" s="86"/>
      <c r="IHU34" s="86"/>
      <c r="IHV34" s="86"/>
      <c r="IHW34" s="86"/>
      <c r="IHX34" s="86"/>
      <c r="IHY34" s="86"/>
      <c r="IHZ34" s="86"/>
      <c r="IIA34" s="86"/>
      <c r="IIB34" s="86"/>
      <c r="IIC34" s="86"/>
      <c r="IID34" s="86"/>
      <c r="IIE34" s="86"/>
      <c r="IIF34" s="86"/>
      <c r="IIG34" s="86"/>
      <c r="IIH34" s="86"/>
      <c r="III34" s="86"/>
      <c r="IIJ34" s="86"/>
      <c r="IIK34" s="86"/>
      <c r="IIL34" s="86"/>
      <c r="IIM34" s="86"/>
      <c r="IIN34" s="86"/>
      <c r="IIO34" s="86"/>
      <c r="IIP34" s="86"/>
      <c r="IIQ34" s="86"/>
      <c r="IIR34" s="86"/>
      <c r="IIS34" s="86"/>
      <c r="IIT34" s="86"/>
      <c r="IIU34" s="86"/>
      <c r="IIV34" s="86"/>
      <c r="IIW34" s="86"/>
      <c r="IIX34" s="86"/>
      <c r="IIY34" s="86"/>
      <c r="IIZ34" s="86"/>
      <c r="IJA34" s="86"/>
      <c r="IJB34" s="86"/>
      <c r="IJC34" s="86"/>
      <c r="IJD34" s="86"/>
      <c r="IJE34" s="86"/>
      <c r="IJF34" s="86"/>
      <c r="IJG34" s="86"/>
      <c r="IJH34" s="86"/>
      <c r="IJI34" s="86"/>
      <c r="IJJ34" s="86"/>
      <c r="IJK34" s="86"/>
      <c r="IJL34" s="86"/>
      <c r="IJM34" s="86"/>
      <c r="IJN34" s="86"/>
      <c r="IJO34" s="86"/>
      <c r="IJP34" s="86"/>
      <c r="IJQ34" s="86"/>
      <c r="IJR34" s="86"/>
      <c r="IJS34" s="86"/>
      <c r="IJT34" s="86"/>
      <c r="IJU34" s="86"/>
      <c r="IJV34" s="86"/>
      <c r="IJW34" s="86"/>
      <c r="IJX34" s="86"/>
      <c r="IJY34" s="86"/>
      <c r="IJZ34" s="86"/>
      <c r="IKA34" s="86"/>
      <c r="IKB34" s="86"/>
      <c r="IKC34" s="86"/>
      <c r="IKD34" s="86"/>
      <c r="IKE34" s="86"/>
      <c r="IKF34" s="86"/>
      <c r="IKG34" s="86"/>
      <c r="IKH34" s="86"/>
      <c r="IKI34" s="86"/>
      <c r="IKJ34" s="86"/>
      <c r="IKK34" s="86"/>
      <c r="IKL34" s="86"/>
      <c r="IKM34" s="86"/>
      <c r="IKN34" s="86"/>
      <c r="IKO34" s="86"/>
      <c r="IKP34" s="86"/>
      <c r="IKQ34" s="86"/>
      <c r="IKR34" s="86"/>
      <c r="IKS34" s="86"/>
      <c r="IKT34" s="86"/>
      <c r="IKU34" s="86"/>
      <c r="IKV34" s="86"/>
      <c r="IKW34" s="86"/>
      <c r="IKX34" s="86"/>
      <c r="IKY34" s="86"/>
      <c r="IKZ34" s="86"/>
      <c r="ILA34" s="86"/>
      <c r="ILB34" s="86"/>
      <c r="ILC34" s="86"/>
      <c r="ILD34" s="86"/>
      <c r="ILE34" s="86"/>
      <c r="ILF34" s="86"/>
      <c r="ILG34" s="86"/>
      <c r="ILH34" s="86"/>
      <c r="ILI34" s="86"/>
      <c r="ILJ34" s="86"/>
      <c r="ILK34" s="86"/>
      <c r="ILL34" s="86"/>
      <c r="ILM34" s="86"/>
      <c r="ILN34" s="86"/>
      <c r="ILO34" s="86"/>
      <c r="ILP34" s="86"/>
      <c r="ILQ34" s="86"/>
      <c r="ILR34" s="86"/>
      <c r="ILS34" s="86"/>
      <c r="ILT34" s="86"/>
      <c r="ILU34" s="86"/>
      <c r="ILV34" s="86"/>
      <c r="ILW34" s="86"/>
      <c r="ILX34" s="86"/>
      <c r="ILY34" s="86"/>
      <c r="ILZ34" s="86"/>
      <c r="IMA34" s="86"/>
      <c r="IMB34" s="86"/>
      <c r="IMC34" s="86"/>
      <c r="IMD34" s="86"/>
      <c r="IME34" s="86"/>
      <c r="IMF34" s="86"/>
      <c r="IMG34" s="86"/>
      <c r="IMH34" s="86"/>
      <c r="IMI34" s="86"/>
      <c r="IMJ34" s="86"/>
      <c r="IMK34" s="86"/>
      <c r="IML34" s="86"/>
      <c r="IMM34" s="86"/>
      <c r="IMN34" s="86"/>
      <c r="IMO34" s="86"/>
      <c r="IMP34" s="86"/>
      <c r="IMQ34" s="86"/>
      <c r="IMR34" s="86"/>
      <c r="IMS34" s="86"/>
      <c r="IMT34" s="86"/>
      <c r="IMU34" s="86"/>
      <c r="IMV34" s="86"/>
      <c r="IMW34" s="86"/>
      <c r="IMX34" s="86"/>
      <c r="IMY34" s="86"/>
      <c r="IMZ34" s="86"/>
      <c r="INA34" s="86"/>
      <c r="INB34" s="86"/>
      <c r="INC34" s="86"/>
      <c r="IND34" s="86"/>
      <c r="INE34" s="86"/>
      <c r="INF34" s="86"/>
      <c r="ING34" s="86"/>
      <c r="INH34" s="86"/>
      <c r="INI34" s="86"/>
      <c r="INJ34" s="86"/>
      <c r="INK34" s="86"/>
      <c r="INL34" s="86"/>
      <c r="INM34" s="86"/>
      <c r="INN34" s="86"/>
      <c r="INO34" s="86"/>
      <c r="INP34" s="86"/>
      <c r="INQ34" s="86"/>
      <c r="INR34" s="86"/>
      <c r="INS34" s="86"/>
      <c r="INT34" s="86"/>
      <c r="INU34" s="86"/>
      <c r="INV34" s="86"/>
      <c r="INW34" s="86"/>
      <c r="INX34" s="86"/>
      <c r="INY34" s="86"/>
      <c r="INZ34" s="86"/>
      <c r="IOA34" s="86"/>
      <c r="IOB34" s="86"/>
      <c r="IOC34" s="86"/>
      <c r="IOD34" s="86"/>
      <c r="IOE34" s="86"/>
      <c r="IOF34" s="86"/>
      <c r="IOG34" s="86"/>
      <c r="IOH34" s="86"/>
      <c r="IOI34" s="86"/>
      <c r="IOJ34" s="86"/>
      <c r="IOK34" s="86"/>
      <c r="IOL34" s="86"/>
      <c r="IOM34" s="86"/>
      <c r="ION34" s="86"/>
      <c r="IOO34" s="86"/>
      <c r="IOP34" s="86"/>
      <c r="IOQ34" s="86"/>
      <c r="IOR34" s="86"/>
      <c r="IOS34" s="86"/>
      <c r="IOT34" s="86"/>
      <c r="IOU34" s="86"/>
      <c r="IOV34" s="86"/>
      <c r="IOW34" s="86"/>
      <c r="IOX34" s="86"/>
      <c r="IOY34" s="86"/>
      <c r="IOZ34" s="86"/>
      <c r="IPA34" s="86"/>
      <c r="IPB34" s="86"/>
      <c r="IPC34" s="86"/>
      <c r="IPD34" s="86"/>
      <c r="IPE34" s="86"/>
      <c r="IPF34" s="86"/>
      <c r="IPG34" s="86"/>
      <c r="IPH34" s="86"/>
      <c r="IPI34" s="86"/>
      <c r="IPJ34" s="86"/>
      <c r="IPK34" s="86"/>
      <c r="IPL34" s="86"/>
      <c r="IPM34" s="86"/>
      <c r="IPN34" s="86"/>
      <c r="IPO34" s="86"/>
      <c r="IPP34" s="86"/>
      <c r="IPQ34" s="86"/>
      <c r="IPR34" s="86"/>
      <c r="IPS34" s="86"/>
      <c r="IPT34" s="86"/>
      <c r="IPU34" s="86"/>
      <c r="IPV34" s="86"/>
      <c r="IPW34" s="86"/>
      <c r="IPX34" s="86"/>
      <c r="IPY34" s="86"/>
      <c r="IPZ34" s="86"/>
      <c r="IQA34" s="86"/>
      <c r="IQB34" s="86"/>
      <c r="IQC34" s="86"/>
      <c r="IQD34" s="86"/>
      <c r="IQE34" s="86"/>
      <c r="IQF34" s="86"/>
      <c r="IQG34" s="86"/>
      <c r="IQH34" s="86"/>
      <c r="IQI34" s="86"/>
      <c r="IQJ34" s="86"/>
      <c r="IQK34" s="86"/>
      <c r="IQL34" s="86"/>
      <c r="IQM34" s="86"/>
      <c r="IQN34" s="86"/>
      <c r="IQO34" s="86"/>
      <c r="IQP34" s="86"/>
      <c r="IQQ34" s="86"/>
      <c r="IQR34" s="86"/>
      <c r="IQS34" s="86"/>
      <c r="IQT34" s="86"/>
      <c r="IQU34" s="86"/>
      <c r="IQV34" s="86"/>
      <c r="IQW34" s="86"/>
      <c r="IQX34" s="86"/>
      <c r="IQY34" s="86"/>
      <c r="IQZ34" s="86"/>
      <c r="IRA34" s="86"/>
      <c r="IRB34" s="86"/>
      <c r="IRC34" s="86"/>
      <c r="IRD34" s="86"/>
      <c r="IRE34" s="86"/>
      <c r="IRF34" s="86"/>
      <c r="IRG34" s="86"/>
      <c r="IRH34" s="86"/>
      <c r="IRI34" s="86"/>
      <c r="IRJ34" s="86"/>
      <c r="IRK34" s="86"/>
      <c r="IRL34" s="86"/>
      <c r="IRM34" s="86"/>
      <c r="IRN34" s="86"/>
      <c r="IRO34" s="86"/>
      <c r="IRP34" s="86"/>
      <c r="IRQ34" s="86"/>
      <c r="IRR34" s="86"/>
      <c r="IRS34" s="86"/>
      <c r="IRT34" s="86"/>
      <c r="IRU34" s="86"/>
      <c r="IRV34" s="86"/>
      <c r="IRW34" s="86"/>
      <c r="IRX34" s="86"/>
      <c r="IRY34" s="86"/>
      <c r="IRZ34" s="86"/>
      <c r="ISA34" s="86"/>
      <c r="ISB34" s="86"/>
      <c r="ISC34" s="86"/>
      <c r="ISD34" s="86"/>
      <c r="ISE34" s="86"/>
      <c r="ISF34" s="86"/>
      <c r="ISG34" s="86"/>
      <c r="ISH34" s="86"/>
      <c r="ISI34" s="86"/>
      <c r="ISJ34" s="86"/>
      <c r="ISK34" s="86"/>
      <c r="ISL34" s="86"/>
      <c r="ISM34" s="86"/>
      <c r="ISN34" s="86"/>
      <c r="ISO34" s="86"/>
      <c r="ISP34" s="86"/>
      <c r="ISQ34" s="86"/>
      <c r="ISR34" s="86"/>
      <c r="ISS34" s="86"/>
      <c r="IST34" s="86"/>
      <c r="ISU34" s="86"/>
      <c r="ISV34" s="86"/>
      <c r="ISW34" s="86"/>
      <c r="ISX34" s="86"/>
      <c r="ISY34" s="86"/>
      <c r="ISZ34" s="86"/>
      <c r="ITA34" s="86"/>
      <c r="ITB34" s="86"/>
      <c r="ITC34" s="86"/>
      <c r="ITD34" s="86"/>
      <c r="ITE34" s="86"/>
      <c r="ITF34" s="86"/>
      <c r="ITG34" s="86"/>
      <c r="ITH34" s="86"/>
      <c r="ITI34" s="86"/>
      <c r="ITJ34" s="86"/>
      <c r="ITK34" s="86"/>
      <c r="ITL34" s="86"/>
      <c r="ITM34" s="86"/>
      <c r="ITN34" s="86"/>
      <c r="ITO34" s="86"/>
      <c r="ITP34" s="86"/>
      <c r="ITQ34" s="86"/>
      <c r="ITR34" s="86"/>
      <c r="ITS34" s="86"/>
      <c r="ITT34" s="86"/>
      <c r="ITU34" s="86"/>
      <c r="ITV34" s="86"/>
      <c r="ITW34" s="86"/>
      <c r="ITX34" s="86"/>
      <c r="ITY34" s="86"/>
      <c r="ITZ34" s="86"/>
      <c r="IUA34" s="86"/>
      <c r="IUB34" s="86"/>
      <c r="IUC34" s="86"/>
      <c r="IUD34" s="86"/>
      <c r="IUE34" s="86"/>
      <c r="IUF34" s="86"/>
      <c r="IUG34" s="86"/>
      <c r="IUH34" s="86"/>
      <c r="IUI34" s="86"/>
      <c r="IUJ34" s="86"/>
      <c r="IUK34" s="86"/>
      <c r="IUL34" s="86"/>
      <c r="IUM34" s="86"/>
      <c r="IUN34" s="86"/>
      <c r="IUO34" s="86"/>
      <c r="IUP34" s="86"/>
      <c r="IUQ34" s="86"/>
      <c r="IUR34" s="86"/>
      <c r="IUS34" s="86"/>
      <c r="IUT34" s="86"/>
      <c r="IUU34" s="86"/>
      <c r="IUV34" s="86"/>
      <c r="IUW34" s="86"/>
      <c r="IUX34" s="86"/>
      <c r="IUY34" s="86"/>
      <c r="IUZ34" s="86"/>
      <c r="IVA34" s="86"/>
      <c r="IVB34" s="86"/>
      <c r="IVC34" s="86"/>
      <c r="IVD34" s="86"/>
      <c r="IVE34" s="86"/>
      <c r="IVF34" s="86"/>
      <c r="IVG34" s="86"/>
      <c r="IVH34" s="86"/>
      <c r="IVI34" s="86"/>
      <c r="IVJ34" s="86"/>
      <c r="IVK34" s="86"/>
      <c r="IVL34" s="86"/>
      <c r="IVM34" s="86"/>
      <c r="IVN34" s="86"/>
      <c r="IVO34" s="86"/>
      <c r="IVP34" s="86"/>
      <c r="IVQ34" s="86"/>
      <c r="IVR34" s="86"/>
      <c r="IVS34" s="86"/>
      <c r="IVT34" s="86"/>
      <c r="IVU34" s="86"/>
      <c r="IVV34" s="86"/>
      <c r="IVW34" s="86"/>
      <c r="IVX34" s="86"/>
      <c r="IVY34" s="86"/>
      <c r="IVZ34" s="86"/>
      <c r="IWA34" s="86"/>
      <c r="IWB34" s="86"/>
      <c r="IWC34" s="86"/>
      <c r="IWD34" s="86"/>
      <c r="IWE34" s="86"/>
      <c r="IWF34" s="86"/>
      <c r="IWG34" s="86"/>
      <c r="IWH34" s="86"/>
      <c r="IWI34" s="86"/>
      <c r="IWJ34" s="86"/>
      <c r="IWK34" s="86"/>
      <c r="IWL34" s="86"/>
      <c r="IWM34" s="86"/>
      <c r="IWN34" s="86"/>
      <c r="IWO34" s="86"/>
      <c r="IWP34" s="86"/>
      <c r="IWQ34" s="86"/>
      <c r="IWR34" s="86"/>
      <c r="IWS34" s="86"/>
      <c r="IWT34" s="86"/>
      <c r="IWU34" s="86"/>
      <c r="IWV34" s="86"/>
      <c r="IWW34" s="86"/>
      <c r="IWX34" s="86"/>
      <c r="IWY34" s="86"/>
      <c r="IWZ34" s="86"/>
      <c r="IXA34" s="86"/>
      <c r="IXB34" s="86"/>
      <c r="IXC34" s="86"/>
      <c r="IXD34" s="86"/>
      <c r="IXE34" s="86"/>
      <c r="IXF34" s="86"/>
      <c r="IXG34" s="86"/>
      <c r="IXH34" s="86"/>
      <c r="IXI34" s="86"/>
      <c r="IXJ34" s="86"/>
      <c r="IXK34" s="86"/>
      <c r="IXL34" s="86"/>
      <c r="IXM34" s="86"/>
      <c r="IXN34" s="86"/>
      <c r="IXO34" s="86"/>
      <c r="IXP34" s="86"/>
      <c r="IXQ34" s="86"/>
      <c r="IXR34" s="86"/>
      <c r="IXS34" s="86"/>
      <c r="IXT34" s="86"/>
      <c r="IXU34" s="86"/>
      <c r="IXV34" s="86"/>
      <c r="IXW34" s="86"/>
      <c r="IXX34" s="86"/>
      <c r="IXY34" s="86"/>
      <c r="IXZ34" s="86"/>
      <c r="IYA34" s="86"/>
      <c r="IYB34" s="86"/>
      <c r="IYC34" s="86"/>
      <c r="IYD34" s="86"/>
      <c r="IYE34" s="86"/>
      <c r="IYF34" s="86"/>
      <c r="IYG34" s="86"/>
      <c r="IYH34" s="86"/>
      <c r="IYI34" s="86"/>
      <c r="IYJ34" s="86"/>
      <c r="IYK34" s="86"/>
      <c r="IYL34" s="86"/>
      <c r="IYM34" s="86"/>
      <c r="IYN34" s="86"/>
      <c r="IYO34" s="86"/>
      <c r="IYP34" s="86"/>
      <c r="IYQ34" s="86"/>
      <c r="IYR34" s="86"/>
      <c r="IYS34" s="86"/>
      <c r="IYT34" s="86"/>
      <c r="IYU34" s="86"/>
      <c r="IYV34" s="86"/>
      <c r="IYW34" s="86"/>
      <c r="IYX34" s="86"/>
      <c r="IYY34" s="86"/>
      <c r="IYZ34" s="86"/>
      <c r="IZA34" s="86"/>
      <c r="IZB34" s="86"/>
      <c r="IZC34" s="86"/>
      <c r="IZD34" s="86"/>
      <c r="IZE34" s="86"/>
      <c r="IZF34" s="86"/>
      <c r="IZG34" s="86"/>
      <c r="IZH34" s="86"/>
      <c r="IZI34" s="86"/>
      <c r="IZJ34" s="86"/>
      <c r="IZK34" s="86"/>
      <c r="IZL34" s="86"/>
      <c r="IZM34" s="86"/>
      <c r="IZN34" s="86"/>
      <c r="IZO34" s="86"/>
      <c r="IZP34" s="86"/>
      <c r="IZQ34" s="86"/>
      <c r="IZR34" s="86"/>
      <c r="IZS34" s="86"/>
      <c r="IZT34" s="86"/>
      <c r="IZU34" s="86"/>
      <c r="IZV34" s="86"/>
      <c r="IZW34" s="86"/>
      <c r="IZX34" s="86"/>
      <c r="IZY34" s="86"/>
      <c r="IZZ34" s="86"/>
      <c r="JAA34" s="86"/>
      <c r="JAB34" s="86"/>
      <c r="JAC34" s="86"/>
      <c r="JAD34" s="86"/>
      <c r="JAE34" s="86"/>
      <c r="JAF34" s="86"/>
      <c r="JAG34" s="86"/>
      <c r="JAH34" s="86"/>
      <c r="JAI34" s="86"/>
      <c r="JAJ34" s="86"/>
      <c r="JAK34" s="86"/>
      <c r="JAL34" s="86"/>
      <c r="JAM34" s="86"/>
      <c r="JAN34" s="86"/>
      <c r="JAO34" s="86"/>
      <c r="JAP34" s="86"/>
      <c r="JAQ34" s="86"/>
      <c r="JAR34" s="86"/>
      <c r="JAS34" s="86"/>
      <c r="JAT34" s="86"/>
      <c r="JAU34" s="86"/>
      <c r="JAV34" s="86"/>
      <c r="JAW34" s="86"/>
      <c r="JAX34" s="86"/>
      <c r="JAY34" s="86"/>
      <c r="JAZ34" s="86"/>
      <c r="JBA34" s="86"/>
      <c r="JBB34" s="86"/>
      <c r="JBC34" s="86"/>
      <c r="JBD34" s="86"/>
      <c r="JBE34" s="86"/>
      <c r="JBF34" s="86"/>
      <c r="JBG34" s="86"/>
      <c r="JBH34" s="86"/>
      <c r="JBI34" s="86"/>
      <c r="JBJ34" s="86"/>
      <c r="JBK34" s="86"/>
      <c r="JBL34" s="86"/>
      <c r="JBM34" s="86"/>
      <c r="JBN34" s="86"/>
      <c r="JBO34" s="86"/>
      <c r="JBP34" s="86"/>
      <c r="JBQ34" s="86"/>
      <c r="JBR34" s="86"/>
      <c r="JBS34" s="86"/>
      <c r="JBT34" s="86"/>
      <c r="JBU34" s="86"/>
      <c r="JBV34" s="86"/>
      <c r="JBW34" s="86"/>
      <c r="JBX34" s="86"/>
      <c r="JBY34" s="86"/>
      <c r="JBZ34" s="86"/>
      <c r="JCA34" s="86"/>
      <c r="JCB34" s="86"/>
      <c r="JCC34" s="86"/>
      <c r="JCD34" s="86"/>
      <c r="JCE34" s="86"/>
      <c r="JCF34" s="86"/>
      <c r="JCG34" s="86"/>
      <c r="JCH34" s="86"/>
      <c r="JCI34" s="86"/>
      <c r="JCJ34" s="86"/>
      <c r="JCK34" s="86"/>
      <c r="JCL34" s="86"/>
      <c r="JCM34" s="86"/>
      <c r="JCN34" s="86"/>
      <c r="JCO34" s="86"/>
      <c r="JCP34" s="86"/>
      <c r="JCQ34" s="86"/>
      <c r="JCR34" s="86"/>
      <c r="JCS34" s="86"/>
      <c r="JCT34" s="86"/>
      <c r="JCU34" s="86"/>
      <c r="JCV34" s="86"/>
      <c r="JCW34" s="86"/>
      <c r="JCX34" s="86"/>
      <c r="JCY34" s="86"/>
      <c r="JCZ34" s="86"/>
      <c r="JDA34" s="86"/>
      <c r="JDB34" s="86"/>
      <c r="JDC34" s="86"/>
      <c r="JDD34" s="86"/>
      <c r="JDE34" s="86"/>
      <c r="JDF34" s="86"/>
      <c r="JDG34" s="86"/>
      <c r="JDH34" s="86"/>
      <c r="JDI34" s="86"/>
      <c r="JDJ34" s="86"/>
      <c r="JDK34" s="86"/>
      <c r="JDL34" s="86"/>
      <c r="JDM34" s="86"/>
      <c r="JDN34" s="86"/>
      <c r="JDO34" s="86"/>
      <c r="JDP34" s="86"/>
      <c r="JDQ34" s="86"/>
      <c r="JDR34" s="86"/>
      <c r="JDS34" s="86"/>
      <c r="JDT34" s="86"/>
      <c r="JDU34" s="86"/>
      <c r="JDV34" s="86"/>
      <c r="JDW34" s="86"/>
      <c r="JDX34" s="86"/>
      <c r="JDY34" s="86"/>
      <c r="JDZ34" s="86"/>
      <c r="JEA34" s="86"/>
      <c r="JEB34" s="86"/>
      <c r="JEC34" s="86"/>
      <c r="JED34" s="86"/>
      <c r="JEE34" s="86"/>
      <c r="JEF34" s="86"/>
      <c r="JEG34" s="86"/>
      <c r="JEH34" s="86"/>
      <c r="JEI34" s="86"/>
      <c r="JEJ34" s="86"/>
      <c r="JEK34" s="86"/>
      <c r="JEL34" s="86"/>
      <c r="JEM34" s="86"/>
      <c r="JEN34" s="86"/>
      <c r="JEO34" s="86"/>
      <c r="JEP34" s="86"/>
      <c r="JEQ34" s="86"/>
      <c r="JER34" s="86"/>
      <c r="JES34" s="86"/>
      <c r="JET34" s="86"/>
      <c r="JEU34" s="86"/>
      <c r="JEV34" s="86"/>
      <c r="JEW34" s="86"/>
      <c r="JEX34" s="86"/>
      <c r="JEY34" s="86"/>
      <c r="JEZ34" s="86"/>
      <c r="JFA34" s="86"/>
      <c r="JFB34" s="86"/>
      <c r="JFC34" s="86"/>
      <c r="JFD34" s="86"/>
      <c r="JFE34" s="86"/>
      <c r="JFF34" s="86"/>
      <c r="JFG34" s="86"/>
      <c r="JFH34" s="86"/>
      <c r="JFI34" s="86"/>
      <c r="JFJ34" s="86"/>
      <c r="JFK34" s="86"/>
      <c r="JFL34" s="86"/>
      <c r="JFM34" s="86"/>
      <c r="JFN34" s="86"/>
      <c r="JFO34" s="86"/>
      <c r="JFP34" s="86"/>
      <c r="JFQ34" s="86"/>
      <c r="JFR34" s="86"/>
      <c r="JFS34" s="86"/>
      <c r="JFT34" s="86"/>
      <c r="JFU34" s="86"/>
      <c r="JFV34" s="86"/>
      <c r="JFW34" s="86"/>
      <c r="JFX34" s="86"/>
      <c r="JFY34" s="86"/>
      <c r="JFZ34" s="86"/>
      <c r="JGA34" s="86"/>
      <c r="JGB34" s="86"/>
      <c r="JGC34" s="86"/>
      <c r="JGD34" s="86"/>
      <c r="JGE34" s="86"/>
      <c r="JGF34" s="86"/>
      <c r="JGG34" s="86"/>
      <c r="JGH34" s="86"/>
      <c r="JGI34" s="86"/>
      <c r="JGJ34" s="86"/>
      <c r="JGK34" s="86"/>
      <c r="JGL34" s="86"/>
      <c r="JGM34" s="86"/>
      <c r="JGN34" s="86"/>
      <c r="JGO34" s="86"/>
      <c r="JGP34" s="86"/>
      <c r="JGQ34" s="86"/>
      <c r="JGR34" s="86"/>
      <c r="JGS34" s="86"/>
      <c r="JGT34" s="86"/>
      <c r="JGU34" s="86"/>
      <c r="JGV34" s="86"/>
      <c r="JGW34" s="86"/>
      <c r="JGX34" s="86"/>
      <c r="JGY34" s="86"/>
      <c r="JGZ34" s="86"/>
      <c r="JHA34" s="86"/>
      <c r="JHB34" s="86"/>
      <c r="JHC34" s="86"/>
      <c r="JHD34" s="86"/>
      <c r="JHE34" s="86"/>
      <c r="JHF34" s="86"/>
      <c r="JHG34" s="86"/>
      <c r="JHH34" s="86"/>
      <c r="JHI34" s="86"/>
      <c r="JHJ34" s="86"/>
      <c r="JHK34" s="86"/>
      <c r="JHL34" s="86"/>
      <c r="JHM34" s="86"/>
      <c r="JHN34" s="86"/>
      <c r="JHO34" s="86"/>
      <c r="JHP34" s="86"/>
      <c r="JHQ34" s="86"/>
      <c r="JHR34" s="86"/>
      <c r="JHS34" s="86"/>
      <c r="JHT34" s="86"/>
      <c r="JHU34" s="86"/>
      <c r="JHV34" s="86"/>
      <c r="JHW34" s="86"/>
      <c r="JHX34" s="86"/>
      <c r="JHY34" s="86"/>
      <c r="JHZ34" s="86"/>
      <c r="JIA34" s="86"/>
      <c r="JIB34" s="86"/>
      <c r="JIC34" s="86"/>
      <c r="JID34" s="86"/>
      <c r="JIE34" s="86"/>
      <c r="JIF34" s="86"/>
      <c r="JIG34" s="86"/>
      <c r="JIH34" s="86"/>
      <c r="JII34" s="86"/>
      <c r="JIJ34" s="86"/>
      <c r="JIK34" s="86"/>
      <c r="JIL34" s="86"/>
      <c r="JIM34" s="86"/>
      <c r="JIN34" s="86"/>
      <c r="JIO34" s="86"/>
      <c r="JIP34" s="86"/>
      <c r="JIQ34" s="86"/>
      <c r="JIR34" s="86"/>
      <c r="JIS34" s="86"/>
      <c r="JIT34" s="86"/>
      <c r="JIU34" s="86"/>
      <c r="JIV34" s="86"/>
      <c r="JIW34" s="86"/>
      <c r="JIX34" s="86"/>
      <c r="JIY34" s="86"/>
      <c r="JIZ34" s="86"/>
      <c r="JJA34" s="86"/>
      <c r="JJB34" s="86"/>
      <c r="JJC34" s="86"/>
      <c r="JJD34" s="86"/>
      <c r="JJE34" s="86"/>
      <c r="JJF34" s="86"/>
      <c r="JJG34" s="86"/>
      <c r="JJH34" s="86"/>
      <c r="JJI34" s="86"/>
      <c r="JJJ34" s="86"/>
      <c r="JJK34" s="86"/>
      <c r="JJL34" s="86"/>
      <c r="JJM34" s="86"/>
      <c r="JJN34" s="86"/>
      <c r="JJO34" s="86"/>
      <c r="JJP34" s="86"/>
      <c r="JJQ34" s="86"/>
      <c r="JJR34" s="86"/>
      <c r="JJS34" s="86"/>
      <c r="JJT34" s="86"/>
      <c r="JJU34" s="86"/>
      <c r="JJV34" s="86"/>
      <c r="JJW34" s="86"/>
      <c r="JJX34" s="86"/>
      <c r="JJY34" s="86"/>
      <c r="JJZ34" s="86"/>
      <c r="JKA34" s="86"/>
      <c r="JKB34" s="86"/>
      <c r="JKC34" s="86"/>
      <c r="JKD34" s="86"/>
      <c r="JKE34" s="86"/>
      <c r="JKF34" s="86"/>
      <c r="JKG34" s="86"/>
      <c r="JKH34" s="86"/>
      <c r="JKI34" s="86"/>
      <c r="JKJ34" s="86"/>
      <c r="JKK34" s="86"/>
      <c r="JKL34" s="86"/>
      <c r="JKM34" s="86"/>
      <c r="JKN34" s="86"/>
      <c r="JKO34" s="86"/>
      <c r="JKP34" s="86"/>
      <c r="JKQ34" s="86"/>
      <c r="JKR34" s="86"/>
      <c r="JKS34" s="86"/>
      <c r="JKT34" s="86"/>
      <c r="JKU34" s="86"/>
      <c r="JKV34" s="86"/>
      <c r="JKW34" s="86"/>
      <c r="JKX34" s="86"/>
      <c r="JKY34" s="86"/>
      <c r="JKZ34" s="86"/>
      <c r="JLA34" s="86"/>
      <c r="JLB34" s="86"/>
      <c r="JLC34" s="86"/>
      <c r="JLD34" s="86"/>
      <c r="JLE34" s="86"/>
      <c r="JLF34" s="86"/>
      <c r="JLG34" s="86"/>
      <c r="JLH34" s="86"/>
      <c r="JLI34" s="86"/>
      <c r="JLJ34" s="86"/>
      <c r="JLK34" s="86"/>
      <c r="JLL34" s="86"/>
      <c r="JLM34" s="86"/>
      <c r="JLN34" s="86"/>
      <c r="JLO34" s="86"/>
      <c r="JLP34" s="86"/>
      <c r="JLQ34" s="86"/>
      <c r="JLR34" s="86"/>
      <c r="JLS34" s="86"/>
      <c r="JLT34" s="86"/>
      <c r="JLU34" s="86"/>
      <c r="JLV34" s="86"/>
      <c r="JLW34" s="86"/>
      <c r="JLX34" s="86"/>
      <c r="JLY34" s="86"/>
      <c r="JLZ34" s="86"/>
      <c r="JMA34" s="86"/>
      <c r="JMB34" s="86"/>
      <c r="JMC34" s="86"/>
      <c r="JMD34" s="86"/>
      <c r="JME34" s="86"/>
      <c r="JMF34" s="86"/>
      <c r="JMG34" s="86"/>
      <c r="JMH34" s="86"/>
      <c r="JMI34" s="86"/>
      <c r="JMJ34" s="86"/>
      <c r="JMK34" s="86"/>
      <c r="JML34" s="86"/>
      <c r="JMM34" s="86"/>
      <c r="JMN34" s="86"/>
      <c r="JMO34" s="86"/>
      <c r="JMP34" s="86"/>
      <c r="JMQ34" s="86"/>
      <c r="JMR34" s="86"/>
      <c r="JMS34" s="86"/>
      <c r="JMT34" s="86"/>
      <c r="JMU34" s="86"/>
      <c r="JMV34" s="86"/>
      <c r="JMW34" s="86"/>
      <c r="JMX34" s="86"/>
      <c r="JMY34" s="86"/>
      <c r="JMZ34" s="86"/>
      <c r="JNA34" s="86"/>
      <c r="JNB34" s="86"/>
      <c r="JNC34" s="86"/>
      <c r="JND34" s="86"/>
      <c r="JNE34" s="86"/>
      <c r="JNF34" s="86"/>
      <c r="JNG34" s="86"/>
      <c r="JNH34" s="86"/>
      <c r="JNI34" s="86"/>
      <c r="JNJ34" s="86"/>
      <c r="JNK34" s="86"/>
      <c r="JNL34" s="86"/>
      <c r="JNM34" s="86"/>
      <c r="JNN34" s="86"/>
      <c r="JNO34" s="86"/>
      <c r="JNP34" s="86"/>
      <c r="JNQ34" s="86"/>
      <c r="JNR34" s="86"/>
      <c r="JNS34" s="86"/>
      <c r="JNT34" s="86"/>
      <c r="JNU34" s="86"/>
      <c r="JNV34" s="86"/>
      <c r="JNW34" s="86"/>
      <c r="JNX34" s="86"/>
      <c r="JNY34" s="86"/>
      <c r="JNZ34" s="86"/>
      <c r="JOA34" s="86"/>
      <c r="JOB34" s="86"/>
      <c r="JOC34" s="86"/>
      <c r="JOD34" s="86"/>
      <c r="JOE34" s="86"/>
      <c r="JOF34" s="86"/>
      <c r="JOG34" s="86"/>
      <c r="JOH34" s="86"/>
      <c r="JOI34" s="86"/>
      <c r="JOJ34" s="86"/>
      <c r="JOK34" s="86"/>
      <c r="JOL34" s="86"/>
      <c r="JOM34" s="86"/>
      <c r="JON34" s="86"/>
      <c r="JOO34" s="86"/>
      <c r="JOP34" s="86"/>
      <c r="JOQ34" s="86"/>
      <c r="JOR34" s="86"/>
      <c r="JOS34" s="86"/>
      <c r="JOT34" s="86"/>
      <c r="JOU34" s="86"/>
      <c r="JOV34" s="86"/>
      <c r="JOW34" s="86"/>
      <c r="JOX34" s="86"/>
      <c r="JOY34" s="86"/>
      <c r="JOZ34" s="86"/>
      <c r="JPA34" s="86"/>
      <c r="JPB34" s="86"/>
      <c r="JPC34" s="86"/>
      <c r="JPD34" s="86"/>
      <c r="JPE34" s="86"/>
      <c r="JPF34" s="86"/>
      <c r="JPG34" s="86"/>
      <c r="JPH34" s="86"/>
      <c r="JPI34" s="86"/>
      <c r="JPJ34" s="86"/>
      <c r="JPK34" s="86"/>
      <c r="JPL34" s="86"/>
      <c r="JPM34" s="86"/>
      <c r="JPN34" s="86"/>
      <c r="JPO34" s="86"/>
      <c r="JPP34" s="86"/>
      <c r="JPQ34" s="86"/>
      <c r="JPR34" s="86"/>
      <c r="JPS34" s="86"/>
      <c r="JPT34" s="86"/>
      <c r="JPU34" s="86"/>
      <c r="JPV34" s="86"/>
      <c r="JPW34" s="86"/>
      <c r="JPX34" s="86"/>
      <c r="JPY34" s="86"/>
      <c r="JPZ34" s="86"/>
      <c r="JQA34" s="86"/>
      <c r="JQB34" s="86"/>
      <c r="JQC34" s="86"/>
      <c r="JQD34" s="86"/>
      <c r="JQE34" s="86"/>
      <c r="JQF34" s="86"/>
      <c r="JQG34" s="86"/>
      <c r="JQH34" s="86"/>
      <c r="JQI34" s="86"/>
      <c r="JQJ34" s="86"/>
      <c r="JQK34" s="86"/>
      <c r="JQL34" s="86"/>
      <c r="JQM34" s="86"/>
      <c r="JQN34" s="86"/>
      <c r="JQO34" s="86"/>
      <c r="JQP34" s="86"/>
      <c r="JQQ34" s="86"/>
      <c r="JQR34" s="86"/>
      <c r="JQS34" s="86"/>
      <c r="JQT34" s="86"/>
      <c r="JQU34" s="86"/>
      <c r="JQV34" s="86"/>
      <c r="JQW34" s="86"/>
      <c r="JQX34" s="86"/>
      <c r="JQY34" s="86"/>
      <c r="JQZ34" s="86"/>
      <c r="JRA34" s="86"/>
      <c r="JRB34" s="86"/>
      <c r="JRC34" s="86"/>
      <c r="JRD34" s="86"/>
      <c r="JRE34" s="86"/>
      <c r="JRF34" s="86"/>
      <c r="JRG34" s="86"/>
      <c r="JRH34" s="86"/>
      <c r="JRI34" s="86"/>
      <c r="JRJ34" s="86"/>
      <c r="JRK34" s="86"/>
      <c r="JRL34" s="86"/>
      <c r="JRM34" s="86"/>
      <c r="JRN34" s="86"/>
      <c r="JRO34" s="86"/>
      <c r="JRP34" s="86"/>
      <c r="JRQ34" s="86"/>
      <c r="JRR34" s="86"/>
      <c r="JRS34" s="86"/>
      <c r="JRT34" s="86"/>
      <c r="JRU34" s="86"/>
      <c r="JRV34" s="86"/>
      <c r="JRW34" s="86"/>
      <c r="JRX34" s="86"/>
      <c r="JRY34" s="86"/>
      <c r="JRZ34" s="86"/>
      <c r="JSA34" s="86"/>
      <c r="JSB34" s="86"/>
      <c r="JSC34" s="86"/>
      <c r="JSD34" s="86"/>
      <c r="JSE34" s="86"/>
      <c r="JSF34" s="86"/>
      <c r="JSG34" s="86"/>
      <c r="JSH34" s="86"/>
      <c r="JSI34" s="86"/>
      <c r="JSJ34" s="86"/>
      <c r="JSK34" s="86"/>
      <c r="JSL34" s="86"/>
      <c r="JSM34" s="86"/>
      <c r="JSN34" s="86"/>
      <c r="JSO34" s="86"/>
      <c r="JSP34" s="86"/>
      <c r="JSQ34" s="86"/>
      <c r="JSR34" s="86"/>
      <c r="JSS34" s="86"/>
      <c r="JST34" s="86"/>
      <c r="JSU34" s="86"/>
      <c r="JSV34" s="86"/>
      <c r="JSW34" s="86"/>
      <c r="JSX34" s="86"/>
      <c r="JSY34" s="86"/>
      <c r="JSZ34" s="86"/>
      <c r="JTA34" s="86"/>
      <c r="JTB34" s="86"/>
      <c r="JTC34" s="86"/>
      <c r="JTD34" s="86"/>
      <c r="JTE34" s="86"/>
      <c r="JTF34" s="86"/>
      <c r="JTG34" s="86"/>
      <c r="JTH34" s="86"/>
      <c r="JTI34" s="86"/>
      <c r="JTJ34" s="86"/>
      <c r="JTK34" s="86"/>
      <c r="JTL34" s="86"/>
      <c r="JTM34" s="86"/>
      <c r="JTN34" s="86"/>
      <c r="JTO34" s="86"/>
      <c r="JTP34" s="86"/>
      <c r="JTQ34" s="86"/>
      <c r="JTR34" s="86"/>
      <c r="JTS34" s="86"/>
      <c r="JTT34" s="86"/>
      <c r="JTU34" s="86"/>
      <c r="JTV34" s="86"/>
      <c r="JTW34" s="86"/>
      <c r="JTX34" s="86"/>
      <c r="JTY34" s="86"/>
      <c r="JTZ34" s="86"/>
      <c r="JUA34" s="86"/>
      <c r="JUB34" s="86"/>
      <c r="JUC34" s="86"/>
      <c r="JUD34" s="86"/>
      <c r="JUE34" s="86"/>
      <c r="JUF34" s="86"/>
      <c r="JUG34" s="86"/>
      <c r="JUH34" s="86"/>
      <c r="JUI34" s="86"/>
      <c r="JUJ34" s="86"/>
      <c r="JUK34" s="86"/>
      <c r="JUL34" s="86"/>
      <c r="JUM34" s="86"/>
      <c r="JUN34" s="86"/>
      <c r="JUO34" s="86"/>
      <c r="JUP34" s="86"/>
      <c r="JUQ34" s="86"/>
      <c r="JUR34" s="86"/>
      <c r="JUS34" s="86"/>
      <c r="JUT34" s="86"/>
      <c r="JUU34" s="86"/>
      <c r="JUV34" s="86"/>
      <c r="JUW34" s="86"/>
      <c r="JUX34" s="86"/>
      <c r="JUY34" s="86"/>
      <c r="JUZ34" s="86"/>
      <c r="JVA34" s="86"/>
      <c r="JVB34" s="86"/>
      <c r="JVC34" s="86"/>
      <c r="JVD34" s="86"/>
      <c r="JVE34" s="86"/>
      <c r="JVF34" s="86"/>
      <c r="JVG34" s="86"/>
      <c r="JVH34" s="86"/>
      <c r="JVI34" s="86"/>
      <c r="JVJ34" s="86"/>
      <c r="JVK34" s="86"/>
      <c r="JVL34" s="86"/>
      <c r="JVM34" s="86"/>
      <c r="JVN34" s="86"/>
      <c r="JVO34" s="86"/>
      <c r="JVP34" s="86"/>
      <c r="JVQ34" s="86"/>
      <c r="JVR34" s="86"/>
      <c r="JVS34" s="86"/>
      <c r="JVT34" s="86"/>
      <c r="JVU34" s="86"/>
      <c r="JVV34" s="86"/>
      <c r="JVW34" s="86"/>
      <c r="JVX34" s="86"/>
      <c r="JVY34" s="86"/>
      <c r="JVZ34" s="86"/>
      <c r="JWA34" s="86"/>
      <c r="JWB34" s="86"/>
      <c r="JWC34" s="86"/>
      <c r="JWD34" s="86"/>
      <c r="JWE34" s="86"/>
      <c r="JWF34" s="86"/>
      <c r="JWG34" s="86"/>
      <c r="JWH34" s="86"/>
      <c r="JWI34" s="86"/>
      <c r="JWJ34" s="86"/>
      <c r="JWK34" s="86"/>
      <c r="JWL34" s="86"/>
      <c r="JWM34" s="86"/>
      <c r="JWN34" s="86"/>
      <c r="JWO34" s="86"/>
      <c r="JWP34" s="86"/>
      <c r="JWQ34" s="86"/>
      <c r="JWR34" s="86"/>
      <c r="JWS34" s="86"/>
      <c r="JWT34" s="86"/>
      <c r="JWU34" s="86"/>
      <c r="JWV34" s="86"/>
      <c r="JWW34" s="86"/>
      <c r="JWX34" s="86"/>
      <c r="JWY34" s="86"/>
      <c r="JWZ34" s="86"/>
      <c r="JXA34" s="86"/>
      <c r="JXB34" s="86"/>
      <c r="JXC34" s="86"/>
      <c r="JXD34" s="86"/>
      <c r="JXE34" s="86"/>
      <c r="JXF34" s="86"/>
      <c r="JXG34" s="86"/>
      <c r="JXH34" s="86"/>
      <c r="JXI34" s="86"/>
      <c r="JXJ34" s="86"/>
      <c r="JXK34" s="86"/>
      <c r="JXL34" s="86"/>
      <c r="JXM34" s="86"/>
      <c r="JXN34" s="86"/>
      <c r="JXO34" s="86"/>
      <c r="JXP34" s="86"/>
      <c r="JXQ34" s="86"/>
      <c r="JXR34" s="86"/>
      <c r="JXS34" s="86"/>
      <c r="JXT34" s="86"/>
      <c r="JXU34" s="86"/>
      <c r="JXV34" s="86"/>
      <c r="JXW34" s="86"/>
      <c r="JXX34" s="86"/>
      <c r="JXY34" s="86"/>
      <c r="JXZ34" s="86"/>
      <c r="JYA34" s="86"/>
      <c r="JYB34" s="86"/>
      <c r="JYC34" s="86"/>
      <c r="JYD34" s="86"/>
      <c r="JYE34" s="86"/>
      <c r="JYF34" s="86"/>
      <c r="JYG34" s="86"/>
      <c r="JYH34" s="86"/>
      <c r="JYI34" s="86"/>
      <c r="JYJ34" s="86"/>
      <c r="JYK34" s="86"/>
      <c r="JYL34" s="86"/>
      <c r="JYM34" s="86"/>
      <c r="JYN34" s="86"/>
      <c r="JYO34" s="86"/>
      <c r="JYP34" s="86"/>
      <c r="JYQ34" s="86"/>
      <c r="JYR34" s="86"/>
      <c r="JYS34" s="86"/>
      <c r="JYT34" s="86"/>
      <c r="JYU34" s="86"/>
      <c r="JYV34" s="86"/>
      <c r="JYW34" s="86"/>
      <c r="JYX34" s="86"/>
      <c r="JYY34" s="86"/>
      <c r="JYZ34" s="86"/>
      <c r="JZA34" s="86"/>
      <c r="JZB34" s="86"/>
      <c r="JZC34" s="86"/>
      <c r="JZD34" s="86"/>
      <c r="JZE34" s="86"/>
      <c r="JZF34" s="86"/>
      <c r="JZG34" s="86"/>
      <c r="JZH34" s="86"/>
      <c r="JZI34" s="86"/>
      <c r="JZJ34" s="86"/>
      <c r="JZK34" s="86"/>
      <c r="JZL34" s="86"/>
      <c r="JZM34" s="86"/>
      <c r="JZN34" s="86"/>
      <c r="JZO34" s="86"/>
      <c r="JZP34" s="86"/>
      <c r="JZQ34" s="86"/>
      <c r="JZR34" s="86"/>
      <c r="JZS34" s="86"/>
      <c r="JZT34" s="86"/>
      <c r="JZU34" s="86"/>
      <c r="JZV34" s="86"/>
      <c r="JZW34" s="86"/>
      <c r="JZX34" s="86"/>
      <c r="JZY34" s="86"/>
      <c r="JZZ34" s="86"/>
      <c r="KAA34" s="86"/>
      <c r="KAB34" s="86"/>
      <c r="KAC34" s="86"/>
      <c r="KAD34" s="86"/>
      <c r="KAE34" s="86"/>
      <c r="KAF34" s="86"/>
      <c r="KAG34" s="86"/>
      <c r="KAH34" s="86"/>
      <c r="KAI34" s="86"/>
      <c r="KAJ34" s="86"/>
      <c r="KAK34" s="86"/>
      <c r="KAL34" s="86"/>
      <c r="KAM34" s="86"/>
      <c r="KAN34" s="86"/>
      <c r="KAO34" s="86"/>
      <c r="KAP34" s="86"/>
      <c r="KAQ34" s="86"/>
      <c r="KAR34" s="86"/>
      <c r="KAS34" s="86"/>
      <c r="KAT34" s="86"/>
      <c r="KAU34" s="86"/>
      <c r="KAV34" s="86"/>
      <c r="KAW34" s="86"/>
      <c r="KAX34" s="86"/>
      <c r="KAY34" s="86"/>
      <c r="KAZ34" s="86"/>
      <c r="KBA34" s="86"/>
      <c r="KBB34" s="86"/>
      <c r="KBC34" s="86"/>
      <c r="KBD34" s="86"/>
      <c r="KBE34" s="86"/>
      <c r="KBF34" s="86"/>
      <c r="KBG34" s="86"/>
      <c r="KBH34" s="86"/>
      <c r="KBI34" s="86"/>
      <c r="KBJ34" s="86"/>
      <c r="KBK34" s="86"/>
      <c r="KBL34" s="86"/>
      <c r="KBM34" s="86"/>
      <c r="KBN34" s="86"/>
      <c r="KBO34" s="86"/>
      <c r="KBP34" s="86"/>
      <c r="KBQ34" s="86"/>
      <c r="KBR34" s="86"/>
      <c r="KBS34" s="86"/>
      <c r="KBT34" s="86"/>
      <c r="KBU34" s="86"/>
      <c r="KBV34" s="86"/>
      <c r="KBW34" s="86"/>
      <c r="KBX34" s="86"/>
      <c r="KBY34" s="86"/>
      <c r="KBZ34" s="86"/>
      <c r="KCA34" s="86"/>
      <c r="KCB34" s="86"/>
      <c r="KCC34" s="86"/>
      <c r="KCD34" s="86"/>
      <c r="KCE34" s="86"/>
      <c r="KCF34" s="86"/>
      <c r="KCG34" s="86"/>
      <c r="KCH34" s="86"/>
      <c r="KCI34" s="86"/>
      <c r="KCJ34" s="86"/>
      <c r="KCK34" s="86"/>
      <c r="KCL34" s="86"/>
      <c r="KCM34" s="86"/>
      <c r="KCN34" s="86"/>
      <c r="KCO34" s="86"/>
      <c r="KCP34" s="86"/>
      <c r="KCQ34" s="86"/>
      <c r="KCR34" s="86"/>
      <c r="KCS34" s="86"/>
      <c r="KCT34" s="86"/>
      <c r="KCU34" s="86"/>
      <c r="KCV34" s="86"/>
      <c r="KCW34" s="86"/>
      <c r="KCX34" s="86"/>
      <c r="KCY34" s="86"/>
      <c r="KCZ34" s="86"/>
      <c r="KDA34" s="86"/>
      <c r="KDB34" s="86"/>
      <c r="KDC34" s="86"/>
      <c r="KDD34" s="86"/>
      <c r="KDE34" s="86"/>
      <c r="KDF34" s="86"/>
      <c r="KDG34" s="86"/>
      <c r="KDH34" s="86"/>
      <c r="KDI34" s="86"/>
      <c r="KDJ34" s="86"/>
      <c r="KDK34" s="86"/>
      <c r="KDL34" s="86"/>
      <c r="KDM34" s="86"/>
      <c r="KDN34" s="86"/>
      <c r="KDO34" s="86"/>
      <c r="KDP34" s="86"/>
      <c r="KDQ34" s="86"/>
      <c r="KDR34" s="86"/>
      <c r="KDS34" s="86"/>
      <c r="KDT34" s="86"/>
      <c r="KDU34" s="86"/>
      <c r="KDV34" s="86"/>
      <c r="KDW34" s="86"/>
      <c r="KDX34" s="86"/>
      <c r="KDY34" s="86"/>
      <c r="KDZ34" s="86"/>
      <c r="KEA34" s="86"/>
      <c r="KEB34" s="86"/>
      <c r="KEC34" s="86"/>
      <c r="KED34" s="86"/>
      <c r="KEE34" s="86"/>
      <c r="KEF34" s="86"/>
      <c r="KEG34" s="86"/>
      <c r="KEH34" s="86"/>
      <c r="KEI34" s="86"/>
      <c r="KEJ34" s="86"/>
      <c r="KEK34" s="86"/>
      <c r="KEL34" s="86"/>
      <c r="KEM34" s="86"/>
      <c r="KEN34" s="86"/>
      <c r="KEO34" s="86"/>
      <c r="KEP34" s="86"/>
      <c r="KEQ34" s="86"/>
      <c r="KER34" s="86"/>
      <c r="KES34" s="86"/>
      <c r="KET34" s="86"/>
      <c r="KEU34" s="86"/>
      <c r="KEV34" s="86"/>
      <c r="KEW34" s="86"/>
      <c r="KEX34" s="86"/>
      <c r="KEY34" s="86"/>
      <c r="KEZ34" s="86"/>
      <c r="KFA34" s="86"/>
      <c r="KFB34" s="86"/>
      <c r="KFC34" s="86"/>
      <c r="KFD34" s="86"/>
      <c r="KFE34" s="86"/>
      <c r="KFF34" s="86"/>
      <c r="KFG34" s="86"/>
      <c r="KFH34" s="86"/>
      <c r="KFI34" s="86"/>
      <c r="KFJ34" s="86"/>
      <c r="KFK34" s="86"/>
      <c r="KFL34" s="86"/>
      <c r="KFM34" s="86"/>
      <c r="KFN34" s="86"/>
      <c r="KFO34" s="86"/>
      <c r="KFP34" s="86"/>
      <c r="KFQ34" s="86"/>
      <c r="KFR34" s="86"/>
      <c r="KFS34" s="86"/>
      <c r="KFT34" s="86"/>
      <c r="KFU34" s="86"/>
      <c r="KFV34" s="86"/>
      <c r="KFW34" s="86"/>
      <c r="KFX34" s="86"/>
      <c r="KFY34" s="86"/>
      <c r="KFZ34" s="86"/>
      <c r="KGA34" s="86"/>
      <c r="KGB34" s="86"/>
      <c r="KGC34" s="86"/>
      <c r="KGD34" s="86"/>
      <c r="KGE34" s="86"/>
      <c r="KGF34" s="86"/>
      <c r="KGG34" s="86"/>
      <c r="KGH34" s="86"/>
      <c r="KGI34" s="86"/>
      <c r="KGJ34" s="86"/>
      <c r="KGK34" s="86"/>
      <c r="KGL34" s="86"/>
      <c r="KGM34" s="86"/>
      <c r="KGN34" s="86"/>
      <c r="KGO34" s="86"/>
      <c r="KGP34" s="86"/>
      <c r="KGQ34" s="86"/>
      <c r="KGR34" s="86"/>
      <c r="KGS34" s="86"/>
      <c r="KGT34" s="86"/>
      <c r="KGU34" s="86"/>
      <c r="KGV34" s="86"/>
      <c r="KGW34" s="86"/>
      <c r="KGX34" s="86"/>
      <c r="KGY34" s="86"/>
      <c r="KGZ34" s="86"/>
      <c r="KHA34" s="86"/>
      <c r="KHB34" s="86"/>
      <c r="KHC34" s="86"/>
      <c r="KHD34" s="86"/>
      <c r="KHE34" s="86"/>
      <c r="KHF34" s="86"/>
      <c r="KHG34" s="86"/>
      <c r="KHH34" s="86"/>
      <c r="KHI34" s="86"/>
      <c r="KHJ34" s="86"/>
      <c r="KHK34" s="86"/>
      <c r="KHL34" s="86"/>
      <c r="KHM34" s="86"/>
      <c r="KHN34" s="86"/>
      <c r="KHO34" s="86"/>
      <c r="KHP34" s="86"/>
      <c r="KHQ34" s="86"/>
      <c r="KHR34" s="86"/>
      <c r="KHS34" s="86"/>
      <c r="KHT34" s="86"/>
      <c r="KHU34" s="86"/>
      <c r="KHV34" s="86"/>
      <c r="KHW34" s="86"/>
      <c r="KHX34" s="86"/>
      <c r="KHY34" s="86"/>
      <c r="KHZ34" s="86"/>
      <c r="KIA34" s="86"/>
      <c r="KIB34" s="86"/>
      <c r="KIC34" s="86"/>
      <c r="KID34" s="86"/>
      <c r="KIE34" s="86"/>
      <c r="KIF34" s="86"/>
      <c r="KIG34" s="86"/>
      <c r="KIH34" s="86"/>
      <c r="KII34" s="86"/>
      <c r="KIJ34" s="86"/>
      <c r="KIK34" s="86"/>
      <c r="KIL34" s="86"/>
      <c r="KIM34" s="86"/>
      <c r="KIN34" s="86"/>
      <c r="KIO34" s="86"/>
      <c r="KIP34" s="86"/>
      <c r="KIQ34" s="86"/>
      <c r="KIR34" s="86"/>
      <c r="KIS34" s="86"/>
      <c r="KIT34" s="86"/>
      <c r="KIU34" s="86"/>
      <c r="KIV34" s="86"/>
      <c r="KIW34" s="86"/>
      <c r="KIX34" s="86"/>
      <c r="KIY34" s="86"/>
      <c r="KIZ34" s="86"/>
      <c r="KJA34" s="86"/>
      <c r="KJB34" s="86"/>
      <c r="KJC34" s="86"/>
      <c r="KJD34" s="86"/>
      <c r="KJE34" s="86"/>
      <c r="KJF34" s="86"/>
      <c r="KJG34" s="86"/>
      <c r="KJH34" s="86"/>
      <c r="KJI34" s="86"/>
      <c r="KJJ34" s="86"/>
      <c r="KJK34" s="86"/>
      <c r="KJL34" s="86"/>
      <c r="KJM34" s="86"/>
      <c r="KJN34" s="86"/>
      <c r="KJO34" s="86"/>
      <c r="KJP34" s="86"/>
      <c r="KJQ34" s="86"/>
      <c r="KJR34" s="86"/>
      <c r="KJS34" s="86"/>
      <c r="KJT34" s="86"/>
      <c r="KJU34" s="86"/>
      <c r="KJV34" s="86"/>
      <c r="KJW34" s="86"/>
      <c r="KJX34" s="86"/>
      <c r="KJY34" s="86"/>
      <c r="KJZ34" s="86"/>
      <c r="KKA34" s="86"/>
      <c r="KKB34" s="86"/>
      <c r="KKC34" s="86"/>
      <c r="KKD34" s="86"/>
      <c r="KKE34" s="86"/>
      <c r="KKF34" s="86"/>
      <c r="KKG34" s="86"/>
      <c r="KKH34" s="86"/>
      <c r="KKI34" s="86"/>
      <c r="KKJ34" s="86"/>
      <c r="KKK34" s="86"/>
      <c r="KKL34" s="86"/>
      <c r="KKM34" s="86"/>
      <c r="KKN34" s="86"/>
      <c r="KKO34" s="86"/>
      <c r="KKP34" s="86"/>
      <c r="KKQ34" s="86"/>
      <c r="KKR34" s="86"/>
      <c r="KKS34" s="86"/>
      <c r="KKT34" s="86"/>
      <c r="KKU34" s="86"/>
      <c r="KKV34" s="86"/>
      <c r="KKW34" s="86"/>
      <c r="KKX34" s="86"/>
      <c r="KKY34" s="86"/>
      <c r="KKZ34" s="86"/>
      <c r="KLA34" s="86"/>
      <c r="KLB34" s="86"/>
      <c r="KLC34" s="86"/>
      <c r="KLD34" s="86"/>
      <c r="KLE34" s="86"/>
      <c r="KLF34" s="86"/>
      <c r="KLG34" s="86"/>
      <c r="KLH34" s="86"/>
      <c r="KLI34" s="86"/>
      <c r="KLJ34" s="86"/>
      <c r="KLK34" s="86"/>
      <c r="KLL34" s="86"/>
      <c r="KLM34" s="86"/>
      <c r="KLN34" s="86"/>
      <c r="KLO34" s="86"/>
      <c r="KLP34" s="86"/>
      <c r="KLQ34" s="86"/>
      <c r="KLR34" s="86"/>
      <c r="KLS34" s="86"/>
      <c r="KLT34" s="86"/>
      <c r="KLU34" s="86"/>
      <c r="KLV34" s="86"/>
      <c r="KLW34" s="86"/>
      <c r="KLX34" s="86"/>
      <c r="KLY34" s="86"/>
      <c r="KLZ34" s="86"/>
      <c r="KMA34" s="86"/>
      <c r="KMB34" s="86"/>
      <c r="KMC34" s="86"/>
      <c r="KMD34" s="86"/>
      <c r="KME34" s="86"/>
      <c r="KMF34" s="86"/>
      <c r="KMG34" s="86"/>
      <c r="KMH34" s="86"/>
      <c r="KMI34" s="86"/>
      <c r="KMJ34" s="86"/>
      <c r="KMK34" s="86"/>
      <c r="KML34" s="86"/>
      <c r="KMM34" s="86"/>
      <c r="KMN34" s="86"/>
      <c r="KMO34" s="86"/>
      <c r="KMP34" s="86"/>
      <c r="KMQ34" s="86"/>
      <c r="KMR34" s="86"/>
      <c r="KMS34" s="86"/>
      <c r="KMT34" s="86"/>
      <c r="KMU34" s="86"/>
      <c r="KMV34" s="86"/>
      <c r="KMW34" s="86"/>
      <c r="KMX34" s="86"/>
      <c r="KMY34" s="86"/>
      <c r="KMZ34" s="86"/>
      <c r="KNA34" s="86"/>
      <c r="KNB34" s="86"/>
      <c r="KNC34" s="86"/>
      <c r="KND34" s="86"/>
      <c r="KNE34" s="86"/>
      <c r="KNF34" s="86"/>
      <c r="KNG34" s="86"/>
      <c r="KNH34" s="86"/>
      <c r="KNI34" s="86"/>
      <c r="KNJ34" s="86"/>
      <c r="KNK34" s="86"/>
      <c r="KNL34" s="86"/>
      <c r="KNM34" s="86"/>
      <c r="KNN34" s="86"/>
      <c r="KNO34" s="86"/>
      <c r="KNP34" s="86"/>
      <c r="KNQ34" s="86"/>
      <c r="KNR34" s="86"/>
      <c r="KNS34" s="86"/>
      <c r="KNT34" s="86"/>
      <c r="KNU34" s="86"/>
      <c r="KNV34" s="86"/>
      <c r="KNW34" s="86"/>
      <c r="KNX34" s="86"/>
      <c r="KNY34" s="86"/>
      <c r="KNZ34" s="86"/>
      <c r="KOA34" s="86"/>
      <c r="KOB34" s="86"/>
      <c r="KOC34" s="86"/>
      <c r="KOD34" s="86"/>
      <c r="KOE34" s="86"/>
      <c r="KOF34" s="86"/>
      <c r="KOG34" s="86"/>
      <c r="KOH34" s="86"/>
      <c r="KOI34" s="86"/>
      <c r="KOJ34" s="86"/>
      <c r="KOK34" s="86"/>
      <c r="KOL34" s="86"/>
      <c r="KOM34" s="86"/>
      <c r="KON34" s="86"/>
      <c r="KOO34" s="86"/>
      <c r="KOP34" s="86"/>
      <c r="KOQ34" s="86"/>
      <c r="KOR34" s="86"/>
      <c r="KOS34" s="86"/>
      <c r="KOT34" s="86"/>
      <c r="KOU34" s="86"/>
      <c r="KOV34" s="86"/>
      <c r="KOW34" s="86"/>
      <c r="KOX34" s="86"/>
      <c r="KOY34" s="86"/>
      <c r="KOZ34" s="86"/>
      <c r="KPA34" s="86"/>
      <c r="KPB34" s="86"/>
      <c r="KPC34" s="86"/>
      <c r="KPD34" s="86"/>
      <c r="KPE34" s="86"/>
      <c r="KPF34" s="86"/>
      <c r="KPG34" s="86"/>
      <c r="KPH34" s="86"/>
      <c r="KPI34" s="86"/>
      <c r="KPJ34" s="86"/>
      <c r="KPK34" s="86"/>
      <c r="KPL34" s="86"/>
      <c r="KPM34" s="86"/>
      <c r="KPN34" s="86"/>
      <c r="KPO34" s="86"/>
      <c r="KPP34" s="86"/>
      <c r="KPQ34" s="86"/>
      <c r="KPR34" s="86"/>
      <c r="KPS34" s="86"/>
      <c r="KPT34" s="86"/>
      <c r="KPU34" s="86"/>
      <c r="KPV34" s="86"/>
      <c r="KPW34" s="86"/>
      <c r="KPX34" s="86"/>
      <c r="KPY34" s="86"/>
      <c r="KPZ34" s="86"/>
      <c r="KQA34" s="86"/>
      <c r="KQB34" s="86"/>
      <c r="KQC34" s="86"/>
      <c r="KQD34" s="86"/>
      <c r="KQE34" s="86"/>
      <c r="KQF34" s="86"/>
      <c r="KQG34" s="86"/>
      <c r="KQH34" s="86"/>
      <c r="KQI34" s="86"/>
      <c r="KQJ34" s="86"/>
      <c r="KQK34" s="86"/>
      <c r="KQL34" s="86"/>
      <c r="KQM34" s="86"/>
      <c r="KQN34" s="86"/>
      <c r="KQO34" s="86"/>
      <c r="KQP34" s="86"/>
      <c r="KQQ34" s="86"/>
      <c r="KQR34" s="86"/>
      <c r="KQS34" s="86"/>
      <c r="KQT34" s="86"/>
      <c r="KQU34" s="86"/>
      <c r="KQV34" s="86"/>
      <c r="KQW34" s="86"/>
      <c r="KQX34" s="86"/>
      <c r="KQY34" s="86"/>
      <c r="KQZ34" s="86"/>
      <c r="KRA34" s="86"/>
      <c r="KRB34" s="86"/>
      <c r="KRC34" s="86"/>
      <c r="KRD34" s="86"/>
      <c r="KRE34" s="86"/>
      <c r="KRF34" s="86"/>
      <c r="KRG34" s="86"/>
      <c r="KRH34" s="86"/>
      <c r="KRI34" s="86"/>
      <c r="KRJ34" s="86"/>
      <c r="KRK34" s="86"/>
      <c r="KRL34" s="86"/>
      <c r="KRM34" s="86"/>
      <c r="KRN34" s="86"/>
      <c r="KRO34" s="86"/>
      <c r="KRP34" s="86"/>
      <c r="KRQ34" s="86"/>
      <c r="KRR34" s="86"/>
      <c r="KRS34" s="86"/>
      <c r="KRT34" s="86"/>
      <c r="KRU34" s="86"/>
      <c r="KRV34" s="86"/>
      <c r="KRW34" s="86"/>
      <c r="KRX34" s="86"/>
      <c r="KRY34" s="86"/>
      <c r="KRZ34" s="86"/>
      <c r="KSA34" s="86"/>
      <c r="KSB34" s="86"/>
      <c r="KSC34" s="86"/>
      <c r="KSD34" s="86"/>
      <c r="KSE34" s="86"/>
      <c r="KSF34" s="86"/>
      <c r="KSG34" s="86"/>
      <c r="KSH34" s="86"/>
      <c r="KSI34" s="86"/>
      <c r="KSJ34" s="86"/>
      <c r="KSK34" s="86"/>
      <c r="KSL34" s="86"/>
      <c r="KSM34" s="86"/>
      <c r="KSN34" s="86"/>
      <c r="KSO34" s="86"/>
      <c r="KSP34" s="86"/>
      <c r="KSQ34" s="86"/>
      <c r="KSR34" s="86"/>
      <c r="KSS34" s="86"/>
      <c r="KST34" s="86"/>
      <c r="KSU34" s="86"/>
      <c r="KSV34" s="86"/>
      <c r="KSW34" s="86"/>
      <c r="KSX34" s="86"/>
      <c r="KSY34" s="86"/>
      <c r="KSZ34" s="86"/>
      <c r="KTA34" s="86"/>
      <c r="KTB34" s="86"/>
      <c r="KTC34" s="86"/>
      <c r="KTD34" s="86"/>
      <c r="KTE34" s="86"/>
      <c r="KTF34" s="86"/>
      <c r="KTG34" s="86"/>
      <c r="KTH34" s="86"/>
      <c r="KTI34" s="86"/>
      <c r="KTJ34" s="86"/>
      <c r="KTK34" s="86"/>
      <c r="KTL34" s="86"/>
      <c r="KTM34" s="86"/>
      <c r="KTN34" s="86"/>
      <c r="KTO34" s="86"/>
      <c r="KTP34" s="86"/>
      <c r="KTQ34" s="86"/>
      <c r="KTR34" s="86"/>
      <c r="KTS34" s="86"/>
      <c r="KTT34" s="86"/>
      <c r="KTU34" s="86"/>
      <c r="KTV34" s="86"/>
      <c r="KTW34" s="86"/>
      <c r="KTX34" s="86"/>
      <c r="KTY34" s="86"/>
      <c r="KTZ34" s="86"/>
      <c r="KUA34" s="86"/>
      <c r="KUB34" s="86"/>
      <c r="KUC34" s="86"/>
      <c r="KUD34" s="86"/>
      <c r="KUE34" s="86"/>
      <c r="KUF34" s="86"/>
      <c r="KUG34" s="86"/>
      <c r="KUH34" s="86"/>
      <c r="KUI34" s="86"/>
      <c r="KUJ34" s="86"/>
      <c r="KUK34" s="86"/>
      <c r="KUL34" s="86"/>
      <c r="KUM34" s="86"/>
      <c r="KUN34" s="86"/>
      <c r="KUO34" s="86"/>
      <c r="KUP34" s="86"/>
      <c r="KUQ34" s="86"/>
      <c r="KUR34" s="86"/>
      <c r="KUS34" s="86"/>
      <c r="KUT34" s="86"/>
      <c r="KUU34" s="86"/>
      <c r="KUV34" s="86"/>
      <c r="KUW34" s="86"/>
      <c r="KUX34" s="86"/>
      <c r="KUY34" s="86"/>
      <c r="KUZ34" s="86"/>
      <c r="KVA34" s="86"/>
      <c r="KVB34" s="86"/>
      <c r="KVC34" s="86"/>
      <c r="KVD34" s="86"/>
      <c r="KVE34" s="86"/>
      <c r="KVF34" s="86"/>
      <c r="KVG34" s="86"/>
      <c r="KVH34" s="86"/>
      <c r="KVI34" s="86"/>
      <c r="KVJ34" s="86"/>
      <c r="KVK34" s="86"/>
      <c r="KVL34" s="86"/>
      <c r="KVM34" s="86"/>
      <c r="KVN34" s="86"/>
      <c r="KVO34" s="86"/>
      <c r="KVP34" s="86"/>
      <c r="KVQ34" s="86"/>
      <c r="KVR34" s="86"/>
      <c r="KVS34" s="86"/>
      <c r="KVT34" s="86"/>
      <c r="KVU34" s="86"/>
      <c r="KVV34" s="86"/>
      <c r="KVW34" s="86"/>
      <c r="KVX34" s="86"/>
      <c r="KVY34" s="86"/>
      <c r="KVZ34" s="86"/>
      <c r="KWA34" s="86"/>
      <c r="KWB34" s="86"/>
      <c r="KWC34" s="86"/>
      <c r="KWD34" s="86"/>
      <c r="KWE34" s="86"/>
      <c r="KWF34" s="86"/>
      <c r="KWG34" s="86"/>
      <c r="KWH34" s="86"/>
      <c r="KWI34" s="86"/>
      <c r="KWJ34" s="86"/>
      <c r="KWK34" s="86"/>
      <c r="KWL34" s="86"/>
      <c r="KWM34" s="86"/>
      <c r="KWN34" s="86"/>
      <c r="KWO34" s="86"/>
      <c r="KWP34" s="86"/>
      <c r="KWQ34" s="86"/>
      <c r="KWR34" s="86"/>
      <c r="KWS34" s="86"/>
      <c r="KWT34" s="86"/>
      <c r="KWU34" s="86"/>
      <c r="KWV34" s="86"/>
      <c r="KWW34" s="86"/>
      <c r="KWX34" s="86"/>
      <c r="KWY34" s="86"/>
      <c r="KWZ34" s="86"/>
      <c r="KXA34" s="86"/>
      <c r="KXB34" s="86"/>
      <c r="KXC34" s="86"/>
      <c r="KXD34" s="86"/>
      <c r="KXE34" s="86"/>
      <c r="KXF34" s="86"/>
      <c r="KXG34" s="86"/>
      <c r="KXH34" s="86"/>
      <c r="KXI34" s="86"/>
      <c r="KXJ34" s="86"/>
      <c r="KXK34" s="86"/>
      <c r="KXL34" s="86"/>
      <c r="KXM34" s="86"/>
      <c r="KXN34" s="86"/>
      <c r="KXO34" s="86"/>
      <c r="KXP34" s="86"/>
      <c r="KXQ34" s="86"/>
      <c r="KXR34" s="86"/>
      <c r="KXS34" s="86"/>
      <c r="KXT34" s="86"/>
      <c r="KXU34" s="86"/>
      <c r="KXV34" s="86"/>
      <c r="KXW34" s="86"/>
      <c r="KXX34" s="86"/>
      <c r="KXY34" s="86"/>
      <c r="KXZ34" s="86"/>
      <c r="KYA34" s="86"/>
      <c r="KYB34" s="86"/>
      <c r="KYC34" s="86"/>
      <c r="KYD34" s="86"/>
      <c r="KYE34" s="86"/>
      <c r="KYF34" s="86"/>
      <c r="KYG34" s="86"/>
      <c r="KYH34" s="86"/>
      <c r="KYI34" s="86"/>
      <c r="KYJ34" s="86"/>
      <c r="KYK34" s="86"/>
      <c r="KYL34" s="86"/>
      <c r="KYM34" s="86"/>
      <c r="KYN34" s="86"/>
      <c r="KYO34" s="86"/>
      <c r="KYP34" s="86"/>
      <c r="KYQ34" s="86"/>
      <c r="KYR34" s="86"/>
      <c r="KYS34" s="86"/>
      <c r="KYT34" s="86"/>
      <c r="KYU34" s="86"/>
      <c r="KYV34" s="86"/>
      <c r="KYW34" s="86"/>
      <c r="KYX34" s="86"/>
      <c r="KYY34" s="86"/>
      <c r="KYZ34" s="86"/>
      <c r="KZA34" s="86"/>
      <c r="KZB34" s="86"/>
      <c r="KZC34" s="86"/>
      <c r="KZD34" s="86"/>
      <c r="KZE34" s="86"/>
      <c r="KZF34" s="86"/>
      <c r="KZG34" s="86"/>
      <c r="KZH34" s="86"/>
      <c r="KZI34" s="86"/>
      <c r="KZJ34" s="86"/>
      <c r="KZK34" s="86"/>
      <c r="KZL34" s="86"/>
      <c r="KZM34" s="86"/>
      <c r="KZN34" s="86"/>
      <c r="KZO34" s="86"/>
      <c r="KZP34" s="86"/>
      <c r="KZQ34" s="86"/>
      <c r="KZR34" s="86"/>
      <c r="KZS34" s="86"/>
      <c r="KZT34" s="86"/>
      <c r="KZU34" s="86"/>
      <c r="KZV34" s="86"/>
      <c r="KZW34" s="86"/>
      <c r="KZX34" s="86"/>
      <c r="KZY34" s="86"/>
      <c r="KZZ34" s="86"/>
      <c r="LAA34" s="86"/>
      <c r="LAB34" s="86"/>
      <c r="LAC34" s="86"/>
      <c r="LAD34" s="86"/>
      <c r="LAE34" s="86"/>
      <c r="LAF34" s="86"/>
      <c r="LAG34" s="86"/>
      <c r="LAH34" s="86"/>
      <c r="LAI34" s="86"/>
      <c r="LAJ34" s="86"/>
      <c r="LAK34" s="86"/>
      <c r="LAL34" s="86"/>
      <c r="LAM34" s="86"/>
      <c r="LAN34" s="86"/>
      <c r="LAO34" s="86"/>
      <c r="LAP34" s="86"/>
      <c r="LAQ34" s="86"/>
      <c r="LAR34" s="86"/>
      <c r="LAS34" s="86"/>
      <c r="LAT34" s="86"/>
      <c r="LAU34" s="86"/>
      <c r="LAV34" s="86"/>
      <c r="LAW34" s="86"/>
      <c r="LAX34" s="86"/>
      <c r="LAY34" s="86"/>
      <c r="LAZ34" s="86"/>
      <c r="LBA34" s="86"/>
      <c r="LBB34" s="86"/>
      <c r="LBC34" s="86"/>
      <c r="LBD34" s="86"/>
      <c r="LBE34" s="86"/>
      <c r="LBF34" s="86"/>
      <c r="LBG34" s="86"/>
      <c r="LBH34" s="86"/>
      <c r="LBI34" s="86"/>
      <c r="LBJ34" s="86"/>
      <c r="LBK34" s="86"/>
      <c r="LBL34" s="86"/>
      <c r="LBM34" s="86"/>
      <c r="LBN34" s="86"/>
      <c r="LBO34" s="86"/>
      <c r="LBP34" s="86"/>
      <c r="LBQ34" s="86"/>
      <c r="LBR34" s="86"/>
      <c r="LBS34" s="86"/>
      <c r="LBT34" s="86"/>
      <c r="LBU34" s="86"/>
      <c r="LBV34" s="86"/>
      <c r="LBW34" s="86"/>
      <c r="LBX34" s="86"/>
      <c r="LBY34" s="86"/>
      <c r="LBZ34" s="86"/>
      <c r="LCA34" s="86"/>
      <c r="LCB34" s="86"/>
      <c r="LCC34" s="86"/>
      <c r="LCD34" s="86"/>
      <c r="LCE34" s="86"/>
      <c r="LCF34" s="86"/>
      <c r="LCG34" s="86"/>
      <c r="LCH34" s="86"/>
      <c r="LCI34" s="86"/>
      <c r="LCJ34" s="86"/>
      <c r="LCK34" s="86"/>
      <c r="LCL34" s="86"/>
      <c r="LCM34" s="86"/>
      <c r="LCN34" s="86"/>
      <c r="LCO34" s="86"/>
      <c r="LCP34" s="86"/>
      <c r="LCQ34" s="86"/>
      <c r="LCR34" s="86"/>
      <c r="LCS34" s="86"/>
      <c r="LCT34" s="86"/>
      <c r="LCU34" s="86"/>
      <c r="LCV34" s="86"/>
      <c r="LCW34" s="86"/>
      <c r="LCX34" s="86"/>
      <c r="LCY34" s="86"/>
      <c r="LCZ34" s="86"/>
      <c r="LDA34" s="86"/>
      <c r="LDB34" s="86"/>
      <c r="LDC34" s="86"/>
      <c r="LDD34" s="86"/>
      <c r="LDE34" s="86"/>
      <c r="LDF34" s="86"/>
      <c r="LDG34" s="86"/>
      <c r="LDH34" s="86"/>
      <c r="LDI34" s="86"/>
      <c r="LDJ34" s="86"/>
      <c r="LDK34" s="86"/>
      <c r="LDL34" s="86"/>
      <c r="LDM34" s="86"/>
      <c r="LDN34" s="86"/>
      <c r="LDO34" s="86"/>
      <c r="LDP34" s="86"/>
      <c r="LDQ34" s="86"/>
      <c r="LDR34" s="86"/>
      <c r="LDS34" s="86"/>
      <c r="LDT34" s="86"/>
      <c r="LDU34" s="86"/>
      <c r="LDV34" s="86"/>
      <c r="LDW34" s="86"/>
      <c r="LDX34" s="86"/>
      <c r="LDY34" s="86"/>
      <c r="LDZ34" s="86"/>
      <c r="LEA34" s="86"/>
      <c r="LEB34" s="86"/>
      <c r="LEC34" s="86"/>
      <c r="LED34" s="86"/>
      <c r="LEE34" s="86"/>
      <c r="LEF34" s="86"/>
      <c r="LEG34" s="86"/>
      <c r="LEH34" s="86"/>
      <c r="LEI34" s="86"/>
      <c r="LEJ34" s="86"/>
      <c r="LEK34" s="86"/>
      <c r="LEL34" s="86"/>
      <c r="LEM34" s="86"/>
      <c r="LEN34" s="86"/>
      <c r="LEO34" s="86"/>
      <c r="LEP34" s="86"/>
      <c r="LEQ34" s="86"/>
      <c r="LER34" s="86"/>
      <c r="LES34" s="86"/>
      <c r="LET34" s="86"/>
      <c r="LEU34" s="86"/>
      <c r="LEV34" s="86"/>
      <c r="LEW34" s="86"/>
      <c r="LEX34" s="86"/>
      <c r="LEY34" s="86"/>
      <c r="LEZ34" s="86"/>
      <c r="LFA34" s="86"/>
      <c r="LFB34" s="86"/>
      <c r="LFC34" s="86"/>
      <c r="LFD34" s="86"/>
      <c r="LFE34" s="86"/>
      <c r="LFF34" s="86"/>
      <c r="LFG34" s="86"/>
      <c r="LFH34" s="86"/>
      <c r="LFI34" s="86"/>
      <c r="LFJ34" s="86"/>
      <c r="LFK34" s="86"/>
      <c r="LFL34" s="86"/>
      <c r="LFM34" s="86"/>
      <c r="LFN34" s="86"/>
      <c r="LFO34" s="86"/>
      <c r="LFP34" s="86"/>
      <c r="LFQ34" s="86"/>
      <c r="LFR34" s="86"/>
      <c r="LFS34" s="86"/>
      <c r="LFT34" s="86"/>
      <c r="LFU34" s="86"/>
      <c r="LFV34" s="86"/>
      <c r="LFW34" s="86"/>
      <c r="LFX34" s="86"/>
      <c r="LFY34" s="86"/>
      <c r="LFZ34" s="86"/>
      <c r="LGA34" s="86"/>
      <c r="LGB34" s="86"/>
      <c r="LGC34" s="86"/>
      <c r="LGD34" s="86"/>
      <c r="LGE34" s="86"/>
      <c r="LGF34" s="86"/>
      <c r="LGG34" s="86"/>
      <c r="LGH34" s="86"/>
      <c r="LGI34" s="86"/>
      <c r="LGJ34" s="86"/>
      <c r="LGK34" s="86"/>
      <c r="LGL34" s="86"/>
      <c r="LGM34" s="86"/>
      <c r="LGN34" s="86"/>
      <c r="LGO34" s="86"/>
      <c r="LGP34" s="86"/>
      <c r="LGQ34" s="86"/>
      <c r="LGR34" s="86"/>
      <c r="LGS34" s="86"/>
      <c r="LGT34" s="86"/>
      <c r="LGU34" s="86"/>
      <c r="LGV34" s="86"/>
      <c r="LGW34" s="86"/>
      <c r="LGX34" s="86"/>
      <c r="LGY34" s="86"/>
      <c r="LGZ34" s="86"/>
      <c r="LHA34" s="86"/>
      <c r="LHB34" s="86"/>
      <c r="LHC34" s="86"/>
      <c r="LHD34" s="86"/>
      <c r="LHE34" s="86"/>
      <c r="LHF34" s="86"/>
      <c r="LHG34" s="86"/>
      <c r="LHH34" s="86"/>
      <c r="LHI34" s="86"/>
      <c r="LHJ34" s="86"/>
      <c r="LHK34" s="86"/>
      <c r="LHL34" s="86"/>
      <c r="LHM34" s="86"/>
      <c r="LHN34" s="86"/>
      <c r="LHO34" s="86"/>
      <c r="LHP34" s="86"/>
      <c r="LHQ34" s="86"/>
      <c r="LHR34" s="86"/>
      <c r="LHS34" s="86"/>
      <c r="LHT34" s="86"/>
      <c r="LHU34" s="86"/>
      <c r="LHV34" s="86"/>
      <c r="LHW34" s="86"/>
      <c r="LHX34" s="86"/>
      <c r="LHY34" s="86"/>
      <c r="LHZ34" s="86"/>
      <c r="LIA34" s="86"/>
      <c r="LIB34" s="86"/>
      <c r="LIC34" s="86"/>
      <c r="LID34" s="86"/>
      <c r="LIE34" s="86"/>
      <c r="LIF34" s="86"/>
      <c r="LIG34" s="86"/>
      <c r="LIH34" s="86"/>
      <c r="LII34" s="86"/>
      <c r="LIJ34" s="86"/>
      <c r="LIK34" s="86"/>
      <c r="LIL34" s="86"/>
      <c r="LIM34" s="86"/>
      <c r="LIN34" s="86"/>
      <c r="LIO34" s="86"/>
      <c r="LIP34" s="86"/>
      <c r="LIQ34" s="86"/>
      <c r="LIR34" s="86"/>
      <c r="LIS34" s="86"/>
      <c r="LIT34" s="86"/>
      <c r="LIU34" s="86"/>
      <c r="LIV34" s="86"/>
      <c r="LIW34" s="86"/>
      <c r="LIX34" s="86"/>
      <c r="LIY34" s="86"/>
      <c r="LIZ34" s="86"/>
      <c r="LJA34" s="86"/>
      <c r="LJB34" s="86"/>
      <c r="LJC34" s="86"/>
      <c r="LJD34" s="86"/>
      <c r="LJE34" s="86"/>
      <c r="LJF34" s="86"/>
      <c r="LJG34" s="86"/>
      <c r="LJH34" s="86"/>
      <c r="LJI34" s="86"/>
      <c r="LJJ34" s="86"/>
      <c r="LJK34" s="86"/>
      <c r="LJL34" s="86"/>
      <c r="LJM34" s="86"/>
      <c r="LJN34" s="86"/>
      <c r="LJO34" s="86"/>
      <c r="LJP34" s="86"/>
      <c r="LJQ34" s="86"/>
      <c r="LJR34" s="86"/>
      <c r="LJS34" s="86"/>
      <c r="LJT34" s="86"/>
      <c r="LJU34" s="86"/>
      <c r="LJV34" s="86"/>
      <c r="LJW34" s="86"/>
      <c r="LJX34" s="86"/>
      <c r="LJY34" s="86"/>
      <c r="LJZ34" s="86"/>
      <c r="LKA34" s="86"/>
      <c r="LKB34" s="86"/>
      <c r="LKC34" s="86"/>
      <c r="LKD34" s="86"/>
      <c r="LKE34" s="86"/>
      <c r="LKF34" s="86"/>
      <c r="LKG34" s="86"/>
      <c r="LKH34" s="86"/>
      <c r="LKI34" s="86"/>
      <c r="LKJ34" s="86"/>
      <c r="LKK34" s="86"/>
      <c r="LKL34" s="86"/>
      <c r="LKM34" s="86"/>
      <c r="LKN34" s="86"/>
      <c r="LKO34" s="86"/>
      <c r="LKP34" s="86"/>
      <c r="LKQ34" s="86"/>
      <c r="LKR34" s="86"/>
      <c r="LKS34" s="86"/>
      <c r="LKT34" s="86"/>
      <c r="LKU34" s="86"/>
      <c r="LKV34" s="86"/>
      <c r="LKW34" s="86"/>
      <c r="LKX34" s="86"/>
      <c r="LKY34" s="86"/>
      <c r="LKZ34" s="86"/>
      <c r="LLA34" s="86"/>
      <c r="LLB34" s="86"/>
      <c r="LLC34" s="86"/>
      <c r="LLD34" s="86"/>
      <c r="LLE34" s="86"/>
      <c r="LLF34" s="86"/>
      <c r="LLG34" s="86"/>
      <c r="LLH34" s="86"/>
      <c r="LLI34" s="86"/>
      <c r="LLJ34" s="86"/>
      <c r="LLK34" s="86"/>
      <c r="LLL34" s="86"/>
      <c r="LLM34" s="86"/>
      <c r="LLN34" s="86"/>
      <c r="LLO34" s="86"/>
      <c r="LLP34" s="86"/>
      <c r="LLQ34" s="86"/>
      <c r="LLR34" s="86"/>
      <c r="LLS34" s="86"/>
      <c r="LLT34" s="86"/>
      <c r="LLU34" s="86"/>
      <c r="LLV34" s="86"/>
      <c r="LLW34" s="86"/>
      <c r="LLX34" s="86"/>
      <c r="LLY34" s="86"/>
      <c r="LLZ34" s="86"/>
      <c r="LMA34" s="86"/>
      <c r="LMB34" s="86"/>
      <c r="LMC34" s="86"/>
      <c r="LMD34" s="86"/>
      <c r="LME34" s="86"/>
      <c r="LMF34" s="86"/>
      <c r="LMG34" s="86"/>
      <c r="LMH34" s="86"/>
      <c r="LMI34" s="86"/>
      <c r="LMJ34" s="86"/>
      <c r="LMK34" s="86"/>
      <c r="LML34" s="86"/>
      <c r="LMM34" s="86"/>
      <c r="LMN34" s="86"/>
      <c r="LMO34" s="86"/>
      <c r="LMP34" s="86"/>
      <c r="LMQ34" s="86"/>
      <c r="LMR34" s="86"/>
      <c r="LMS34" s="86"/>
      <c r="LMT34" s="86"/>
      <c r="LMU34" s="86"/>
      <c r="LMV34" s="86"/>
      <c r="LMW34" s="86"/>
      <c r="LMX34" s="86"/>
      <c r="LMY34" s="86"/>
      <c r="LMZ34" s="86"/>
      <c r="LNA34" s="86"/>
      <c r="LNB34" s="86"/>
      <c r="LNC34" s="86"/>
      <c r="LND34" s="86"/>
      <c r="LNE34" s="86"/>
      <c r="LNF34" s="86"/>
      <c r="LNG34" s="86"/>
      <c r="LNH34" s="86"/>
      <c r="LNI34" s="86"/>
      <c r="LNJ34" s="86"/>
      <c r="LNK34" s="86"/>
      <c r="LNL34" s="86"/>
      <c r="LNM34" s="86"/>
      <c r="LNN34" s="86"/>
      <c r="LNO34" s="86"/>
      <c r="LNP34" s="86"/>
      <c r="LNQ34" s="86"/>
      <c r="LNR34" s="86"/>
      <c r="LNS34" s="86"/>
      <c r="LNT34" s="86"/>
      <c r="LNU34" s="86"/>
      <c r="LNV34" s="86"/>
      <c r="LNW34" s="86"/>
      <c r="LNX34" s="86"/>
      <c r="LNY34" s="86"/>
      <c r="LNZ34" s="86"/>
      <c r="LOA34" s="86"/>
      <c r="LOB34" s="86"/>
      <c r="LOC34" s="86"/>
      <c r="LOD34" s="86"/>
      <c r="LOE34" s="86"/>
      <c r="LOF34" s="86"/>
      <c r="LOG34" s="86"/>
      <c r="LOH34" s="86"/>
      <c r="LOI34" s="86"/>
      <c r="LOJ34" s="86"/>
      <c r="LOK34" s="86"/>
      <c r="LOL34" s="86"/>
      <c r="LOM34" s="86"/>
      <c r="LON34" s="86"/>
      <c r="LOO34" s="86"/>
      <c r="LOP34" s="86"/>
      <c r="LOQ34" s="86"/>
      <c r="LOR34" s="86"/>
      <c r="LOS34" s="86"/>
      <c r="LOT34" s="86"/>
      <c r="LOU34" s="86"/>
      <c r="LOV34" s="86"/>
      <c r="LOW34" s="86"/>
      <c r="LOX34" s="86"/>
      <c r="LOY34" s="86"/>
      <c r="LOZ34" s="86"/>
      <c r="LPA34" s="86"/>
      <c r="LPB34" s="86"/>
      <c r="LPC34" s="86"/>
      <c r="LPD34" s="86"/>
      <c r="LPE34" s="86"/>
      <c r="LPF34" s="86"/>
      <c r="LPG34" s="86"/>
      <c r="LPH34" s="86"/>
      <c r="LPI34" s="86"/>
      <c r="LPJ34" s="86"/>
      <c r="LPK34" s="86"/>
      <c r="LPL34" s="86"/>
      <c r="LPM34" s="86"/>
      <c r="LPN34" s="86"/>
      <c r="LPO34" s="86"/>
      <c r="LPP34" s="86"/>
      <c r="LPQ34" s="86"/>
      <c r="LPR34" s="86"/>
      <c r="LPS34" s="86"/>
      <c r="LPT34" s="86"/>
      <c r="LPU34" s="86"/>
      <c r="LPV34" s="86"/>
      <c r="LPW34" s="86"/>
      <c r="LPX34" s="86"/>
      <c r="LPY34" s="86"/>
      <c r="LPZ34" s="86"/>
      <c r="LQA34" s="86"/>
      <c r="LQB34" s="86"/>
      <c r="LQC34" s="86"/>
      <c r="LQD34" s="86"/>
      <c r="LQE34" s="86"/>
      <c r="LQF34" s="86"/>
      <c r="LQG34" s="86"/>
      <c r="LQH34" s="86"/>
      <c r="LQI34" s="86"/>
      <c r="LQJ34" s="86"/>
      <c r="LQK34" s="86"/>
      <c r="LQL34" s="86"/>
      <c r="LQM34" s="86"/>
      <c r="LQN34" s="86"/>
      <c r="LQO34" s="86"/>
      <c r="LQP34" s="86"/>
      <c r="LQQ34" s="86"/>
      <c r="LQR34" s="86"/>
      <c r="LQS34" s="86"/>
      <c r="LQT34" s="86"/>
      <c r="LQU34" s="86"/>
      <c r="LQV34" s="86"/>
      <c r="LQW34" s="86"/>
      <c r="LQX34" s="86"/>
      <c r="LQY34" s="86"/>
      <c r="LQZ34" s="86"/>
      <c r="LRA34" s="86"/>
      <c r="LRB34" s="86"/>
      <c r="LRC34" s="86"/>
      <c r="LRD34" s="86"/>
      <c r="LRE34" s="86"/>
      <c r="LRF34" s="86"/>
      <c r="LRG34" s="86"/>
      <c r="LRH34" s="86"/>
      <c r="LRI34" s="86"/>
      <c r="LRJ34" s="86"/>
      <c r="LRK34" s="86"/>
      <c r="LRL34" s="86"/>
      <c r="LRM34" s="86"/>
      <c r="LRN34" s="86"/>
      <c r="LRO34" s="86"/>
      <c r="LRP34" s="86"/>
      <c r="LRQ34" s="86"/>
      <c r="LRR34" s="86"/>
      <c r="LRS34" s="86"/>
      <c r="LRT34" s="86"/>
      <c r="LRU34" s="86"/>
      <c r="LRV34" s="86"/>
      <c r="LRW34" s="86"/>
      <c r="LRX34" s="86"/>
      <c r="LRY34" s="86"/>
      <c r="LRZ34" s="86"/>
      <c r="LSA34" s="86"/>
      <c r="LSB34" s="86"/>
      <c r="LSC34" s="86"/>
      <c r="LSD34" s="86"/>
      <c r="LSE34" s="86"/>
      <c r="LSF34" s="86"/>
      <c r="LSG34" s="86"/>
      <c r="LSH34" s="86"/>
      <c r="LSI34" s="86"/>
      <c r="LSJ34" s="86"/>
      <c r="LSK34" s="86"/>
      <c r="LSL34" s="86"/>
      <c r="LSM34" s="86"/>
      <c r="LSN34" s="86"/>
      <c r="LSO34" s="86"/>
      <c r="LSP34" s="86"/>
      <c r="LSQ34" s="86"/>
      <c r="LSR34" s="86"/>
      <c r="LSS34" s="86"/>
      <c r="LST34" s="86"/>
      <c r="LSU34" s="86"/>
      <c r="LSV34" s="86"/>
      <c r="LSW34" s="86"/>
      <c r="LSX34" s="86"/>
      <c r="LSY34" s="86"/>
      <c r="LSZ34" s="86"/>
      <c r="LTA34" s="86"/>
      <c r="LTB34" s="86"/>
      <c r="LTC34" s="86"/>
      <c r="LTD34" s="86"/>
      <c r="LTE34" s="86"/>
      <c r="LTF34" s="86"/>
      <c r="LTG34" s="86"/>
      <c r="LTH34" s="86"/>
      <c r="LTI34" s="86"/>
      <c r="LTJ34" s="86"/>
      <c r="LTK34" s="86"/>
      <c r="LTL34" s="86"/>
      <c r="LTM34" s="86"/>
      <c r="LTN34" s="86"/>
      <c r="LTO34" s="86"/>
      <c r="LTP34" s="86"/>
      <c r="LTQ34" s="86"/>
      <c r="LTR34" s="86"/>
      <c r="LTS34" s="86"/>
      <c r="LTT34" s="86"/>
      <c r="LTU34" s="86"/>
      <c r="LTV34" s="86"/>
      <c r="LTW34" s="86"/>
      <c r="LTX34" s="86"/>
      <c r="LTY34" s="86"/>
      <c r="LTZ34" s="86"/>
      <c r="LUA34" s="86"/>
      <c r="LUB34" s="86"/>
      <c r="LUC34" s="86"/>
      <c r="LUD34" s="86"/>
      <c r="LUE34" s="86"/>
      <c r="LUF34" s="86"/>
      <c r="LUG34" s="86"/>
      <c r="LUH34" s="86"/>
      <c r="LUI34" s="86"/>
      <c r="LUJ34" s="86"/>
      <c r="LUK34" s="86"/>
      <c r="LUL34" s="86"/>
      <c r="LUM34" s="86"/>
      <c r="LUN34" s="86"/>
      <c r="LUO34" s="86"/>
      <c r="LUP34" s="86"/>
      <c r="LUQ34" s="86"/>
      <c r="LUR34" s="86"/>
      <c r="LUS34" s="86"/>
      <c r="LUT34" s="86"/>
      <c r="LUU34" s="86"/>
      <c r="LUV34" s="86"/>
      <c r="LUW34" s="86"/>
      <c r="LUX34" s="86"/>
      <c r="LUY34" s="86"/>
      <c r="LUZ34" s="86"/>
      <c r="LVA34" s="86"/>
      <c r="LVB34" s="86"/>
      <c r="LVC34" s="86"/>
      <c r="LVD34" s="86"/>
      <c r="LVE34" s="86"/>
      <c r="LVF34" s="86"/>
      <c r="LVG34" s="86"/>
      <c r="LVH34" s="86"/>
      <c r="LVI34" s="86"/>
      <c r="LVJ34" s="86"/>
      <c r="LVK34" s="86"/>
      <c r="LVL34" s="86"/>
      <c r="LVM34" s="86"/>
      <c r="LVN34" s="86"/>
      <c r="LVO34" s="86"/>
      <c r="LVP34" s="86"/>
      <c r="LVQ34" s="86"/>
      <c r="LVR34" s="86"/>
      <c r="LVS34" s="86"/>
      <c r="LVT34" s="86"/>
      <c r="LVU34" s="86"/>
      <c r="LVV34" s="86"/>
      <c r="LVW34" s="86"/>
      <c r="LVX34" s="86"/>
      <c r="LVY34" s="86"/>
      <c r="LVZ34" s="86"/>
      <c r="LWA34" s="86"/>
      <c r="LWB34" s="86"/>
      <c r="LWC34" s="86"/>
      <c r="LWD34" s="86"/>
      <c r="LWE34" s="86"/>
      <c r="LWF34" s="86"/>
      <c r="LWG34" s="86"/>
      <c r="LWH34" s="86"/>
      <c r="LWI34" s="86"/>
      <c r="LWJ34" s="86"/>
      <c r="LWK34" s="86"/>
      <c r="LWL34" s="86"/>
      <c r="LWM34" s="86"/>
      <c r="LWN34" s="86"/>
      <c r="LWO34" s="86"/>
      <c r="LWP34" s="86"/>
      <c r="LWQ34" s="86"/>
      <c r="LWR34" s="86"/>
      <c r="LWS34" s="86"/>
      <c r="LWT34" s="86"/>
      <c r="LWU34" s="86"/>
      <c r="LWV34" s="86"/>
      <c r="LWW34" s="86"/>
      <c r="LWX34" s="86"/>
      <c r="LWY34" s="86"/>
      <c r="LWZ34" s="86"/>
      <c r="LXA34" s="86"/>
      <c r="LXB34" s="86"/>
      <c r="LXC34" s="86"/>
      <c r="LXD34" s="86"/>
      <c r="LXE34" s="86"/>
      <c r="LXF34" s="86"/>
      <c r="LXG34" s="86"/>
      <c r="LXH34" s="86"/>
      <c r="LXI34" s="86"/>
      <c r="LXJ34" s="86"/>
      <c r="LXK34" s="86"/>
      <c r="LXL34" s="86"/>
      <c r="LXM34" s="86"/>
      <c r="LXN34" s="86"/>
      <c r="LXO34" s="86"/>
      <c r="LXP34" s="86"/>
      <c r="LXQ34" s="86"/>
      <c r="LXR34" s="86"/>
      <c r="LXS34" s="86"/>
      <c r="LXT34" s="86"/>
      <c r="LXU34" s="86"/>
      <c r="LXV34" s="86"/>
      <c r="LXW34" s="86"/>
      <c r="LXX34" s="86"/>
      <c r="LXY34" s="86"/>
      <c r="LXZ34" s="86"/>
      <c r="LYA34" s="86"/>
      <c r="LYB34" s="86"/>
      <c r="LYC34" s="86"/>
      <c r="LYD34" s="86"/>
      <c r="LYE34" s="86"/>
      <c r="LYF34" s="86"/>
      <c r="LYG34" s="86"/>
      <c r="LYH34" s="86"/>
      <c r="LYI34" s="86"/>
      <c r="LYJ34" s="86"/>
      <c r="LYK34" s="86"/>
      <c r="LYL34" s="86"/>
      <c r="LYM34" s="86"/>
      <c r="LYN34" s="86"/>
      <c r="LYO34" s="86"/>
      <c r="LYP34" s="86"/>
      <c r="LYQ34" s="86"/>
      <c r="LYR34" s="86"/>
      <c r="LYS34" s="86"/>
      <c r="LYT34" s="86"/>
      <c r="LYU34" s="86"/>
      <c r="LYV34" s="86"/>
      <c r="LYW34" s="86"/>
      <c r="LYX34" s="86"/>
      <c r="LYY34" s="86"/>
      <c r="LYZ34" s="86"/>
      <c r="LZA34" s="86"/>
      <c r="LZB34" s="86"/>
      <c r="LZC34" s="86"/>
      <c r="LZD34" s="86"/>
      <c r="LZE34" s="86"/>
      <c r="LZF34" s="86"/>
      <c r="LZG34" s="86"/>
      <c r="LZH34" s="86"/>
      <c r="LZI34" s="86"/>
      <c r="LZJ34" s="86"/>
      <c r="LZK34" s="86"/>
      <c r="LZL34" s="86"/>
      <c r="LZM34" s="86"/>
      <c r="LZN34" s="86"/>
      <c r="LZO34" s="86"/>
      <c r="LZP34" s="86"/>
      <c r="LZQ34" s="86"/>
      <c r="LZR34" s="86"/>
      <c r="LZS34" s="86"/>
      <c r="LZT34" s="86"/>
      <c r="LZU34" s="86"/>
      <c r="LZV34" s="86"/>
      <c r="LZW34" s="86"/>
      <c r="LZX34" s="86"/>
      <c r="LZY34" s="86"/>
      <c r="LZZ34" s="86"/>
      <c r="MAA34" s="86"/>
      <c r="MAB34" s="86"/>
      <c r="MAC34" s="86"/>
      <c r="MAD34" s="86"/>
      <c r="MAE34" s="86"/>
      <c r="MAF34" s="86"/>
      <c r="MAG34" s="86"/>
      <c r="MAH34" s="86"/>
      <c r="MAI34" s="86"/>
      <c r="MAJ34" s="86"/>
      <c r="MAK34" s="86"/>
      <c r="MAL34" s="86"/>
      <c r="MAM34" s="86"/>
      <c r="MAN34" s="86"/>
      <c r="MAO34" s="86"/>
      <c r="MAP34" s="86"/>
      <c r="MAQ34" s="86"/>
      <c r="MAR34" s="86"/>
      <c r="MAS34" s="86"/>
      <c r="MAT34" s="86"/>
      <c r="MAU34" s="86"/>
      <c r="MAV34" s="86"/>
      <c r="MAW34" s="86"/>
      <c r="MAX34" s="86"/>
      <c r="MAY34" s="86"/>
      <c r="MAZ34" s="86"/>
      <c r="MBA34" s="86"/>
      <c r="MBB34" s="86"/>
      <c r="MBC34" s="86"/>
      <c r="MBD34" s="86"/>
      <c r="MBE34" s="86"/>
      <c r="MBF34" s="86"/>
      <c r="MBG34" s="86"/>
      <c r="MBH34" s="86"/>
      <c r="MBI34" s="86"/>
      <c r="MBJ34" s="86"/>
      <c r="MBK34" s="86"/>
      <c r="MBL34" s="86"/>
      <c r="MBM34" s="86"/>
      <c r="MBN34" s="86"/>
      <c r="MBO34" s="86"/>
      <c r="MBP34" s="86"/>
      <c r="MBQ34" s="86"/>
      <c r="MBR34" s="86"/>
      <c r="MBS34" s="86"/>
      <c r="MBT34" s="86"/>
      <c r="MBU34" s="86"/>
      <c r="MBV34" s="86"/>
      <c r="MBW34" s="86"/>
      <c r="MBX34" s="86"/>
      <c r="MBY34" s="86"/>
      <c r="MBZ34" s="86"/>
      <c r="MCA34" s="86"/>
      <c r="MCB34" s="86"/>
      <c r="MCC34" s="86"/>
      <c r="MCD34" s="86"/>
      <c r="MCE34" s="86"/>
      <c r="MCF34" s="86"/>
      <c r="MCG34" s="86"/>
      <c r="MCH34" s="86"/>
      <c r="MCI34" s="86"/>
      <c r="MCJ34" s="86"/>
      <c r="MCK34" s="86"/>
      <c r="MCL34" s="86"/>
      <c r="MCM34" s="86"/>
      <c r="MCN34" s="86"/>
      <c r="MCO34" s="86"/>
      <c r="MCP34" s="86"/>
      <c r="MCQ34" s="86"/>
      <c r="MCR34" s="86"/>
      <c r="MCS34" s="86"/>
      <c r="MCT34" s="86"/>
      <c r="MCU34" s="86"/>
      <c r="MCV34" s="86"/>
      <c r="MCW34" s="86"/>
      <c r="MCX34" s="86"/>
      <c r="MCY34" s="86"/>
      <c r="MCZ34" s="86"/>
      <c r="MDA34" s="86"/>
      <c r="MDB34" s="86"/>
      <c r="MDC34" s="86"/>
      <c r="MDD34" s="86"/>
      <c r="MDE34" s="86"/>
      <c r="MDF34" s="86"/>
      <c r="MDG34" s="86"/>
      <c r="MDH34" s="86"/>
      <c r="MDI34" s="86"/>
      <c r="MDJ34" s="86"/>
      <c r="MDK34" s="86"/>
      <c r="MDL34" s="86"/>
      <c r="MDM34" s="86"/>
      <c r="MDN34" s="86"/>
      <c r="MDO34" s="86"/>
      <c r="MDP34" s="86"/>
      <c r="MDQ34" s="86"/>
      <c r="MDR34" s="86"/>
      <c r="MDS34" s="86"/>
      <c r="MDT34" s="86"/>
      <c r="MDU34" s="86"/>
      <c r="MDV34" s="86"/>
      <c r="MDW34" s="86"/>
      <c r="MDX34" s="86"/>
      <c r="MDY34" s="86"/>
      <c r="MDZ34" s="86"/>
      <c r="MEA34" s="86"/>
      <c r="MEB34" s="86"/>
      <c r="MEC34" s="86"/>
      <c r="MED34" s="86"/>
      <c r="MEE34" s="86"/>
      <c r="MEF34" s="86"/>
      <c r="MEG34" s="86"/>
      <c r="MEH34" s="86"/>
      <c r="MEI34" s="86"/>
      <c r="MEJ34" s="86"/>
      <c r="MEK34" s="86"/>
      <c r="MEL34" s="86"/>
      <c r="MEM34" s="86"/>
      <c r="MEN34" s="86"/>
      <c r="MEO34" s="86"/>
      <c r="MEP34" s="86"/>
      <c r="MEQ34" s="86"/>
      <c r="MER34" s="86"/>
      <c r="MES34" s="86"/>
      <c r="MET34" s="86"/>
      <c r="MEU34" s="86"/>
      <c r="MEV34" s="86"/>
      <c r="MEW34" s="86"/>
      <c r="MEX34" s="86"/>
      <c r="MEY34" s="86"/>
      <c r="MEZ34" s="86"/>
      <c r="MFA34" s="86"/>
      <c r="MFB34" s="86"/>
      <c r="MFC34" s="86"/>
      <c r="MFD34" s="86"/>
      <c r="MFE34" s="86"/>
      <c r="MFF34" s="86"/>
      <c r="MFG34" s="86"/>
      <c r="MFH34" s="86"/>
      <c r="MFI34" s="86"/>
      <c r="MFJ34" s="86"/>
      <c r="MFK34" s="86"/>
      <c r="MFL34" s="86"/>
      <c r="MFM34" s="86"/>
      <c r="MFN34" s="86"/>
      <c r="MFO34" s="86"/>
      <c r="MFP34" s="86"/>
      <c r="MFQ34" s="86"/>
      <c r="MFR34" s="86"/>
      <c r="MFS34" s="86"/>
      <c r="MFT34" s="86"/>
      <c r="MFU34" s="86"/>
      <c r="MFV34" s="86"/>
      <c r="MFW34" s="86"/>
      <c r="MFX34" s="86"/>
      <c r="MFY34" s="86"/>
      <c r="MFZ34" s="86"/>
      <c r="MGA34" s="86"/>
      <c r="MGB34" s="86"/>
      <c r="MGC34" s="86"/>
      <c r="MGD34" s="86"/>
      <c r="MGE34" s="86"/>
      <c r="MGF34" s="86"/>
      <c r="MGG34" s="86"/>
      <c r="MGH34" s="86"/>
      <c r="MGI34" s="86"/>
      <c r="MGJ34" s="86"/>
      <c r="MGK34" s="86"/>
      <c r="MGL34" s="86"/>
      <c r="MGM34" s="86"/>
      <c r="MGN34" s="86"/>
      <c r="MGO34" s="86"/>
      <c r="MGP34" s="86"/>
      <c r="MGQ34" s="86"/>
      <c r="MGR34" s="86"/>
      <c r="MGS34" s="86"/>
      <c r="MGT34" s="86"/>
      <c r="MGU34" s="86"/>
      <c r="MGV34" s="86"/>
      <c r="MGW34" s="86"/>
      <c r="MGX34" s="86"/>
      <c r="MGY34" s="86"/>
      <c r="MGZ34" s="86"/>
      <c r="MHA34" s="86"/>
      <c r="MHB34" s="86"/>
      <c r="MHC34" s="86"/>
      <c r="MHD34" s="86"/>
      <c r="MHE34" s="86"/>
      <c r="MHF34" s="86"/>
      <c r="MHG34" s="86"/>
      <c r="MHH34" s="86"/>
      <c r="MHI34" s="86"/>
      <c r="MHJ34" s="86"/>
      <c r="MHK34" s="86"/>
      <c r="MHL34" s="86"/>
      <c r="MHM34" s="86"/>
      <c r="MHN34" s="86"/>
      <c r="MHO34" s="86"/>
      <c r="MHP34" s="86"/>
      <c r="MHQ34" s="86"/>
      <c r="MHR34" s="86"/>
      <c r="MHS34" s="86"/>
      <c r="MHT34" s="86"/>
      <c r="MHU34" s="86"/>
      <c r="MHV34" s="86"/>
      <c r="MHW34" s="86"/>
      <c r="MHX34" s="86"/>
      <c r="MHY34" s="86"/>
      <c r="MHZ34" s="86"/>
      <c r="MIA34" s="86"/>
      <c r="MIB34" s="86"/>
      <c r="MIC34" s="86"/>
      <c r="MID34" s="86"/>
      <c r="MIE34" s="86"/>
      <c r="MIF34" s="86"/>
      <c r="MIG34" s="86"/>
      <c r="MIH34" s="86"/>
      <c r="MII34" s="86"/>
      <c r="MIJ34" s="86"/>
      <c r="MIK34" s="86"/>
      <c r="MIL34" s="86"/>
      <c r="MIM34" s="86"/>
      <c r="MIN34" s="86"/>
      <c r="MIO34" s="86"/>
      <c r="MIP34" s="86"/>
      <c r="MIQ34" s="86"/>
      <c r="MIR34" s="86"/>
      <c r="MIS34" s="86"/>
      <c r="MIT34" s="86"/>
      <c r="MIU34" s="86"/>
      <c r="MIV34" s="86"/>
      <c r="MIW34" s="86"/>
      <c r="MIX34" s="86"/>
      <c r="MIY34" s="86"/>
      <c r="MIZ34" s="86"/>
      <c r="MJA34" s="86"/>
      <c r="MJB34" s="86"/>
      <c r="MJC34" s="86"/>
      <c r="MJD34" s="86"/>
      <c r="MJE34" s="86"/>
      <c r="MJF34" s="86"/>
      <c r="MJG34" s="86"/>
      <c r="MJH34" s="86"/>
      <c r="MJI34" s="86"/>
      <c r="MJJ34" s="86"/>
      <c r="MJK34" s="86"/>
      <c r="MJL34" s="86"/>
      <c r="MJM34" s="86"/>
      <c r="MJN34" s="86"/>
      <c r="MJO34" s="86"/>
      <c r="MJP34" s="86"/>
      <c r="MJQ34" s="86"/>
      <c r="MJR34" s="86"/>
      <c r="MJS34" s="86"/>
      <c r="MJT34" s="86"/>
      <c r="MJU34" s="86"/>
      <c r="MJV34" s="86"/>
      <c r="MJW34" s="86"/>
      <c r="MJX34" s="86"/>
      <c r="MJY34" s="86"/>
      <c r="MJZ34" s="86"/>
      <c r="MKA34" s="86"/>
      <c r="MKB34" s="86"/>
      <c r="MKC34" s="86"/>
      <c r="MKD34" s="86"/>
      <c r="MKE34" s="86"/>
      <c r="MKF34" s="86"/>
      <c r="MKG34" s="86"/>
      <c r="MKH34" s="86"/>
      <c r="MKI34" s="86"/>
      <c r="MKJ34" s="86"/>
      <c r="MKK34" s="86"/>
      <c r="MKL34" s="86"/>
      <c r="MKM34" s="86"/>
      <c r="MKN34" s="86"/>
      <c r="MKO34" s="86"/>
      <c r="MKP34" s="86"/>
      <c r="MKQ34" s="86"/>
      <c r="MKR34" s="86"/>
      <c r="MKS34" s="86"/>
      <c r="MKT34" s="86"/>
      <c r="MKU34" s="86"/>
      <c r="MKV34" s="86"/>
      <c r="MKW34" s="86"/>
      <c r="MKX34" s="86"/>
      <c r="MKY34" s="86"/>
      <c r="MKZ34" s="86"/>
      <c r="MLA34" s="86"/>
      <c r="MLB34" s="86"/>
      <c r="MLC34" s="86"/>
      <c r="MLD34" s="86"/>
      <c r="MLE34" s="86"/>
      <c r="MLF34" s="86"/>
      <c r="MLG34" s="86"/>
      <c r="MLH34" s="86"/>
      <c r="MLI34" s="86"/>
      <c r="MLJ34" s="86"/>
      <c r="MLK34" s="86"/>
      <c r="MLL34" s="86"/>
      <c r="MLM34" s="86"/>
      <c r="MLN34" s="86"/>
      <c r="MLO34" s="86"/>
      <c r="MLP34" s="86"/>
      <c r="MLQ34" s="86"/>
      <c r="MLR34" s="86"/>
      <c r="MLS34" s="86"/>
      <c r="MLT34" s="86"/>
      <c r="MLU34" s="86"/>
      <c r="MLV34" s="86"/>
      <c r="MLW34" s="86"/>
      <c r="MLX34" s="86"/>
      <c r="MLY34" s="86"/>
      <c r="MLZ34" s="86"/>
      <c r="MMA34" s="86"/>
      <c r="MMB34" s="86"/>
      <c r="MMC34" s="86"/>
      <c r="MMD34" s="86"/>
      <c r="MME34" s="86"/>
      <c r="MMF34" s="86"/>
      <c r="MMG34" s="86"/>
      <c r="MMH34" s="86"/>
      <c r="MMI34" s="86"/>
      <c r="MMJ34" s="86"/>
      <c r="MMK34" s="86"/>
      <c r="MML34" s="86"/>
      <c r="MMM34" s="86"/>
      <c r="MMN34" s="86"/>
      <c r="MMO34" s="86"/>
      <c r="MMP34" s="86"/>
      <c r="MMQ34" s="86"/>
      <c r="MMR34" s="86"/>
      <c r="MMS34" s="86"/>
      <c r="MMT34" s="86"/>
      <c r="MMU34" s="86"/>
      <c r="MMV34" s="86"/>
      <c r="MMW34" s="86"/>
      <c r="MMX34" s="86"/>
      <c r="MMY34" s="86"/>
      <c r="MMZ34" s="86"/>
      <c r="MNA34" s="86"/>
      <c r="MNB34" s="86"/>
      <c r="MNC34" s="86"/>
      <c r="MND34" s="86"/>
      <c r="MNE34" s="86"/>
      <c r="MNF34" s="86"/>
      <c r="MNG34" s="86"/>
      <c r="MNH34" s="86"/>
      <c r="MNI34" s="86"/>
      <c r="MNJ34" s="86"/>
      <c r="MNK34" s="86"/>
      <c r="MNL34" s="86"/>
      <c r="MNM34" s="86"/>
      <c r="MNN34" s="86"/>
      <c r="MNO34" s="86"/>
      <c r="MNP34" s="86"/>
      <c r="MNQ34" s="86"/>
      <c r="MNR34" s="86"/>
      <c r="MNS34" s="86"/>
      <c r="MNT34" s="86"/>
      <c r="MNU34" s="86"/>
      <c r="MNV34" s="86"/>
      <c r="MNW34" s="86"/>
      <c r="MNX34" s="86"/>
      <c r="MNY34" s="86"/>
      <c r="MNZ34" s="86"/>
      <c r="MOA34" s="86"/>
      <c r="MOB34" s="86"/>
      <c r="MOC34" s="86"/>
      <c r="MOD34" s="86"/>
      <c r="MOE34" s="86"/>
      <c r="MOF34" s="86"/>
      <c r="MOG34" s="86"/>
      <c r="MOH34" s="86"/>
      <c r="MOI34" s="86"/>
      <c r="MOJ34" s="86"/>
      <c r="MOK34" s="86"/>
      <c r="MOL34" s="86"/>
      <c r="MOM34" s="86"/>
      <c r="MON34" s="86"/>
      <c r="MOO34" s="86"/>
      <c r="MOP34" s="86"/>
      <c r="MOQ34" s="86"/>
      <c r="MOR34" s="86"/>
      <c r="MOS34" s="86"/>
      <c r="MOT34" s="86"/>
      <c r="MOU34" s="86"/>
      <c r="MOV34" s="86"/>
      <c r="MOW34" s="86"/>
      <c r="MOX34" s="86"/>
      <c r="MOY34" s="86"/>
      <c r="MOZ34" s="86"/>
      <c r="MPA34" s="86"/>
      <c r="MPB34" s="86"/>
      <c r="MPC34" s="86"/>
      <c r="MPD34" s="86"/>
      <c r="MPE34" s="86"/>
      <c r="MPF34" s="86"/>
      <c r="MPG34" s="86"/>
      <c r="MPH34" s="86"/>
      <c r="MPI34" s="86"/>
      <c r="MPJ34" s="86"/>
      <c r="MPK34" s="86"/>
      <c r="MPL34" s="86"/>
      <c r="MPM34" s="86"/>
      <c r="MPN34" s="86"/>
      <c r="MPO34" s="86"/>
      <c r="MPP34" s="86"/>
      <c r="MPQ34" s="86"/>
      <c r="MPR34" s="86"/>
      <c r="MPS34" s="86"/>
      <c r="MPT34" s="86"/>
      <c r="MPU34" s="86"/>
      <c r="MPV34" s="86"/>
      <c r="MPW34" s="86"/>
      <c r="MPX34" s="86"/>
      <c r="MPY34" s="86"/>
      <c r="MPZ34" s="86"/>
      <c r="MQA34" s="86"/>
      <c r="MQB34" s="86"/>
      <c r="MQC34" s="86"/>
      <c r="MQD34" s="86"/>
      <c r="MQE34" s="86"/>
      <c r="MQF34" s="86"/>
      <c r="MQG34" s="86"/>
      <c r="MQH34" s="86"/>
      <c r="MQI34" s="86"/>
      <c r="MQJ34" s="86"/>
      <c r="MQK34" s="86"/>
      <c r="MQL34" s="86"/>
      <c r="MQM34" s="86"/>
      <c r="MQN34" s="86"/>
      <c r="MQO34" s="86"/>
      <c r="MQP34" s="86"/>
      <c r="MQQ34" s="86"/>
      <c r="MQR34" s="86"/>
      <c r="MQS34" s="86"/>
      <c r="MQT34" s="86"/>
      <c r="MQU34" s="86"/>
      <c r="MQV34" s="86"/>
      <c r="MQW34" s="86"/>
      <c r="MQX34" s="86"/>
      <c r="MQY34" s="86"/>
      <c r="MQZ34" s="86"/>
      <c r="MRA34" s="86"/>
      <c r="MRB34" s="86"/>
      <c r="MRC34" s="86"/>
      <c r="MRD34" s="86"/>
      <c r="MRE34" s="86"/>
      <c r="MRF34" s="86"/>
      <c r="MRG34" s="86"/>
      <c r="MRH34" s="86"/>
      <c r="MRI34" s="86"/>
      <c r="MRJ34" s="86"/>
      <c r="MRK34" s="86"/>
      <c r="MRL34" s="86"/>
      <c r="MRM34" s="86"/>
      <c r="MRN34" s="86"/>
      <c r="MRO34" s="86"/>
      <c r="MRP34" s="86"/>
      <c r="MRQ34" s="86"/>
      <c r="MRR34" s="86"/>
      <c r="MRS34" s="86"/>
      <c r="MRT34" s="86"/>
      <c r="MRU34" s="86"/>
      <c r="MRV34" s="86"/>
      <c r="MRW34" s="86"/>
      <c r="MRX34" s="86"/>
      <c r="MRY34" s="86"/>
      <c r="MRZ34" s="86"/>
      <c r="MSA34" s="86"/>
      <c r="MSB34" s="86"/>
      <c r="MSC34" s="86"/>
      <c r="MSD34" s="86"/>
      <c r="MSE34" s="86"/>
      <c r="MSF34" s="86"/>
      <c r="MSG34" s="86"/>
      <c r="MSH34" s="86"/>
      <c r="MSI34" s="86"/>
      <c r="MSJ34" s="86"/>
      <c r="MSK34" s="86"/>
      <c r="MSL34" s="86"/>
      <c r="MSM34" s="86"/>
      <c r="MSN34" s="86"/>
      <c r="MSO34" s="86"/>
      <c r="MSP34" s="86"/>
      <c r="MSQ34" s="86"/>
      <c r="MSR34" s="86"/>
      <c r="MSS34" s="86"/>
      <c r="MST34" s="86"/>
      <c r="MSU34" s="86"/>
      <c r="MSV34" s="86"/>
      <c r="MSW34" s="86"/>
      <c r="MSX34" s="86"/>
      <c r="MSY34" s="86"/>
      <c r="MSZ34" s="86"/>
      <c r="MTA34" s="86"/>
      <c r="MTB34" s="86"/>
      <c r="MTC34" s="86"/>
      <c r="MTD34" s="86"/>
      <c r="MTE34" s="86"/>
      <c r="MTF34" s="86"/>
      <c r="MTG34" s="86"/>
      <c r="MTH34" s="86"/>
      <c r="MTI34" s="86"/>
      <c r="MTJ34" s="86"/>
      <c r="MTK34" s="86"/>
      <c r="MTL34" s="86"/>
      <c r="MTM34" s="86"/>
      <c r="MTN34" s="86"/>
      <c r="MTO34" s="86"/>
      <c r="MTP34" s="86"/>
      <c r="MTQ34" s="86"/>
      <c r="MTR34" s="86"/>
      <c r="MTS34" s="86"/>
      <c r="MTT34" s="86"/>
      <c r="MTU34" s="86"/>
      <c r="MTV34" s="86"/>
      <c r="MTW34" s="86"/>
      <c r="MTX34" s="86"/>
      <c r="MTY34" s="86"/>
      <c r="MTZ34" s="86"/>
      <c r="MUA34" s="86"/>
      <c r="MUB34" s="86"/>
      <c r="MUC34" s="86"/>
      <c r="MUD34" s="86"/>
      <c r="MUE34" s="86"/>
      <c r="MUF34" s="86"/>
      <c r="MUG34" s="86"/>
      <c r="MUH34" s="86"/>
      <c r="MUI34" s="86"/>
      <c r="MUJ34" s="86"/>
      <c r="MUK34" s="86"/>
      <c r="MUL34" s="86"/>
      <c r="MUM34" s="86"/>
      <c r="MUN34" s="86"/>
      <c r="MUO34" s="86"/>
      <c r="MUP34" s="86"/>
      <c r="MUQ34" s="86"/>
      <c r="MUR34" s="86"/>
      <c r="MUS34" s="86"/>
      <c r="MUT34" s="86"/>
      <c r="MUU34" s="86"/>
      <c r="MUV34" s="86"/>
      <c r="MUW34" s="86"/>
      <c r="MUX34" s="86"/>
      <c r="MUY34" s="86"/>
      <c r="MUZ34" s="86"/>
      <c r="MVA34" s="86"/>
      <c r="MVB34" s="86"/>
      <c r="MVC34" s="86"/>
      <c r="MVD34" s="86"/>
      <c r="MVE34" s="86"/>
      <c r="MVF34" s="86"/>
      <c r="MVG34" s="86"/>
      <c r="MVH34" s="86"/>
      <c r="MVI34" s="86"/>
      <c r="MVJ34" s="86"/>
      <c r="MVK34" s="86"/>
      <c r="MVL34" s="86"/>
      <c r="MVM34" s="86"/>
      <c r="MVN34" s="86"/>
      <c r="MVO34" s="86"/>
      <c r="MVP34" s="86"/>
      <c r="MVQ34" s="86"/>
      <c r="MVR34" s="86"/>
      <c r="MVS34" s="86"/>
      <c r="MVT34" s="86"/>
      <c r="MVU34" s="86"/>
      <c r="MVV34" s="86"/>
      <c r="MVW34" s="86"/>
      <c r="MVX34" s="86"/>
      <c r="MVY34" s="86"/>
      <c r="MVZ34" s="86"/>
      <c r="MWA34" s="86"/>
      <c r="MWB34" s="86"/>
      <c r="MWC34" s="86"/>
      <c r="MWD34" s="86"/>
      <c r="MWE34" s="86"/>
      <c r="MWF34" s="86"/>
      <c r="MWG34" s="86"/>
      <c r="MWH34" s="86"/>
      <c r="MWI34" s="86"/>
      <c r="MWJ34" s="86"/>
      <c r="MWK34" s="86"/>
      <c r="MWL34" s="86"/>
      <c r="MWM34" s="86"/>
      <c r="MWN34" s="86"/>
      <c r="MWO34" s="86"/>
      <c r="MWP34" s="86"/>
      <c r="MWQ34" s="86"/>
      <c r="MWR34" s="86"/>
      <c r="MWS34" s="86"/>
      <c r="MWT34" s="86"/>
      <c r="MWU34" s="86"/>
      <c r="MWV34" s="86"/>
      <c r="MWW34" s="86"/>
      <c r="MWX34" s="86"/>
      <c r="MWY34" s="86"/>
      <c r="MWZ34" s="86"/>
      <c r="MXA34" s="86"/>
      <c r="MXB34" s="86"/>
      <c r="MXC34" s="86"/>
      <c r="MXD34" s="86"/>
      <c r="MXE34" s="86"/>
      <c r="MXF34" s="86"/>
      <c r="MXG34" s="86"/>
      <c r="MXH34" s="86"/>
      <c r="MXI34" s="86"/>
      <c r="MXJ34" s="86"/>
      <c r="MXK34" s="86"/>
      <c r="MXL34" s="86"/>
      <c r="MXM34" s="86"/>
      <c r="MXN34" s="86"/>
      <c r="MXO34" s="86"/>
      <c r="MXP34" s="86"/>
      <c r="MXQ34" s="86"/>
      <c r="MXR34" s="86"/>
      <c r="MXS34" s="86"/>
      <c r="MXT34" s="86"/>
      <c r="MXU34" s="86"/>
      <c r="MXV34" s="86"/>
      <c r="MXW34" s="86"/>
      <c r="MXX34" s="86"/>
      <c r="MXY34" s="86"/>
      <c r="MXZ34" s="86"/>
      <c r="MYA34" s="86"/>
      <c r="MYB34" s="86"/>
      <c r="MYC34" s="86"/>
      <c r="MYD34" s="86"/>
      <c r="MYE34" s="86"/>
      <c r="MYF34" s="86"/>
      <c r="MYG34" s="86"/>
      <c r="MYH34" s="86"/>
      <c r="MYI34" s="86"/>
      <c r="MYJ34" s="86"/>
      <c r="MYK34" s="86"/>
      <c r="MYL34" s="86"/>
      <c r="MYM34" s="86"/>
      <c r="MYN34" s="86"/>
      <c r="MYO34" s="86"/>
      <c r="MYP34" s="86"/>
      <c r="MYQ34" s="86"/>
      <c r="MYR34" s="86"/>
      <c r="MYS34" s="86"/>
      <c r="MYT34" s="86"/>
      <c r="MYU34" s="86"/>
      <c r="MYV34" s="86"/>
      <c r="MYW34" s="86"/>
      <c r="MYX34" s="86"/>
      <c r="MYY34" s="86"/>
      <c r="MYZ34" s="86"/>
      <c r="MZA34" s="86"/>
      <c r="MZB34" s="86"/>
      <c r="MZC34" s="86"/>
      <c r="MZD34" s="86"/>
      <c r="MZE34" s="86"/>
      <c r="MZF34" s="86"/>
      <c r="MZG34" s="86"/>
      <c r="MZH34" s="86"/>
      <c r="MZI34" s="86"/>
      <c r="MZJ34" s="86"/>
      <c r="MZK34" s="86"/>
      <c r="MZL34" s="86"/>
      <c r="MZM34" s="86"/>
      <c r="MZN34" s="86"/>
      <c r="MZO34" s="86"/>
      <c r="MZP34" s="86"/>
      <c r="MZQ34" s="86"/>
      <c r="MZR34" s="86"/>
      <c r="MZS34" s="86"/>
      <c r="MZT34" s="86"/>
      <c r="MZU34" s="86"/>
      <c r="MZV34" s="86"/>
      <c r="MZW34" s="86"/>
      <c r="MZX34" s="86"/>
      <c r="MZY34" s="86"/>
      <c r="MZZ34" s="86"/>
      <c r="NAA34" s="86"/>
      <c r="NAB34" s="86"/>
      <c r="NAC34" s="86"/>
      <c r="NAD34" s="86"/>
      <c r="NAE34" s="86"/>
      <c r="NAF34" s="86"/>
      <c r="NAG34" s="86"/>
      <c r="NAH34" s="86"/>
      <c r="NAI34" s="86"/>
      <c r="NAJ34" s="86"/>
      <c r="NAK34" s="86"/>
      <c r="NAL34" s="86"/>
      <c r="NAM34" s="86"/>
      <c r="NAN34" s="86"/>
      <c r="NAO34" s="86"/>
      <c r="NAP34" s="86"/>
      <c r="NAQ34" s="86"/>
      <c r="NAR34" s="86"/>
      <c r="NAS34" s="86"/>
      <c r="NAT34" s="86"/>
      <c r="NAU34" s="86"/>
      <c r="NAV34" s="86"/>
      <c r="NAW34" s="86"/>
      <c r="NAX34" s="86"/>
      <c r="NAY34" s="86"/>
      <c r="NAZ34" s="86"/>
      <c r="NBA34" s="86"/>
      <c r="NBB34" s="86"/>
      <c r="NBC34" s="86"/>
      <c r="NBD34" s="86"/>
      <c r="NBE34" s="86"/>
      <c r="NBF34" s="86"/>
      <c r="NBG34" s="86"/>
      <c r="NBH34" s="86"/>
      <c r="NBI34" s="86"/>
      <c r="NBJ34" s="86"/>
      <c r="NBK34" s="86"/>
      <c r="NBL34" s="86"/>
      <c r="NBM34" s="86"/>
      <c r="NBN34" s="86"/>
      <c r="NBO34" s="86"/>
      <c r="NBP34" s="86"/>
      <c r="NBQ34" s="86"/>
      <c r="NBR34" s="86"/>
      <c r="NBS34" s="86"/>
      <c r="NBT34" s="86"/>
      <c r="NBU34" s="86"/>
      <c r="NBV34" s="86"/>
      <c r="NBW34" s="86"/>
      <c r="NBX34" s="86"/>
      <c r="NBY34" s="86"/>
      <c r="NBZ34" s="86"/>
      <c r="NCA34" s="86"/>
      <c r="NCB34" s="86"/>
      <c r="NCC34" s="86"/>
      <c r="NCD34" s="86"/>
      <c r="NCE34" s="86"/>
      <c r="NCF34" s="86"/>
      <c r="NCG34" s="86"/>
      <c r="NCH34" s="86"/>
      <c r="NCI34" s="86"/>
      <c r="NCJ34" s="86"/>
      <c r="NCK34" s="86"/>
      <c r="NCL34" s="86"/>
      <c r="NCM34" s="86"/>
      <c r="NCN34" s="86"/>
      <c r="NCO34" s="86"/>
      <c r="NCP34" s="86"/>
      <c r="NCQ34" s="86"/>
      <c r="NCR34" s="86"/>
      <c r="NCS34" s="86"/>
      <c r="NCT34" s="86"/>
      <c r="NCU34" s="86"/>
      <c r="NCV34" s="86"/>
      <c r="NCW34" s="86"/>
      <c r="NCX34" s="86"/>
      <c r="NCY34" s="86"/>
      <c r="NCZ34" s="86"/>
      <c r="NDA34" s="86"/>
      <c r="NDB34" s="86"/>
      <c r="NDC34" s="86"/>
      <c r="NDD34" s="86"/>
      <c r="NDE34" s="86"/>
      <c r="NDF34" s="86"/>
      <c r="NDG34" s="86"/>
      <c r="NDH34" s="86"/>
      <c r="NDI34" s="86"/>
      <c r="NDJ34" s="86"/>
      <c r="NDK34" s="86"/>
      <c r="NDL34" s="86"/>
      <c r="NDM34" s="86"/>
      <c r="NDN34" s="86"/>
      <c r="NDO34" s="86"/>
      <c r="NDP34" s="86"/>
      <c r="NDQ34" s="86"/>
      <c r="NDR34" s="86"/>
      <c r="NDS34" s="86"/>
      <c r="NDT34" s="86"/>
      <c r="NDU34" s="86"/>
      <c r="NDV34" s="86"/>
      <c r="NDW34" s="86"/>
      <c r="NDX34" s="86"/>
      <c r="NDY34" s="86"/>
      <c r="NDZ34" s="86"/>
      <c r="NEA34" s="86"/>
      <c r="NEB34" s="86"/>
      <c r="NEC34" s="86"/>
      <c r="NED34" s="86"/>
      <c r="NEE34" s="86"/>
      <c r="NEF34" s="86"/>
      <c r="NEG34" s="86"/>
      <c r="NEH34" s="86"/>
      <c r="NEI34" s="86"/>
      <c r="NEJ34" s="86"/>
      <c r="NEK34" s="86"/>
      <c r="NEL34" s="86"/>
      <c r="NEM34" s="86"/>
      <c r="NEN34" s="86"/>
      <c r="NEO34" s="86"/>
      <c r="NEP34" s="86"/>
      <c r="NEQ34" s="86"/>
      <c r="NER34" s="86"/>
      <c r="NES34" s="86"/>
      <c r="NET34" s="86"/>
      <c r="NEU34" s="86"/>
      <c r="NEV34" s="86"/>
      <c r="NEW34" s="86"/>
      <c r="NEX34" s="86"/>
      <c r="NEY34" s="86"/>
      <c r="NEZ34" s="86"/>
      <c r="NFA34" s="86"/>
      <c r="NFB34" s="86"/>
      <c r="NFC34" s="86"/>
      <c r="NFD34" s="86"/>
      <c r="NFE34" s="86"/>
      <c r="NFF34" s="86"/>
      <c r="NFG34" s="86"/>
      <c r="NFH34" s="86"/>
      <c r="NFI34" s="86"/>
      <c r="NFJ34" s="86"/>
      <c r="NFK34" s="86"/>
      <c r="NFL34" s="86"/>
      <c r="NFM34" s="86"/>
      <c r="NFN34" s="86"/>
      <c r="NFO34" s="86"/>
      <c r="NFP34" s="86"/>
      <c r="NFQ34" s="86"/>
      <c r="NFR34" s="86"/>
      <c r="NFS34" s="86"/>
      <c r="NFT34" s="86"/>
      <c r="NFU34" s="86"/>
      <c r="NFV34" s="86"/>
      <c r="NFW34" s="86"/>
      <c r="NFX34" s="86"/>
      <c r="NFY34" s="86"/>
      <c r="NFZ34" s="86"/>
      <c r="NGA34" s="86"/>
      <c r="NGB34" s="86"/>
      <c r="NGC34" s="86"/>
      <c r="NGD34" s="86"/>
      <c r="NGE34" s="86"/>
      <c r="NGF34" s="86"/>
      <c r="NGG34" s="86"/>
      <c r="NGH34" s="86"/>
      <c r="NGI34" s="86"/>
      <c r="NGJ34" s="86"/>
      <c r="NGK34" s="86"/>
      <c r="NGL34" s="86"/>
      <c r="NGM34" s="86"/>
      <c r="NGN34" s="86"/>
      <c r="NGO34" s="86"/>
      <c r="NGP34" s="86"/>
      <c r="NGQ34" s="86"/>
      <c r="NGR34" s="86"/>
      <c r="NGS34" s="86"/>
      <c r="NGT34" s="86"/>
      <c r="NGU34" s="86"/>
      <c r="NGV34" s="86"/>
      <c r="NGW34" s="86"/>
      <c r="NGX34" s="86"/>
      <c r="NGY34" s="86"/>
      <c r="NGZ34" s="86"/>
      <c r="NHA34" s="86"/>
      <c r="NHB34" s="86"/>
      <c r="NHC34" s="86"/>
      <c r="NHD34" s="86"/>
      <c r="NHE34" s="86"/>
      <c r="NHF34" s="86"/>
      <c r="NHG34" s="86"/>
      <c r="NHH34" s="86"/>
      <c r="NHI34" s="86"/>
      <c r="NHJ34" s="86"/>
      <c r="NHK34" s="86"/>
      <c r="NHL34" s="86"/>
      <c r="NHM34" s="86"/>
      <c r="NHN34" s="86"/>
      <c r="NHO34" s="86"/>
      <c r="NHP34" s="86"/>
      <c r="NHQ34" s="86"/>
      <c r="NHR34" s="86"/>
      <c r="NHS34" s="86"/>
      <c r="NHT34" s="86"/>
      <c r="NHU34" s="86"/>
      <c r="NHV34" s="86"/>
      <c r="NHW34" s="86"/>
      <c r="NHX34" s="86"/>
      <c r="NHY34" s="86"/>
      <c r="NHZ34" s="86"/>
      <c r="NIA34" s="86"/>
      <c r="NIB34" s="86"/>
      <c r="NIC34" s="86"/>
      <c r="NID34" s="86"/>
      <c r="NIE34" s="86"/>
      <c r="NIF34" s="86"/>
      <c r="NIG34" s="86"/>
      <c r="NIH34" s="86"/>
      <c r="NII34" s="86"/>
      <c r="NIJ34" s="86"/>
      <c r="NIK34" s="86"/>
      <c r="NIL34" s="86"/>
      <c r="NIM34" s="86"/>
      <c r="NIN34" s="86"/>
      <c r="NIO34" s="86"/>
      <c r="NIP34" s="86"/>
      <c r="NIQ34" s="86"/>
      <c r="NIR34" s="86"/>
      <c r="NIS34" s="86"/>
      <c r="NIT34" s="86"/>
      <c r="NIU34" s="86"/>
      <c r="NIV34" s="86"/>
      <c r="NIW34" s="86"/>
      <c r="NIX34" s="86"/>
      <c r="NIY34" s="86"/>
      <c r="NIZ34" s="86"/>
      <c r="NJA34" s="86"/>
      <c r="NJB34" s="86"/>
      <c r="NJC34" s="86"/>
      <c r="NJD34" s="86"/>
      <c r="NJE34" s="86"/>
      <c r="NJF34" s="86"/>
      <c r="NJG34" s="86"/>
      <c r="NJH34" s="86"/>
      <c r="NJI34" s="86"/>
      <c r="NJJ34" s="86"/>
      <c r="NJK34" s="86"/>
      <c r="NJL34" s="86"/>
      <c r="NJM34" s="86"/>
      <c r="NJN34" s="86"/>
      <c r="NJO34" s="86"/>
      <c r="NJP34" s="86"/>
      <c r="NJQ34" s="86"/>
      <c r="NJR34" s="86"/>
      <c r="NJS34" s="86"/>
      <c r="NJT34" s="86"/>
      <c r="NJU34" s="86"/>
      <c r="NJV34" s="86"/>
      <c r="NJW34" s="86"/>
      <c r="NJX34" s="86"/>
      <c r="NJY34" s="86"/>
      <c r="NJZ34" s="86"/>
      <c r="NKA34" s="86"/>
      <c r="NKB34" s="86"/>
      <c r="NKC34" s="86"/>
      <c r="NKD34" s="86"/>
      <c r="NKE34" s="86"/>
      <c r="NKF34" s="86"/>
      <c r="NKG34" s="86"/>
      <c r="NKH34" s="86"/>
      <c r="NKI34" s="86"/>
      <c r="NKJ34" s="86"/>
      <c r="NKK34" s="86"/>
      <c r="NKL34" s="86"/>
      <c r="NKM34" s="86"/>
      <c r="NKN34" s="86"/>
      <c r="NKO34" s="86"/>
      <c r="NKP34" s="86"/>
      <c r="NKQ34" s="86"/>
      <c r="NKR34" s="86"/>
      <c r="NKS34" s="86"/>
      <c r="NKT34" s="86"/>
      <c r="NKU34" s="86"/>
      <c r="NKV34" s="86"/>
      <c r="NKW34" s="86"/>
      <c r="NKX34" s="86"/>
      <c r="NKY34" s="86"/>
      <c r="NKZ34" s="86"/>
      <c r="NLA34" s="86"/>
      <c r="NLB34" s="86"/>
      <c r="NLC34" s="86"/>
      <c r="NLD34" s="86"/>
      <c r="NLE34" s="86"/>
      <c r="NLF34" s="86"/>
      <c r="NLG34" s="86"/>
      <c r="NLH34" s="86"/>
      <c r="NLI34" s="86"/>
      <c r="NLJ34" s="86"/>
      <c r="NLK34" s="86"/>
      <c r="NLL34" s="86"/>
      <c r="NLM34" s="86"/>
      <c r="NLN34" s="86"/>
      <c r="NLO34" s="86"/>
      <c r="NLP34" s="86"/>
      <c r="NLQ34" s="86"/>
      <c r="NLR34" s="86"/>
      <c r="NLS34" s="86"/>
      <c r="NLT34" s="86"/>
      <c r="NLU34" s="86"/>
      <c r="NLV34" s="86"/>
      <c r="NLW34" s="86"/>
      <c r="NLX34" s="86"/>
      <c r="NLY34" s="86"/>
      <c r="NLZ34" s="86"/>
      <c r="NMA34" s="86"/>
      <c r="NMB34" s="86"/>
      <c r="NMC34" s="86"/>
      <c r="NMD34" s="86"/>
      <c r="NME34" s="86"/>
      <c r="NMF34" s="86"/>
      <c r="NMG34" s="86"/>
      <c r="NMH34" s="86"/>
      <c r="NMI34" s="86"/>
      <c r="NMJ34" s="86"/>
      <c r="NMK34" s="86"/>
      <c r="NML34" s="86"/>
      <c r="NMM34" s="86"/>
      <c r="NMN34" s="86"/>
      <c r="NMO34" s="86"/>
      <c r="NMP34" s="86"/>
      <c r="NMQ34" s="86"/>
      <c r="NMR34" s="86"/>
      <c r="NMS34" s="86"/>
      <c r="NMT34" s="86"/>
      <c r="NMU34" s="86"/>
      <c r="NMV34" s="86"/>
      <c r="NMW34" s="86"/>
      <c r="NMX34" s="86"/>
      <c r="NMY34" s="86"/>
      <c r="NMZ34" s="86"/>
      <c r="NNA34" s="86"/>
      <c r="NNB34" s="86"/>
      <c r="NNC34" s="86"/>
      <c r="NND34" s="86"/>
      <c r="NNE34" s="86"/>
      <c r="NNF34" s="86"/>
      <c r="NNG34" s="86"/>
      <c r="NNH34" s="86"/>
      <c r="NNI34" s="86"/>
      <c r="NNJ34" s="86"/>
      <c r="NNK34" s="86"/>
      <c r="NNL34" s="86"/>
      <c r="NNM34" s="86"/>
      <c r="NNN34" s="86"/>
      <c r="NNO34" s="86"/>
      <c r="NNP34" s="86"/>
      <c r="NNQ34" s="86"/>
      <c r="NNR34" s="86"/>
      <c r="NNS34" s="86"/>
      <c r="NNT34" s="86"/>
      <c r="NNU34" s="86"/>
      <c r="NNV34" s="86"/>
      <c r="NNW34" s="86"/>
      <c r="NNX34" s="86"/>
      <c r="NNY34" s="86"/>
      <c r="NNZ34" s="86"/>
      <c r="NOA34" s="86"/>
      <c r="NOB34" s="86"/>
      <c r="NOC34" s="86"/>
      <c r="NOD34" s="86"/>
      <c r="NOE34" s="86"/>
      <c r="NOF34" s="86"/>
      <c r="NOG34" s="86"/>
      <c r="NOH34" s="86"/>
      <c r="NOI34" s="86"/>
      <c r="NOJ34" s="86"/>
      <c r="NOK34" s="86"/>
      <c r="NOL34" s="86"/>
      <c r="NOM34" s="86"/>
      <c r="NON34" s="86"/>
      <c r="NOO34" s="86"/>
      <c r="NOP34" s="86"/>
      <c r="NOQ34" s="86"/>
      <c r="NOR34" s="86"/>
      <c r="NOS34" s="86"/>
      <c r="NOT34" s="86"/>
      <c r="NOU34" s="86"/>
      <c r="NOV34" s="86"/>
      <c r="NOW34" s="86"/>
      <c r="NOX34" s="86"/>
      <c r="NOY34" s="86"/>
      <c r="NOZ34" s="86"/>
      <c r="NPA34" s="86"/>
      <c r="NPB34" s="86"/>
      <c r="NPC34" s="86"/>
      <c r="NPD34" s="86"/>
      <c r="NPE34" s="86"/>
      <c r="NPF34" s="86"/>
      <c r="NPG34" s="86"/>
      <c r="NPH34" s="86"/>
      <c r="NPI34" s="86"/>
      <c r="NPJ34" s="86"/>
      <c r="NPK34" s="86"/>
      <c r="NPL34" s="86"/>
      <c r="NPM34" s="86"/>
      <c r="NPN34" s="86"/>
      <c r="NPO34" s="86"/>
      <c r="NPP34" s="86"/>
      <c r="NPQ34" s="86"/>
      <c r="NPR34" s="86"/>
      <c r="NPS34" s="86"/>
      <c r="NPT34" s="86"/>
      <c r="NPU34" s="86"/>
      <c r="NPV34" s="86"/>
      <c r="NPW34" s="86"/>
      <c r="NPX34" s="86"/>
      <c r="NPY34" s="86"/>
      <c r="NPZ34" s="86"/>
      <c r="NQA34" s="86"/>
      <c r="NQB34" s="86"/>
      <c r="NQC34" s="86"/>
      <c r="NQD34" s="86"/>
      <c r="NQE34" s="86"/>
      <c r="NQF34" s="86"/>
      <c r="NQG34" s="86"/>
      <c r="NQH34" s="86"/>
      <c r="NQI34" s="86"/>
      <c r="NQJ34" s="86"/>
      <c r="NQK34" s="86"/>
      <c r="NQL34" s="86"/>
      <c r="NQM34" s="86"/>
      <c r="NQN34" s="86"/>
      <c r="NQO34" s="86"/>
      <c r="NQP34" s="86"/>
      <c r="NQQ34" s="86"/>
      <c r="NQR34" s="86"/>
      <c r="NQS34" s="86"/>
      <c r="NQT34" s="86"/>
      <c r="NQU34" s="86"/>
      <c r="NQV34" s="86"/>
      <c r="NQW34" s="86"/>
      <c r="NQX34" s="86"/>
      <c r="NQY34" s="86"/>
      <c r="NQZ34" s="86"/>
      <c r="NRA34" s="86"/>
      <c r="NRB34" s="86"/>
      <c r="NRC34" s="86"/>
      <c r="NRD34" s="86"/>
      <c r="NRE34" s="86"/>
      <c r="NRF34" s="86"/>
      <c r="NRG34" s="86"/>
      <c r="NRH34" s="86"/>
      <c r="NRI34" s="86"/>
      <c r="NRJ34" s="86"/>
      <c r="NRK34" s="86"/>
      <c r="NRL34" s="86"/>
      <c r="NRM34" s="86"/>
      <c r="NRN34" s="86"/>
      <c r="NRO34" s="86"/>
      <c r="NRP34" s="86"/>
      <c r="NRQ34" s="86"/>
      <c r="NRR34" s="86"/>
      <c r="NRS34" s="86"/>
      <c r="NRT34" s="86"/>
      <c r="NRU34" s="86"/>
      <c r="NRV34" s="86"/>
      <c r="NRW34" s="86"/>
      <c r="NRX34" s="86"/>
      <c r="NRY34" s="86"/>
      <c r="NRZ34" s="86"/>
      <c r="NSA34" s="86"/>
      <c r="NSB34" s="86"/>
      <c r="NSC34" s="86"/>
      <c r="NSD34" s="86"/>
      <c r="NSE34" s="86"/>
      <c r="NSF34" s="86"/>
      <c r="NSG34" s="86"/>
      <c r="NSH34" s="86"/>
      <c r="NSI34" s="86"/>
      <c r="NSJ34" s="86"/>
      <c r="NSK34" s="86"/>
      <c r="NSL34" s="86"/>
      <c r="NSM34" s="86"/>
      <c r="NSN34" s="86"/>
      <c r="NSO34" s="86"/>
      <c r="NSP34" s="86"/>
      <c r="NSQ34" s="86"/>
      <c r="NSR34" s="86"/>
      <c r="NSS34" s="86"/>
      <c r="NST34" s="86"/>
      <c r="NSU34" s="86"/>
      <c r="NSV34" s="86"/>
      <c r="NSW34" s="86"/>
      <c r="NSX34" s="86"/>
      <c r="NSY34" s="86"/>
      <c r="NSZ34" s="86"/>
      <c r="NTA34" s="86"/>
      <c r="NTB34" s="86"/>
      <c r="NTC34" s="86"/>
      <c r="NTD34" s="86"/>
      <c r="NTE34" s="86"/>
      <c r="NTF34" s="86"/>
      <c r="NTG34" s="86"/>
      <c r="NTH34" s="86"/>
      <c r="NTI34" s="86"/>
      <c r="NTJ34" s="86"/>
      <c r="NTK34" s="86"/>
      <c r="NTL34" s="86"/>
      <c r="NTM34" s="86"/>
      <c r="NTN34" s="86"/>
      <c r="NTO34" s="86"/>
      <c r="NTP34" s="86"/>
      <c r="NTQ34" s="86"/>
      <c r="NTR34" s="86"/>
      <c r="NTS34" s="86"/>
      <c r="NTT34" s="86"/>
      <c r="NTU34" s="86"/>
      <c r="NTV34" s="86"/>
      <c r="NTW34" s="86"/>
      <c r="NTX34" s="86"/>
      <c r="NTY34" s="86"/>
      <c r="NTZ34" s="86"/>
      <c r="NUA34" s="86"/>
      <c r="NUB34" s="86"/>
      <c r="NUC34" s="86"/>
      <c r="NUD34" s="86"/>
      <c r="NUE34" s="86"/>
      <c r="NUF34" s="86"/>
      <c r="NUG34" s="86"/>
      <c r="NUH34" s="86"/>
      <c r="NUI34" s="86"/>
      <c r="NUJ34" s="86"/>
      <c r="NUK34" s="86"/>
      <c r="NUL34" s="86"/>
      <c r="NUM34" s="86"/>
      <c r="NUN34" s="86"/>
      <c r="NUO34" s="86"/>
      <c r="NUP34" s="86"/>
      <c r="NUQ34" s="86"/>
      <c r="NUR34" s="86"/>
      <c r="NUS34" s="86"/>
      <c r="NUT34" s="86"/>
      <c r="NUU34" s="86"/>
      <c r="NUV34" s="86"/>
      <c r="NUW34" s="86"/>
      <c r="NUX34" s="86"/>
      <c r="NUY34" s="86"/>
      <c r="NUZ34" s="86"/>
      <c r="NVA34" s="86"/>
      <c r="NVB34" s="86"/>
      <c r="NVC34" s="86"/>
      <c r="NVD34" s="86"/>
      <c r="NVE34" s="86"/>
      <c r="NVF34" s="86"/>
      <c r="NVG34" s="86"/>
      <c r="NVH34" s="86"/>
      <c r="NVI34" s="86"/>
      <c r="NVJ34" s="86"/>
      <c r="NVK34" s="86"/>
      <c r="NVL34" s="86"/>
      <c r="NVM34" s="86"/>
      <c r="NVN34" s="86"/>
      <c r="NVO34" s="86"/>
      <c r="NVP34" s="86"/>
      <c r="NVQ34" s="86"/>
      <c r="NVR34" s="86"/>
      <c r="NVS34" s="86"/>
      <c r="NVT34" s="86"/>
      <c r="NVU34" s="86"/>
      <c r="NVV34" s="86"/>
      <c r="NVW34" s="86"/>
      <c r="NVX34" s="86"/>
      <c r="NVY34" s="86"/>
      <c r="NVZ34" s="86"/>
      <c r="NWA34" s="86"/>
      <c r="NWB34" s="86"/>
      <c r="NWC34" s="86"/>
      <c r="NWD34" s="86"/>
      <c r="NWE34" s="86"/>
      <c r="NWF34" s="86"/>
      <c r="NWG34" s="86"/>
      <c r="NWH34" s="86"/>
      <c r="NWI34" s="86"/>
      <c r="NWJ34" s="86"/>
      <c r="NWK34" s="86"/>
      <c r="NWL34" s="86"/>
      <c r="NWM34" s="86"/>
      <c r="NWN34" s="86"/>
      <c r="NWO34" s="86"/>
      <c r="NWP34" s="86"/>
      <c r="NWQ34" s="86"/>
      <c r="NWR34" s="86"/>
      <c r="NWS34" s="86"/>
      <c r="NWT34" s="86"/>
      <c r="NWU34" s="86"/>
      <c r="NWV34" s="86"/>
      <c r="NWW34" s="86"/>
      <c r="NWX34" s="86"/>
      <c r="NWY34" s="86"/>
      <c r="NWZ34" s="86"/>
      <c r="NXA34" s="86"/>
      <c r="NXB34" s="86"/>
      <c r="NXC34" s="86"/>
      <c r="NXD34" s="86"/>
      <c r="NXE34" s="86"/>
      <c r="NXF34" s="86"/>
      <c r="NXG34" s="86"/>
      <c r="NXH34" s="86"/>
      <c r="NXI34" s="86"/>
      <c r="NXJ34" s="86"/>
      <c r="NXK34" s="86"/>
      <c r="NXL34" s="86"/>
      <c r="NXM34" s="86"/>
      <c r="NXN34" s="86"/>
      <c r="NXO34" s="86"/>
      <c r="NXP34" s="86"/>
      <c r="NXQ34" s="86"/>
      <c r="NXR34" s="86"/>
      <c r="NXS34" s="86"/>
      <c r="NXT34" s="86"/>
      <c r="NXU34" s="86"/>
      <c r="NXV34" s="86"/>
      <c r="NXW34" s="86"/>
      <c r="NXX34" s="86"/>
      <c r="NXY34" s="86"/>
      <c r="NXZ34" s="86"/>
      <c r="NYA34" s="86"/>
      <c r="NYB34" s="86"/>
      <c r="NYC34" s="86"/>
      <c r="NYD34" s="86"/>
      <c r="NYE34" s="86"/>
      <c r="NYF34" s="86"/>
      <c r="NYG34" s="86"/>
      <c r="NYH34" s="86"/>
      <c r="NYI34" s="86"/>
      <c r="NYJ34" s="86"/>
      <c r="NYK34" s="86"/>
      <c r="NYL34" s="86"/>
      <c r="NYM34" s="86"/>
      <c r="NYN34" s="86"/>
      <c r="NYO34" s="86"/>
      <c r="NYP34" s="86"/>
      <c r="NYQ34" s="86"/>
      <c r="NYR34" s="86"/>
      <c r="NYS34" s="86"/>
      <c r="NYT34" s="86"/>
      <c r="NYU34" s="86"/>
      <c r="NYV34" s="86"/>
      <c r="NYW34" s="86"/>
      <c r="NYX34" s="86"/>
      <c r="NYY34" s="86"/>
      <c r="NYZ34" s="86"/>
      <c r="NZA34" s="86"/>
      <c r="NZB34" s="86"/>
      <c r="NZC34" s="86"/>
      <c r="NZD34" s="86"/>
      <c r="NZE34" s="86"/>
      <c r="NZF34" s="86"/>
      <c r="NZG34" s="86"/>
      <c r="NZH34" s="86"/>
      <c r="NZI34" s="86"/>
      <c r="NZJ34" s="86"/>
      <c r="NZK34" s="86"/>
      <c r="NZL34" s="86"/>
      <c r="NZM34" s="86"/>
      <c r="NZN34" s="86"/>
      <c r="NZO34" s="86"/>
      <c r="NZP34" s="86"/>
      <c r="NZQ34" s="86"/>
      <c r="NZR34" s="86"/>
      <c r="NZS34" s="86"/>
      <c r="NZT34" s="86"/>
      <c r="NZU34" s="86"/>
      <c r="NZV34" s="86"/>
      <c r="NZW34" s="86"/>
      <c r="NZX34" s="86"/>
      <c r="NZY34" s="86"/>
      <c r="NZZ34" s="86"/>
      <c r="OAA34" s="86"/>
      <c r="OAB34" s="86"/>
      <c r="OAC34" s="86"/>
      <c r="OAD34" s="86"/>
      <c r="OAE34" s="86"/>
      <c r="OAF34" s="86"/>
      <c r="OAG34" s="86"/>
      <c r="OAH34" s="86"/>
      <c r="OAI34" s="86"/>
      <c r="OAJ34" s="86"/>
      <c r="OAK34" s="86"/>
      <c r="OAL34" s="86"/>
      <c r="OAM34" s="86"/>
      <c r="OAN34" s="86"/>
      <c r="OAO34" s="86"/>
      <c r="OAP34" s="86"/>
      <c r="OAQ34" s="86"/>
      <c r="OAR34" s="86"/>
      <c r="OAS34" s="86"/>
      <c r="OAT34" s="86"/>
      <c r="OAU34" s="86"/>
      <c r="OAV34" s="86"/>
      <c r="OAW34" s="86"/>
      <c r="OAX34" s="86"/>
      <c r="OAY34" s="86"/>
      <c r="OAZ34" s="86"/>
      <c r="OBA34" s="86"/>
      <c r="OBB34" s="86"/>
      <c r="OBC34" s="86"/>
      <c r="OBD34" s="86"/>
      <c r="OBE34" s="86"/>
      <c r="OBF34" s="86"/>
      <c r="OBG34" s="86"/>
      <c r="OBH34" s="86"/>
      <c r="OBI34" s="86"/>
      <c r="OBJ34" s="86"/>
      <c r="OBK34" s="86"/>
      <c r="OBL34" s="86"/>
      <c r="OBM34" s="86"/>
      <c r="OBN34" s="86"/>
      <c r="OBO34" s="86"/>
      <c r="OBP34" s="86"/>
      <c r="OBQ34" s="86"/>
      <c r="OBR34" s="86"/>
      <c r="OBS34" s="86"/>
      <c r="OBT34" s="86"/>
      <c r="OBU34" s="86"/>
      <c r="OBV34" s="86"/>
      <c r="OBW34" s="86"/>
      <c r="OBX34" s="86"/>
      <c r="OBY34" s="86"/>
      <c r="OBZ34" s="86"/>
      <c r="OCA34" s="86"/>
      <c r="OCB34" s="86"/>
      <c r="OCC34" s="86"/>
      <c r="OCD34" s="86"/>
      <c r="OCE34" s="86"/>
      <c r="OCF34" s="86"/>
      <c r="OCG34" s="86"/>
      <c r="OCH34" s="86"/>
      <c r="OCI34" s="86"/>
      <c r="OCJ34" s="86"/>
      <c r="OCK34" s="86"/>
      <c r="OCL34" s="86"/>
      <c r="OCM34" s="86"/>
      <c r="OCN34" s="86"/>
      <c r="OCO34" s="86"/>
      <c r="OCP34" s="86"/>
      <c r="OCQ34" s="86"/>
      <c r="OCR34" s="86"/>
      <c r="OCS34" s="86"/>
      <c r="OCT34" s="86"/>
      <c r="OCU34" s="86"/>
      <c r="OCV34" s="86"/>
      <c r="OCW34" s="86"/>
      <c r="OCX34" s="86"/>
      <c r="OCY34" s="86"/>
      <c r="OCZ34" s="86"/>
      <c r="ODA34" s="86"/>
      <c r="ODB34" s="86"/>
      <c r="ODC34" s="86"/>
      <c r="ODD34" s="86"/>
      <c r="ODE34" s="86"/>
      <c r="ODF34" s="86"/>
      <c r="ODG34" s="86"/>
      <c r="ODH34" s="86"/>
      <c r="ODI34" s="86"/>
      <c r="ODJ34" s="86"/>
      <c r="ODK34" s="86"/>
      <c r="ODL34" s="86"/>
      <c r="ODM34" s="86"/>
      <c r="ODN34" s="86"/>
      <c r="ODO34" s="86"/>
      <c r="ODP34" s="86"/>
      <c r="ODQ34" s="86"/>
      <c r="ODR34" s="86"/>
      <c r="ODS34" s="86"/>
      <c r="ODT34" s="86"/>
      <c r="ODU34" s="86"/>
      <c r="ODV34" s="86"/>
      <c r="ODW34" s="86"/>
      <c r="ODX34" s="86"/>
      <c r="ODY34" s="86"/>
      <c r="ODZ34" s="86"/>
      <c r="OEA34" s="86"/>
      <c r="OEB34" s="86"/>
      <c r="OEC34" s="86"/>
      <c r="OED34" s="86"/>
      <c r="OEE34" s="86"/>
      <c r="OEF34" s="86"/>
      <c r="OEG34" s="86"/>
      <c r="OEH34" s="86"/>
      <c r="OEI34" s="86"/>
      <c r="OEJ34" s="86"/>
      <c r="OEK34" s="86"/>
      <c r="OEL34" s="86"/>
      <c r="OEM34" s="86"/>
      <c r="OEN34" s="86"/>
      <c r="OEO34" s="86"/>
      <c r="OEP34" s="86"/>
      <c r="OEQ34" s="86"/>
      <c r="OER34" s="86"/>
      <c r="OES34" s="86"/>
      <c r="OET34" s="86"/>
      <c r="OEU34" s="86"/>
      <c r="OEV34" s="86"/>
      <c r="OEW34" s="86"/>
      <c r="OEX34" s="86"/>
      <c r="OEY34" s="86"/>
      <c r="OEZ34" s="86"/>
      <c r="OFA34" s="86"/>
      <c r="OFB34" s="86"/>
      <c r="OFC34" s="86"/>
      <c r="OFD34" s="86"/>
      <c r="OFE34" s="86"/>
      <c r="OFF34" s="86"/>
      <c r="OFG34" s="86"/>
      <c r="OFH34" s="86"/>
      <c r="OFI34" s="86"/>
      <c r="OFJ34" s="86"/>
      <c r="OFK34" s="86"/>
      <c r="OFL34" s="86"/>
      <c r="OFM34" s="86"/>
      <c r="OFN34" s="86"/>
      <c r="OFO34" s="86"/>
      <c r="OFP34" s="86"/>
      <c r="OFQ34" s="86"/>
      <c r="OFR34" s="86"/>
      <c r="OFS34" s="86"/>
      <c r="OFT34" s="86"/>
      <c r="OFU34" s="86"/>
      <c r="OFV34" s="86"/>
      <c r="OFW34" s="86"/>
      <c r="OFX34" s="86"/>
      <c r="OFY34" s="86"/>
      <c r="OFZ34" s="86"/>
      <c r="OGA34" s="86"/>
      <c r="OGB34" s="86"/>
      <c r="OGC34" s="86"/>
      <c r="OGD34" s="86"/>
      <c r="OGE34" s="86"/>
      <c r="OGF34" s="86"/>
      <c r="OGG34" s="86"/>
      <c r="OGH34" s="86"/>
      <c r="OGI34" s="86"/>
      <c r="OGJ34" s="86"/>
      <c r="OGK34" s="86"/>
      <c r="OGL34" s="86"/>
      <c r="OGM34" s="86"/>
      <c r="OGN34" s="86"/>
      <c r="OGO34" s="86"/>
      <c r="OGP34" s="86"/>
      <c r="OGQ34" s="86"/>
      <c r="OGR34" s="86"/>
      <c r="OGS34" s="86"/>
      <c r="OGT34" s="86"/>
      <c r="OGU34" s="86"/>
      <c r="OGV34" s="86"/>
      <c r="OGW34" s="86"/>
      <c r="OGX34" s="86"/>
      <c r="OGY34" s="86"/>
      <c r="OGZ34" s="86"/>
      <c r="OHA34" s="86"/>
      <c r="OHB34" s="86"/>
      <c r="OHC34" s="86"/>
      <c r="OHD34" s="86"/>
      <c r="OHE34" s="86"/>
      <c r="OHF34" s="86"/>
      <c r="OHG34" s="86"/>
      <c r="OHH34" s="86"/>
      <c r="OHI34" s="86"/>
      <c r="OHJ34" s="86"/>
      <c r="OHK34" s="86"/>
      <c r="OHL34" s="86"/>
      <c r="OHM34" s="86"/>
      <c r="OHN34" s="86"/>
      <c r="OHO34" s="86"/>
      <c r="OHP34" s="86"/>
      <c r="OHQ34" s="86"/>
      <c r="OHR34" s="86"/>
      <c r="OHS34" s="86"/>
      <c r="OHT34" s="86"/>
      <c r="OHU34" s="86"/>
      <c r="OHV34" s="86"/>
      <c r="OHW34" s="86"/>
      <c r="OHX34" s="86"/>
      <c r="OHY34" s="86"/>
      <c r="OHZ34" s="86"/>
      <c r="OIA34" s="86"/>
      <c r="OIB34" s="86"/>
      <c r="OIC34" s="86"/>
      <c r="OID34" s="86"/>
      <c r="OIE34" s="86"/>
      <c r="OIF34" s="86"/>
      <c r="OIG34" s="86"/>
      <c r="OIH34" s="86"/>
      <c r="OII34" s="86"/>
      <c r="OIJ34" s="86"/>
      <c r="OIK34" s="86"/>
      <c r="OIL34" s="86"/>
      <c r="OIM34" s="86"/>
      <c r="OIN34" s="86"/>
      <c r="OIO34" s="86"/>
      <c r="OIP34" s="86"/>
      <c r="OIQ34" s="86"/>
      <c r="OIR34" s="86"/>
      <c r="OIS34" s="86"/>
      <c r="OIT34" s="86"/>
      <c r="OIU34" s="86"/>
      <c r="OIV34" s="86"/>
      <c r="OIW34" s="86"/>
      <c r="OIX34" s="86"/>
      <c r="OIY34" s="86"/>
      <c r="OIZ34" s="86"/>
      <c r="OJA34" s="86"/>
      <c r="OJB34" s="86"/>
      <c r="OJC34" s="86"/>
      <c r="OJD34" s="86"/>
      <c r="OJE34" s="86"/>
      <c r="OJF34" s="86"/>
      <c r="OJG34" s="86"/>
      <c r="OJH34" s="86"/>
      <c r="OJI34" s="86"/>
      <c r="OJJ34" s="86"/>
      <c r="OJK34" s="86"/>
      <c r="OJL34" s="86"/>
      <c r="OJM34" s="86"/>
      <c r="OJN34" s="86"/>
      <c r="OJO34" s="86"/>
      <c r="OJP34" s="86"/>
      <c r="OJQ34" s="86"/>
      <c r="OJR34" s="86"/>
      <c r="OJS34" s="86"/>
      <c r="OJT34" s="86"/>
      <c r="OJU34" s="86"/>
      <c r="OJV34" s="86"/>
      <c r="OJW34" s="86"/>
      <c r="OJX34" s="86"/>
      <c r="OJY34" s="86"/>
      <c r="OJZ34" s="86"/>
      <c r="OKA34" s="86"/>
      <c r="OKB34" s="86"/>
      <c r="OKC34" s="86"/>
      <c r="OKD34" s="86"/>
      <c r="OKE34" s="86"/>
      <c r="OKF34" s="86"/>
      <c r="OKG34" s="86"/>
      <c r="OKH34" s="86"/>
      <c r="OKI34" s="86"/>
      <c r="OKJ34" s="86"/>
      <c r="OKK34" s="86"/>
      <c r="OKL34" s="86"/>
      <c r="OKM34" s="86"/>
      <c r="OKN34" s="86"/>
      <c r="OKO34" s="86"/>
      <c r="OKP34" s="86"/>
      <c r="OKQ34" s="86"/>
      <c r="OKR34" s="86"/>
      <c r="OKS34" s="86"/>
      <c r="OKT34" s="86"/>
      <c r="OKU34" s="86"/>
      <c r="OKV34" s="86"/>
      <c r="OKW34" s="86"/>
      <c r="OKX34" s="86"/>
      <c r="OKY34" s="86"/>
      <c r="OKZ34" s="86"/>
      <c r="OLA34" s="86"/>
      <c r="OLB34" s="86"/>
      <c r="OLC34" s="86"/>
      <c r="OLD34" s="86"/>
      <c r="OLE34" s="86"/>
      <c r="OLF34" s="86"/>
      <c r="OLG34" s="86"/>
      <c r="OLH34" s="86"/>
      <c r="OLI34" s="86"/>
      <c r="OLJ34" s="86"/>
      <c r="OLK34" s="86"/>
      <c r="OLL34" s="86"/>
      <c r="OLM34" s="86"/>
      <c r="OLN34" s="86"/>
      <c r="OLO34" s="86"/>
      <c r="OLP34" s="86"/>
      <c r="OLQ34" s="86"/>
      <c r="OLR34" s="86"/>
      <c r="OLS34" s="86"/>
      <c r="OLT34" s="86"/>
      <c r="OLU34" s="86"/>
      <c r="OLV34" s="86"/>
      <c r="OLW34" s="86"/>
      <c r="OLX34" s="86"/>
      <c r="OLY34" s="86"/>
      <c r="OLZ34" s="86"/>
      <c r="OMA34" s="86"/>
      <c r="OMB34" s="86"/>
      <c r="OMC34" s="86"/>
      <c r="OMD34" s="86"/>
      <c r="OME34" s="86"/>
      <c r="OMF34" s="86"/>
      <c r="OMG34" s="86"/>
      <c r="OMH34" s="86"/>
      <c r="OMI34" s="86"/>
      <c r="OMJ34" s="86"/>
      <c r="OMK34" s="86"/>
      <c r="OML34" s="86"/>
      <c r="OMM34" s="86"/>
      <c r="OMN34" s="86"/>
      <c r="OMO34" s="86"/>
      <c r="OMP34" s="86"/>
      <c r="OMQ34" s="86"/>
      <c r="OMR34" s="86"/>
      <c r="OMS34" s="86"/>
      <c r="OMT34" s="86"/>
      <c r="OMU34" s="86"/>
      <c r="OMV34" s="86"/>
      <c r="OMW34" s="86"/>
      <c r="OMX34" s="86"/>
      <c r="OMY34" s="86"/>
      <c r="OMZ34" s="86"/>
      <c r="ONA34" s="86"/>
      <c r="ONB34" s="86"/>
      <c r="ONC34" s="86"/>
      <c r="OND34" s="86"/>
      <c r="ONE34" s="86"/>
      <c r="ONF34" s="86"/>
      <c r="ONG34" s="86"/>
      <c r="ONH34" s="86"/>
      <c r="ONI34" s="86"/>
      <c r="ONJ34" s="86"/>
      <c r="ONK34" s="86"/>
      <c r="ONL34" s="86"/>
      <c r="ONM34" s="86"/>
      <c r="ONN34" s="86"/>
      <c r="ONO34" s="86"/>
      <c r="ONP34" s="86"/>
      <c r="ONQ34" s="86"/>
      <c r="ONR34" s="86"/>
      <c r="ONS34" s="86"/>
      <c r="ONT34" s="86"/>
      <c r="ONU34" s="86"/>
      <c r="ONV34" s="86"/>
      <c r="ONW34" s="86"/>
      <c r="ONX34" s="86"/>
      <c r="ONY34" s="86"/>
      <c r="ONZ34" s="86"/>
      <c r="OOA34" s="86"/>
      <c r="OOB34" s="86"/>
      <c r="OOC34" s="86"/>
      <c r="OOD34" s="86"/>
      <c r="OOE34" s="86"/>
      <c r="OOF34" s="86"/>
      <c r="OOG34" s="86"/>
      <c r="OOH34" s="86"/>
      <c r="OOI34" s="86"/>
      <c r="OOJ34" s="86"/>
      <c r="OOK34" s="86"/>
      <c r="OOL34" s="86"/>
      <c r="OOM34" s="86"/>
      <c r="OON34" s="86"/>
      <c r="OOO34" s="86"/>
      <c r="OOP34" s="86"/>
      <c r="OOQ34" s="86"/>
      <c r="OOR34" s="86"/>
      <c r="OOS34" s="86"/>
      <c r="OOT34" s="86"/>
      <c r="OOU34" s="86"/>
      <c r="OOV34" s="86"/>
      <c r="OOW34" s="86"/>
      <c r="OOX34" s="86"/>
      <c r="OOY34" s="86"/>
      <c r="OOZ34" s="86"/>
      <c r="OPA34" s="86"/>
      <c r="OPB34" s="86"/>
      <c r="OPC34" s="86"/>
      <c r="OPD34" s="86"/>
      <c r="OPE34" s="86"/>
      <c r="OPF34" s="86"/>
      <c r="OPG34" s="86"/>
      <c r="OPH34" s="86"/>
      <c r="OPI34" s="86"/>
      <c r="OPJ34" s="86"/>
      <c r="OPK34" s="86"/>
      <c r="OPL34" s="86"/>
      <c r="OPM34" s="86"/>
      <c r="OPN34" s="86"/>
      <c r="OPO34" s="86"/>
      <c r="OPP34" s="86"/>
      <c r="OPQ34" s="86"/>
      <c r="OPR34" s="86"/>
      <c r="OPS34" s="86"/>
      <c r="OPT34" s="86"/>
      <c r="OPU34" s="86"/>
      <c r="OPV34" s="86"/>
      <c r="OPW34" s="86"/>
      <c r="OPX34" s="86"/>
      <c r="OPY34" s="86"/>
      <c r="OPZ34" s="86"/>
      <c r="OQA34" s="86"/>
      <c r="OQB34" s="86"/>
      <c r="OQC34" s="86"/>
      <c r="OQD34" s="86"/>
      <c r="OQE34" s="86"/>
      <c r="OQF34" s="86"/>
      <c r="OQG34" s="86"/>
      <c r="OQH34" s="86"/>
      <c r="OQI34" s="86"/>
      <c r="OQJ34" s="86"/>
      <c r="OQK34" s="86"/>
      <c r="OQL34" s="86"/>
      <c r="OQM34" s="86"/>
      <c r="OQN34" s="86"/>
      <c r="OQO34" s="86"/>
      <c r="OQP34" s="86"/>
      <c r="OQQ34" s="86"/>
      <c r="OQR34" s="86"/>
      <c r="OQS34" s="86"/>
      <c r="OQT34" s="86"/>
      <c r="OQU34" s="86"/>
      <c r="OQV34" s="86"/>
      <c r="OQW34" s="86"/>
      <c r="OQX34" s="86"/>
      <c r="OQY34" s="86"/>
      <c r="OQZ34" s="86"/>
      <c r="ORA34" s="86"/>
      <c r="ORB34" s="86"/>
      <c r="ORC34" s="86"/>
      <c r="ORD34" s="86"/>
      <c r="ORE34" s="86"/>
      <c r="ORF34" s="86"/>
      <c r="ORG34" s="86"/>
      <c r="ORH34" s="86"/>
      <c r="ORI34" s="86"/>
      <c r="ORJ34" s="86"/>
      <c r="ORK34" s="86"/>
      <c r="ORL34" s="86"/>
      <c r="ORM34" s="86"/>
      <c r="ORN34" s="86"/>
      <c r="ORO34" s="86"/>
      <c r="ORP34" s="86"/>
      <c r="ORQ34" s="86"/>
      <c r="ORR34" s="86"/>
      <c r="ORS34" s="86"/>
      <c r="ORT34" s="86"/>
      <c r="ORU34" s="86"/>
      <c r="ORV34" s="86"/>
      <c r="ORW34" s="86"/>
      <c r="ORX34" s="86"/>
      <c r="ORY34" s="86"/>
      <c r="ORZ34" s="86"/>
      <c r="OSA34" s="86"/>
      <c r="OSB34" s="86"/>
      <c r="OSC34" s="86"/>
      <c r="OSD34" s="86"/>
      <c r="OSE34" s="86"/>
      <c r="OSF34" s="86"/>
      <c r="OSG34" s="86"/>
      <c r="OSH34" s="86"/>
      <c r="OSI34" s="86"/>
      <c r="OSJ34" s="86"/>
      <c r="OSK34" s="86"/>
      <c r="OSL34" s="86"/>
      <c r="OSM34" s="86"/>
      <c r="OSN34" s="86"/>
      <c r="OSO34" s="86"/>
      <c r="OSP34" s="86"/>
      <c r="OSQ34" s="86"/>
      <c r="OSR34" s="86"/>
      <c r="OSS34" s="86"/>
      <c r="OST34" s="86"/>
      <c r="OSU34" s="86"/>
      <c r="OSV34" s="86"/>
      <c r="OSW34" s="86"/>
      <c r="OSX34" s="86"/>
      <c r="OSY34" s="86"/>
      <c r="OSZ34" s="86"/>
      <c r="OTA34" s="86"/>
      <c r="OTB34" s="86"/>
      <c r="OTC34" s="86"/>
      <c r="OTD34" s="86"/>
      <c r="OTE34" s="86"/>
      <c r="OTF34" s="86"/>
      <c r="OTG34" s="86"/>
      <c r="OTH34" s="86"/>
      <c r="OTI34" s="86"/>
      <c r="OTJ34" s="86"/>
      <c r="OTK34" s="86"/>
      <c r="OTL34" s="86"/>
      <c r="OTM34" s="86"/>
      <c r="OTN34" s="86"/>
      <c r="OTO34" s="86"/>
      <c r="OTP34" s="86"/>
      <c r="OTQ34" s="86"/>
      <c r="OTR34" s="86"/>
      <c r="OTS34" s="86"/>
      <c r="OTT34" s="86"/>
      <c r="OTU34" s="86"/>
      <c r="OTV34" s="86"/>
      <c r="OTW34" s="86"/>
      <c r="OTX34" s="86"/>
      <c r="OTY34" s="86"/>
      <c r="OTZ34" s="86"/>
      <c r="OUA34" s="86"/>
      <c r="OUB34" s="86"/>
      <c r="OUC34" s="86"/>
      <c r="OUD34" s="86"/>
      <c r="OUE34" s="86"/>
      <c r="OUF34" s="86"/>
      <c r="OUG34" s="86"/>
      <c r="OUH34" s="86"/>
      <c r="OUI34" s="86"/>
      <c r="OUJ34" s="86"/>
      <c r="OUK34" s="86"/>
      <c r="OUL34" s="86"/>
      <c r="OUM34" s="86"/>
      <c r="OUN34" s="86"/>
      <c r="OUO34" s="86"/>
      <c r="OUP34" s="86"/>
      <c r="OUQ34" s="86"/>
      <c r="OUR34" s="86"/>
      <c r="OUS34" s="86"/>
      <c r="OUT34" s="86"/>
      <c r="OUU34" s="86"/>
      <c r="OUV34" s="86"/>
      <c r="OUW34" s="86"/>
      <c r="OUX34" s="86"/>
      <c r="OUY34" s="86"/>
      <c r="OUZ34" s="86"/>
      <c r="OVA34" s="86"/>
      <c r="OVB34" s="86"/>
      <c r="OVC34" s="86"/>
      <c r="OVD34" s="86"/>
      <c r="OVE34" s="86"/>
      <c r="OVF34" s="86"/>
      <c r="OVG34" s="86"/>
      <c r="OVH34" s="86"/>
      <c r="OVI34" s="86"/>
      <c r="OVJ34" s="86"/>
      <c r="OVK34" s="86"/>
      <c r="OVL34" s="86"/>
      <c r="OVM34" s="86"/>
      <c r="OVN34" s="86"/>
      <c r="OVO34" s="86"/>
      <c r="OVP34" s="86"/>
      <c r="OVQ34" s="86"/>
      <c r="OVR34" s="86"/>
      <c r="OVS34" s="86"/>
      <c r="OVT34" s="86"/>
      <c r="OVU34" s="86"/>
      <c r="OVV34" s="86"/>
      <c r="OVW34" s="86"/>
      <c r="OVX34" s="86"/>
      <c r="OVY34" s="86"/>
      <c r="OVZ34" s="86"/>
      <c r="OWA34" s="86"/>
      <c r="OWB34" s="86"/>
      <c r="OWC34" s="86"/>
      <c r="OWD34" s="86"/>
      <c r="OWE34" s="86"/>
      <c r="OWF34" s="86"/>
      <c r="OWG34" s="86"/>
      <c r="OWH34" s="86"/>
      <c r="OWI34" s="86"/>
      <c r="OWJ34" s="86"/>
      <c r="OWK34" s="86"/>
      <c r="OWL34" s="86"/>
      <c r="OWM34" s="86"/>
      <c r="OWN34" s="86"/>
      <c r="OWO34" s="86"/>
      <c r="OWP34" s="86"/>
      <c r="OWQ34" s="86"/>
      <c r="OWR34" s="86"/>
      <c r="OWS34" s="86"/>
      <c r="OWT34" s="86"/>
      <c r="OWU34" s="86"/>
      <c r="OWV34" s="86"/>
      <c r="OWW34" s="86"/>
      <c r="OWX34" s="86"/>
      <c r="OWY34" s="86"/>
      <c r="OWZ34" s="86"/>
      <c r="OXA34" s="86"/>
      <c r="OXB34" s="86"/>
      <c r="OXC34" s="86"/>
      <c r="OXD34" s="86"/>
      <c r="OXE34" s="86"/>
      <c r="OXF34" s="86"/>
      <c r="OXG34" s="86"/>
      <c r="OXH34" s="86"/>
      <c r="OXI34" s="86"/>
      <c r="OXJ34" s="86"/>
      <c r="OXK34" s="86"/>
      <c r="OXL34" s="86"/>
      <c r="OXM34" s="86"/>
      <c r="OXN34" s="86"/>
      <c r="OXO34" s="86"/>
      <c r="OXP34" s="86"/>
      <c r="OXQ34" s="86"/>
      <c r="OXR34" s="86"/>
      <c r="OXS34" s="86"/>
      <c r="OXT34" s="86"/>
      <c r="OXU34" s="86"/>
      <c r="OXV34" s="86"/>
      <c r="OXW34" s="86"/>
      <c r="OXX34" s="86"/>
      <c r="OXY34" s="86"/>
      <c r="OXZ34" s="86"/>
      <c r="OYA34" s="86"/>
      <c r="OYB34" s="86"/>
      <c r="OYC34" s="86"/>
      <c r="OYD34" s="86"/>
      <c r="OYE34" s="86"/>
      <c r="OYF34" s="86"/>
      <c r="OYG34" s="86"/>
      <c r="OYH34" s="86"/>
      <c r="OYI34" s="86"/>
      <c r="OYJ34" s="86"/>
      <c r="OYK34" s="86"/>
      <c r="OYL34" s="86"/>
      <c r="OYM34" s="86"/>
      <c r="OYN34" s="86"/>
      <c r="OYO34" s="86"/>
      <c r="OYP34" s="86"/>
      <c r="OYQ34" s="86"/>
      <c r="OYR34" s="86"/>
      <c r="OYS34" s="86"/>
      <c r="OYT34" s="86"/>
      <c r="OYU34" s="86"/>
      <c r="OYV34" s="86"/>
      <c r="OYW34" s="86"/>
      <c r="OYX34" s="86"/>
      <c r="OYY34" s="86"/>
      <c r="OYZ34" s="86"/>
      <c r="OZA34" s="86"/>
      <c r="OZB34" s="86"/>
      <c r="OZC34" s="86"/>
      <c r="OZD34" s="86"/>
      <c r="OZE34" s="86"/>
      <c r="OZF34" s="86"/>
      <c r="OZG34" s="86"/>
      <c r="OZH34" s="86"/>
      <c r="OZI34" s="86"/>
      <c r="OZJ34" s="86"/>
      <c r="OZK34" s="86"/>
      <c r="OZL34" s="86"/>
      <c r="OZM34" s="86"/>
      <c r="OZN34" s="86"/>
      <c r="OZO34" s="86"/>
      <c r="OZP34" s="86"/>
      <c r="OZQ34" s="86"/>
      <c r="OZR34" s="86"/>
      <c r="OZS34" s="86"/>
      <c r="OZT34" s="86"/>
      <c r="OZU34" s="86"/>
      <c r="OZV34" s="86"/>
      <c r="OZW34" s="86"/>
      <c r="OZX34" s="86"/>
      <c r="OZY34" s="86"/>
      <c r="OZZ34" s="86"/>
      <c r="PAA34" s="86"/>
      <c r="PAB34" s="86"/>
      <c r="PAC34" s="86"/>
      <c r="PAD34" s="86"/>
      <c r="PAE34" s="86"/>
      <c r="PAF34" s="86"/>
      <c r="PAG34" s="86"/>
      <c r="PAH34" s="86"/>
      <c r="PAI34" s="86"/>
      <c r="PAJ34" s="86"/>
      <c r="PAK34" s="86"/>
      <c r="PAL34" s="86"/>
      <c r="PAM34" s="86"/>
      <c r="PAN34" s="86"/>
      <c r="PAO34" s="86"/>
      <c r="PAP34" s="86"/>
      <c r="PAQ34" s="86"/>
      <c r="PAR34" s="86"/>
      <c r="PAS34" s="86"/>
      <c r="PAT34" s="86"/>
      <c r="PAU34" s="86"/>
      <c r="PAV34" s="86"/>
      <c r="PAW34" s="86"/>
      <c r="PAX34" s="86"/>
      <c r="PAY34" s="86"/>
      <c r="PAZ34" s="86"/>
      <c r="PBA34" s="86"/>
      <c r="PBB34" s="86"/>
      <c r="PBC34" s="86"/>
      <c r="PBD34" s="86"/>
      <c r="PBE34" s="86"/>
      <c r="PBF34" s="86"/>
      <c r="PBG34" s="86"/>
      <c r="PBH34" s="86"/>
      <c r="PBI34" s="86"/>
      <c r="PBJ34" s="86"/>
      <c r="PBK34" s="86"/>
      <c r="PBL34" s="86"/>
      <c r="PBM34" s="86"/>
      <c r="PBN34" s="86"/>
      <c r="PBO34" s="86"/>
      <c r="PBP34" s="86"/>
      <c r="PBQ34" s="86"/>
      <c r="PBR34" s="86"/>
      <c r="PBS34" s="86"/>
      <c r="PBT34" s="86"/>
      <c r="PBU34" s="86"/>
      <c r="PBV34" s="86"/>
      <c r="PBW34" s="86"/>
      <c r="PBX34" s="86"/>
      <c r="PBY34" s="86"/>
      <c r="PBZ34" s="86"/>
      <c r="PCA34" s="86"/>
      <c r="PCB34" s="86"/>
      <c r="PCC34" s="86"/>
      <c r="PCD34" s="86"/>
      <c r="PCE34" s="86"/>
      <c r="PCF34" s="86"/>
      <c r="PCG34" s="86"/>
      <c r="PCH34" s="86"/>
      <c r="PCI34" s="86"/>
      <c r="PCJ34" s="86"/>
      <c r="PCK34" s="86"/>
      <c r="PCL34" s="86"/>
      <c r="PCM34" s="86"/>
      <c r="PCN34" s="86"/>
      <c r="PCO34" s="86"/>
      <c r="PCP34" s="86"/>
      <c r="PCQ34" s="86"/>
      <c r="PCR34" s="86"/>
      <c r="PCS34" s="86"/>
      <c r="PCT34" s="86"/>
      <c r="PCU34" s="86"/>
      <c r="PCV34" s="86"/>
      <c r="PCW34" s="86"/>
      <c r="PCX34" s="86"/>
      <c r="PCY34" s="86"/>
      <c r="PCZ34" s="86"/>
      <c r="PDA34" s="86"/>
      <c r="PDB34" s="86"/>
      <c r="PDC34" s="86"/>
      <c r="PDD34" s="86"/>
      <c r="PDE34" s="86"/>
      <c r="PDF34" s="86"/>
      <c r="PDG34" s="86"/>
      <c r="PDH34" s="86"/>
      <c r="PDI34" s="86"/>
      <c r="PDJ34" s="86"/>
      <c r="PDK34" s="86"/>
      <c r="PDL34" s="86"/>
      <c r="PDM34" s="86"/>
      <c r="PDN34" s="86"/>
      <c r="PDO34" s="86"/>
      <c r="PDP34" s="86"/>
      <c r="PDQ34" s="86"/>
      <c r="PDR34" s="86"/>
      <c r="PDS34" s="86"/>
      <c r="PDT34" s="86"/>
      <c r="PDU34" s="86"/>
      <c r="PDV34" s="86"/>
      <c r="PDW34" s="86"/>
      <c r="PDX34" s="86"/>
      <c r="PDY34" s="86"/>
      <c r="PDZ34" s="86"/>
      <c r="PEA34" s="86"/>
      <c r="PEB34" s="86"/>
      <c r="PEC34" s="86"/>
      <c r="PED34" s="86"/>
      <c r="PEE34" s="86"/>
      <c r="PEF34" s="86"/>
      <c r="PEG34" s="86"/>
      <c r="PEH34" s="86"/>
      <c r="PEI34" s="86"/>
      <c r="PEJ34" s="86"/>
      <c r="PEK34" s="86"/>
      <c r="PEL34" s="86"/>
      <c r="PEM34" s="86"/>
      <c r="PEN34" s="86"/>
      <c r="PEO34" s="86"/>
      <c r="PEP34" s="86"/>
      <c r="PEQ34" s="86"/>
      <c r="PER34" s="86"/>
      <c r="PES34" s="86"/>
      <c r="PET34" s="86"/>
      <c r="PEU34" s="86"/>
      <c r="PEV34" s="86"/>
      <c r="PEW34" s="86"/>
      <c r="PEX34" s="86"/>
      <c r="PEY34" s="86"/>
      <c r="PEZ34" s="86"/>
      <c r="PFA34" s="86"/>
      <c r="PFB34" s="86"/>
      <c r="PFC34" s="86"/>
      <c r="PFD34" s="86"/>
      <c r="PFE34" s="86"/>
      <c r="PFF34" s="86"/>
      <c r="PFG34" s="86"/>
      <c r="PFH34" s="86"/>
      <c r="PFI34" s="86"/>
      <c r="PFJ34" s="86"/>
      <c r="PFK34" s="86"/>
      <c r="PFL34" s="86"/>
      <c r="PFM34" s="86"/>
      <c r="PFN34" s="86"/>
      <c r="PFO34" s="86"/>
      <c r="PFP34" s="86"/>
      <c r="PFQ34" s="86"/>
      <c r="PFR34" s="86"/>
      <c r="PFS34" s="86"/>
      <c r="PFT34" s="86"/>
      <c r="PFU34" s="86"/>
      <c r="PFV34" s="86"/>
      <c r="PFW34" s="86"/>
      <c r="PFX34" s="86"/>
      <c r="PFY34" s="86"/>
      <c r="PFZ34" s="86"/>
      <c r="PGA34" s="86"/>
      <c r="PGB34" s="86"/>
      <c r="PGC34" s="86"/>
      <c r="PGD34" s="86"/>
      <c r="PGE34" s="86"/>
      <c r="PGF34" s="86"/>
      <c r="PGG34" s="86"/>
      <c r="PGH34" s="86"/>
      <c r="PGI34" s="86"/>
      <c r="PGJ34" s="86"/>
      <c r="PGK34" s="86"/>
      <c r="PGL34" s="86"/>
      <c r="PGM34" s="86"/>
      <c r="PGN34" s="86"/>
      <c r="PGO34" s="86"/>
      <c r="PGP34" s="86"/>
      <c r="PGQ34" s="86"/>
      <c r="PGR34" s="86"/>
      <c r="PGS34" s="86"/>
      <c r="PGT34" s="86"/>
      <c r="PGU34" s="86"/>
      <c r="PGV34" s="86"/>
      <c r="PGW34" s="86"/>
      <c r="PGX34" s="86"/>
      <c r="PGY34" s="86"/>
      <c r="PGZ34" s="86"/>
      <c r="PHA34" s="86"/>
      <c r="PHB34" s="86"/>
      <c r="PHC34" s="86"/>
      <c r="PHD34" s="86"/>
      <c r="PHE34" s="86"/>
      <c r="PHF34" s="86"/>
      <c r="PHG34" s="86"/>
      <c r="PHH34" s="86"/>
      <c r="PHI34" s="86"/>
      <c r="PHJ34" s="86"/>
      <c r="PHK34" s="86"/>
      <c r="PHL34" s="86"/>
      <c r="PHM34" s="86"/>
      <c r="PHN34" s="86"/>
      <c r="PHO34" s="86"/>
      <c r="PHP34" s="86"/>
      <c r="PHQ34" s="86"/>
      <c r="PHR34" s="86"/>
      <c r="PHS34" s="86"/>
      <c r="PHT34" s="86"/>
      <c r="PHU34" s="86"/>
      <c r="PHV34" s="86"/>
      <c r="PHW34" s="86"/>
      <c r="PHX34" s="86"/>
      <c r="PHY34" s="86"/>
      <c r="PHZ34" s="86"/>
      <c r="PIA34" s="86"/>
      <c r="PIB34" s="86"/>
      <c r="PIC34" s="86"/>
      <c r="PID34" s="86"/>
      <c r="PIE34" s="86"/>
      <c r="PIF34" s="86"/>
      <c r="PIG34" s="86"/>
      <c r="PIH34" s="86"/>
      <c r="PII34" s="86"/>
      <c r="PIJ34" s="86"/>
      <c r="PIK34" s="86"/>
      <c r="PIL34" s="86"/>
      <c r="PIM34" s="86"/>
      <c r="PIN34" s="86"/>
      <c r="PIO34" s="86"/>
      <c r="PIP34" s="86"/>
      <c r="PIQ34" s="86"/>
      <c r="PIR34" s="86"/>
      <c r="PIS34" s="86"/>
      <c r="PIT34" s="86"/>
      <c r="PIU34" s="86"/>
      <c r="PIV34" s="86"/>
      <c r="PIW34" s="86"/>
      <c r="PIX34" s="86"/>
      <c r="PIY34" s="86"/>
      <c r="PIZ34" s="86"/>
      <c r="PJA34" s="86"/>
      <c r="PJB34" s="86"/>
      <c r="PJC34" s="86"/>
      <c r="PJD34" s="86"/>
      <c r="PJE34" s="86"/>
      <c r="PJF34" s="86"/>
      <c r="PJG34" s="86"/>
      <c r="PJH34" s="86"/>
      <c r="PJI34" s="86"/>
      <c r="PJJ34" s="86"/>
      <c r="PJK34" s="86"/>
      <c r="PJL34" s="86"/>
      <c r="PJM34" s="86"/>
      <c r="PJN34" s="86"/>
      <c r="PJO34" s="86"/>
      <c r="PJP34" s="86"/>
      <c r="PJQ34" s="86"/>
      <c r="PJR34" s="86"/>
      <c r="PJS34" s="86"/>
      <c r="PJT34" s="86"/>
      <c r="PJU34" s="86"/>
      <c r="PJV34" s="86"/>
      <c r="PJW34" s="86"/>
      <c r="PJX34" s="86"/>
      <c r="PJY34" s="86"/>
      <c r="PJZ34" s="86"/>
      <c r="PKA34" s="86"/>
      <c r="PKB34" s="86"/>
      <c r="PKC34" s="86"/>
      <c r="PKD34" s="86"/>
      <c r="PKE34" s="86"/>
      <c r="PKF34" s="86"/>
      <c r="PKG34" s="86"/>
      <c r="PKH34" s="86"/>
      <c r="PKI34" s="86"/>
      <c r="PKJ34" s="86"/>
      <c r="PKK34" s="86"/>
      <c r="PKL34" s="86"/>
      <c r="PKM34" s="86"/>
      <c r="PKN34" s="86"/>
      <c r="PKO34" s="86"/>
      <c r="PKP34" s="86"/>
      <c r="PKQ34" s="86"/>
      <c r="PKR34" s="86"/>
      <c r="PKS34" s="86"/>
      <c r="PKT34" s="86"/>
      <c r="PKU34" s="86"/>
      <c r="PKV34" s="86"/>
      <c r="PKW34" s="86"/>
      <c r="PKX34" s="86"/>
      <c r="PKY34" s="86"/>
      <c r="PKZ34" s="86"/>
      <c r="PLA34" s="86"/>
      <c r="PLB34" s="86"/>
      <c r="PLC34" s="86"/>
      <c r="PLD34" s="86"/>
      <c r="PLE34" s="86"/>
      <c r="PLF34" s="86"/>
      <c r="PLG34" s="86"/>
      <c r="PLH34" s="86"/>
      <c r="PLI34" s="86"/>
      <c r="PLJ34" s="86"/>
      <c r="PLK34" s="86"/>
      <c r="PLL34" s="86"/>
      <c r="PLM34" s="86"/>
      <c r="PLN34" s="86"/>
      <c r="PLO34" s="86"/>
      <c r="PLP34" s="86"/>
      <c r="PLQ34" s="86"/>
      <c r="PLR34" s="86"/>
      <c r="PLS34" s="86"/>
      <c r="PLT34" s="86"/>
      <c r="PLU34" s="86"/>
      <c r="PLV34" s="86"/>
      <c r="PLW34" s="86"/>
      <c r="PLX34" s="86"/>
      <c r="PLY34" s="86"/>
      <c r="PLZ34" s="86"/>
      <c r="PMA34" s="86"/>
      <c r="PMB34" s="86"/>
      <c r="PMC34" s="86"/>
      <c r="PMD34" s="86"/>
      <c r="PME34" s="86"/>
      <c r="PMF34" s="86"/>
      <c r="PMG34" s="86"/>
      <c r="PMH34" s="86"/>
      <c r="PMI34" s="86"/>
      <c r="PMJ34" s="86"/>
      <c r="PMK34" s="86"/>
      <c r="PML34" s="86"/>
      <c r="PMM34" s="86"/>
      <c r="PMN34" s="86"/>
      <c r="PMO34" s="86"/>
      <c r="PMP34" s="86"/>
      <c r="PMQ34" s="86"/>
      <c r="PMR34" s="86"/>
      <c r="PMS34" s="86"/>
      <c r="PMT34" s="86"/>
      <c r="PMU34" s="86"/>
      <c r="PMV34" s="86"/>
      <c r="PMW34" s="86"/>
      <c r="PMX34" s="86"/>
      <c r="PMY34" s="86"/>
      <c r="PMZ34" s="86"/>
      <c r="PNA34" s="86"/>
      <c r="PNB34" s="86"/>
      <c r="PNC34" s="86"/>
      <c r="PND34" s="86"/>
      <c r="PNE34" s="86"/>
      <c r="PNF34" s="86"/>
      <c r="PNG34" s="86"/>
      <c r="PNH34" s="86"/>
      <c r="PNI34" s="86"/>
      <c r="PNJ34" s="86"/>
      <c r="PNK34" s="86"/>
      <c r="PNL34" s="86"/>
      <c r="PNM34" s="86"/>
      <c r="PNN34" s="86"/>
      <c r="PNO34" s="86"/>
      <c r="PNP34" s="86"/>
      <c r="PNQ34" s="86"/>
      <c r="PNR34" s="86"/>
      <c r="PNS34" s="86"/>
      <c r="PNT34" s="86"/>
      <c r="PNU34" s="86"/>
      <c r="PNV34" s="86"/>
      <c r="PNW34" s="86"/>
      <c r="PNX34" s="86"/>
      <c r="PNY34" s="86"/>
      <c r="PNZ34" s="86"/>
      <c r="POA34" s="86"/>
      <c r="POB34" s="86"/>
      <c r="POC34" s="86"/>
      <c r="POD34" s="86"/>
      <c r="POE34" s="86"/>
      <c r="POF34" s="86"/>
      <c r="POG34" s="86"/>
      <c r="POH34" s="86"/>
      <c r="POI34" s="86"/>
      <c r="POJ34" s="86"/>
      <c r="POK34" s="86"/>
      <c r="POL34" s="86"/>
      <c r="POM34" s="86"/>
      <c r="PON34" s="86"/>
      <c r="POO34" s="86"/>
      <c r="POP34" s="86"/>
      <c r="POQ34" s="86"/>
      <c r="POR34" s="86"/>
      <c r="POS34" s="86"/>
      <c r="POT34" s="86"/>
      <c r="POU34" s="86"/>
      <c r="POV34" s="86"/>
      <c r="POW34" s="86"/>
      <c r="POX34" s="86"/>
      <c r="POY34" s="86"/>
      <c r="POZ34" s="86"/>
      <c r="PPA34" s="86"/>
      <c r="PPB34" s="86"/>
      <c r="PPC34" s="86"/>
      <c r="PPD34" s="86"/>
      <c r="PPE34" s="86"/>
      <c r="PPF34" s="86"/>
      <c r="PPG34" s="86"/>
      <c r="PPH34" s="86"/>
      <c r="PPI34" s="86"/>
      <c r="PPJ34" s="86"/>
      <c r="PPK34" s="86"/>
      <c r="PPL34" s="86"/>
      <c r="PPM34" s="86"/>
      <c r="PPN34" s="86"/>
      <c r="PPO34" s="86"/>
      <c r="PPP34" s="86"/>
      <c r="PPQ34" s="86"/>
      <c r="PPR34" s="86"/>
      <c r="PPS34" s="86"/>
      <c r="PPT34" s="86"/>
      <c r="PPU34" s="86"/>
      <c r="PPV34" s="86"/>
      <c r="PPW34" s="86"/>
      <c r="PPX34" s="86"/>
      <c r="PPY34" s="86"/>
      <c r="PPZ34" s="86"/>
      <c r="PQA34" s="86"/>
      <c r="PQB34" s="86"/>
      <c r="PQC34" s="86"/>
      <c r="PQD34" s="86"/>
      <c r="PQE34" s="86"/>
      <c r="PQF34" s="86"/>
      <c r="PQG34" s="86"/>
      <c r="PQH34" s="86"/>
      <c r="PQI34" s="86"/>
      <c r="PQJ34" s="86"/>
      <c r="PQK34" s="86"/>
      <c r="PQL34" s="86"/>
      <c r="PQM34" s="86"/>
      <c r="PQN34" s="86"/>
      <c r="PQO34" s="86"/>
      <c r="PQP34" s="86"/>
      <c r="PQQ34" s="86"/>
      <c r="PQR34" s="86"/>
      <c r="PQS34" s="86"/>
      <c r="PQT34" s="86"/>
      <c r="PQU34" s="86"/>
      <c r="PQV34" s="86"/>
      <c r="PQW34" s="86"/>
      <c r="PQX34" s="86"/>
      <c r="PQY34" s="86"/>
      <c r="PQZ34" s="86"/>
      <c r="PRA34" s="86"/>
      <c r="PRB34" s="86"/>
      <c r="PRC34" s="86"/>
      <c r="PRD34" s="86"/>
      <c r="PRE34" s="86"/>
      <c r="PRF34" s="86"/>
      <c r="PRG34" s="86"/>
      <c r="PRH34" s="86"/>
      <c r="PRI34" s="86"/>
      <c r="PRJ34" s="86"/>
      <c r="PRK34" s="86"/>
      <c r="PRL34" s="86"/>
      <c r="PRM34" s="86"/>
      <c r="PRN34" s="86"/>
      <c r="PRO34" s="86"/>
      <c r="PRP34" s="86"/>
      <c r="PRQ34" s="86"/>
      <c r="PRR34" s="86"/>
      <c r="PRS34" s="86"/>
      <c r="PRT34" s="86"/>
      <c r="PRU34" s="86"/>
      <c r="PRV34" s="86"/>
      <c r="PRW34" s="86"/>
      <c r="PRX34" s="86"/>
      <c r="PRY34" s="86"/>
      <c r="PRZ34" s="86"/>
      <c r="PSA34" s="86"/>
      <c r="PSB34" s="86"/>
      <c r="PSC34" s="86"/>
      <c r="PSD34" s="86"/>
      <c r="PSE34" s="86"/>
      <c r="PSF34" s="86"/>
      <c r="PSG34" s="86"/>
      <c r="PSH34" s="86"/>
      <c r="PSI34" s="86"/>
      <c r="PSJ34" s="86"/>
      <c r="PSK34" s="86"/>
      <c r="PSL34" s="86"/>
      <c r="PSM34" s="86"/>
      <c r="PSN34" s="86"/>
      <c r="PSO34" s="86"/>
      <c r="PSP34" s="86"/>
      <c r="PSQ34" s="86"/>
      <c r="PSR34" s="86"/>
      <c r="PSS34" s="86"/>
      <c r="PST34" s="86"/>
      <c r="PSU34" s="86"/>
      <c r="PSV34" s="86"/>
      <c r="PSW34" s="86"/>
      <c r="PSX34" s="86"/>
      <c r="PSY34" s="86"/>
      <c r="PSZ34" s="86"/>
      <c r="PTA34" s="86"/>
      <c r="PTB34" s="86"/>
      <c r="PTC34" s="86"/>
      <c r="PTD34" s="86"/>
      <c r="PTE34" s="86"/>
      <c r="PTF34" s="86"/>
      <c r="PTG34" s="86"/>
      <c r="PTH34" s="86"/>
      <c r="PTI34" s="86"/>
      <c r="PTJ34" s="86"/>
      <c r="PTK34" s="86"/>
      <c r="PTL34" s="86"/>
      <c r="PTM34" s="86"/>
      <c r="PTN34" s="86"/>
      <c r="PTO34" s="86"/>
      <c r="PTP34" s="86"/>
      <c r="PTQ34" s="86"/>
      <c r="PTR34" s="86"/>
      <c r="PTS34" s="86"/>
      <c r="PTT34" s="86"/>
      <c r="PTU34" s="86"/>
      <c r="PTV34" s="86"/>
      <c r="PTW34" s="86"/>
      <c r="PTX34" s="86"/>
      <c r="PTY34" s="86"/>
      <c r="PTZ34" s="86"/>
      <c r="PUA34" s="86"/>
      <c r="PUB34" s="86"/>
      <c r="PUC34" s="86"/>
      <c r="PUD34" s="86"/>
      <c r="PUE34" s="86"/>
      <c r="PUF34" s="86"/>
      <c r="PUG34" s="86"/>
      <c r="PUH34" s="86"/>
      <c r="PUI34" s="86"/>
      <c r="PUJ34" s="86"/>
      <c r="PUK34" s="86"/>
      <c r="PUL34" s="86"/>
      <c r="PUM34" s="86"/>
      <c r="PUN34" s="86"/>
      <c r="PUO34" s="86"/>
      <c r="PUP34" s="86"/>
      <c r="PUQ34" s="86"/>
      <c r="PUR34" s="86"/>
      <c r="PUS34" s="86"/>
      <c r="PUT34" s="86"/>
      <c r="PUU34" s="86"/>
      <c r="PUV34" s="86"/>
      <c r="PUW34" s="86"/>
      <c r="PUX34" s="86"/>
      <c r="PUY34" s="86"/>
      <c r="PUZ34" s="86"/>
      <c r="PVA34" s="86"/>
      <c r="PVB34" s="86"/>
      <c r="PVC34" s="86"/>
      <c r="PVD34" s="86"/>
      <c r="PVE34" s="86"/>
      <c r="PVF34" s="86"/>
      <c r="PVG34" s="86"/>
      <c r="PVH34" s="86"/>
      <c r="PVI34" s="86"/>
      <c r="PVJ34" s="86"/>
      <c r="PVK34" s="86"/>
      <c r="PVL34" s="86"/>
      <c r="PVM34" s="86"/>
      <c r="PVN34" s="86"/>
      <c r="PVO34" s="86"/>
      <c r="PVP34" s="86"/>
      <c r="PVQ34" s="86"/>
      <c r="PVR34" s="86"/>
      <c r="PVS34" s="86"/>
      <c r="PVT34" s="86"/>
      <c r="PVU34" s="86"/>
      <c r="PVV34" s="86"/>
      <c r="PVW34" s="86"/>
      <c r="PVX34" s="86"/>
      <c r="PVY34" s="86"/>
      <c r="PVZ34" s="86"/>
      <c r="PWA34" s="86"/>
      <c r="PWB34" s="86"/>
      <c r="PWC34" s="86"/>
      <c r="PWD34" s="86"/>
      <c r="PWE34" s="86"/>
      <c r="PWF34" s="86"/>
      <c r="PWG34" s="86"/>
      <c r="PWH34" s="86"/>
      <c r="PWI34" s="86"/>
      <c r="PWJ34" s="86"/>
      <c r="PWK34" s="86"/>
      <c r="PWL34" s="86"/>
      <c r="PWM34" s="86"/>
      <c r="PWN34" s="86"/>
      <c r="PWO34" s="86"/>
      <c r="PWP34" s="86"/>
      <c r="PWQ34" s="86"/>
      <c r="PWR34" s="86"/>
      <c r="PWS34" s="86"/>
      <c r="PWT34" s="86"/>
      <c r="PWU34" s="86"/>
      <c r="PWV34" s="86"/>
      <c r="PWW34" s="86"/>
      <c r="PWX34" s="86"/>
      <c r="PWY34" s="86"/>
      <c r="PWZ34" s="86"/>
      <c r="PXA34" s="86"/>
      <c r="PXB34" s="86"/>
      <c r="PXC34" s="86"/>
      <c r="PXD34" s="86"/>
      <c r="PXE34" s="86"/>
      <c r="PXF34" s="86"/>
      <c r="PXG34" s="86"/>
      <c r="PXH34" s="86"/>
      <c r="PXI34" s="86"/>
      <c r="PXJ34" s="86"/>
      <c r="PXK34" s="86"/>
      <c r="PXL34" s="86"/>
      <c r="PXM34" s="86"/>
      <c r="PXN34" s="86"/>
      <c r="PXO34" s="86"/>
      <c r="PXP34" s="86"/>
      <c r="PXQ34" s="86"/>
      <c r="PXR34" s="86"/>
      <c r="PXS34" s="86"/>
      <c r="PXT34" s="86"/>
      <c r="PXU34" s="86"/>
      <c r="PXV34" s="86"/>
      <c r="PXW34" s="86"/>
      <c r="PXX34" s="86"/>
      <c r="PXY34" s="86"/>
      <c r="PXZ34" s="86"/>
      <c r="PYA34" s="86"/>
      <c r="PYB34" s="86"/>
      <c r="PYC34" s="86"/>
      <c r="PYD34" s="86"/>
      <c r="PYE34" s="86"/>
      <c r="PYF34" s="86"/>
      <c r="PYG34" s="86"/>
      <c r="PYH34" s="86"/>
      <c r="PYI34" s="86"/>
      <c r="PYJ34" s="86"/>
      <c r="PYK34" s="86"/>
      <c r="PYL34" s="86"/>
      <c r="PYM34" s="86"/>
      <c r="PYN34" s="86"/>
      <c r="PYO34" s="86"/>
      <c r="PYP34" s="86"/>
      <c r="PYQ34" s="86"/>
      <c r="PYR34" s="86"/>
      <c r="PYS34" s="86"/>
      <c r="PYT34" s="86"/>
      <c r="PYU34" s="86"/>
      <c r="PYV34" s="86"/>
      <c r="PYW34" s="86"/>
      <c r="PYX34" s="86"/>
      <c r="PYY34" s="86"/>
      <c r="PYZ34" s="86"/>
      <c r="PZA34" s="86"/>
      <c r="PZB34" s="86"/>
      <c r="PZC34" s="86"/>
      <c r="PZD34" s="86"/>
      <c r="PZE34" s="86"/>
      <c r="PZF34" s="86"/>
      <c r="PZG34" s="86"/>
      <c r="PZH34" s="86"/>
      <c r="PZI34" s="86"/>
      <c r="PZJ34" s="86"/>
      <c r="PZK34" s="86"/>
      <c r="PZL34" s="86"/>
      <c r="PZM34" s="86"/>
      <c r="PZN34" s="86"/>
      <c r="PZO34" s="86"/>
      <c r="PZP34" s="86"/>
      <c r="PZQ34" s="86"/>
      <c r="PZR34" s="86"/>
      <c r="PZS34" s="86"/>
      <c r="PZT34" s="86"/>
      <c r="PZU34" s="86"/>
      <c r="PZV34" s="86"/>
      <c r="PZW34" s="86"/>
      <c r="PZX34" s="86"/>
      <c r="PZY34" s="86"/>
      <c r="PZZ34" s="86"/>
      <c r="QAA34" s="86"/>
      <c r="QAB34" s="86"/>
      <c r="QAC34" s="86"/>
      <c r="QAD34" s="86"/>
      <c r="QAE34" s="86"/>
      <c r="QAF34" s="86"/>
      <c r="QAG34" s="86"/>
      <c r="QAH34" s="86"/>
      <c r="QAI34" s="86"/>
      <c r="QAJ34" s="86"/>
      <c r="QAK34" s="86"/>
      <c r="QAL34" s="86"/>
      <c r="QAM34" s="86"/>
      <c r="QAN34" s="86"/>
      <c r="QAO34" s="86"/>
      <c r="QAP34" s="86"/>
      <c r="QAQ34" s="86"/>
      <c r="QAR34" s="86"/>
      <c r="QAS34" s="86"/>
      <c r="QAT34" s="86"/>
      <c r="QAU34" s="86"/>
      <c r="QAV34" s="86"/>
      <c r="QAW34" s="86"/>
      <c r="QAX34" s="86"/>
      <c r="QAY34" s="86"/>
      <c r="QAZ34" s="86"/>
      <c r="QBA34" s="86"/>
      <c r="QBB34" s="86"/>
      <c r="QBC34" s="86"/>
      <c r="QBD34" s="86"/>
      <c r="QBE34" s="86"/>
      <c r="QBF34" s="86"/>
      <c r="QBG34" s="86"/>
      <c r="QBH34" s="86"/>
      <c r="QBI34" s="86"/>
      <c r="QBJ34" s="86"/>
      <c r="QBK34" s="86"/>
      <c r="QBL34" s="86"/>
      <c r="QBM34" s="86"/>
      <c r="QBN34" s="86"/>
      <c r="QBO34" s="86"/>
      <c r="QBP34" s="86"/>
      <c r="QBQ34" s="86"/>
      <c r="QBR34" s="86"/>
      <c r="QBS34" s="86"/>
      <c r="QBT34" s="86"/>
      <c r="QBU34" s="86"/>
      <c r="QBV34" s="86"/>
      <c r="QBW34" s="86"/>
      <c r="QBX34" s="86"/>
      <c r="QBY34" s="86"/>
      <c r="QBZ34" s="86"/>
      <c r="QCA34" s="86"/>
      <c r="QCB34" s="86"/>
      <c r="QCC34" s="86"/>
      <c r="QCD34" s="86"/>
      <c r="QCE34" s="86"/>
      <c r="QCF34" s="86"/>
      <c r="QCG34" s="86"/>
      <c r="QCH34" s="86"/>
      <c r="QCI34" s="86"/>
      <c r="QCJ34" s="86"/>
      <c r="QCK34" s="86"/>
      <c r="QCL34" s="86"/>
      <c r="QCM34" s="86"/>
      <c r="QCN34" s="86"/>
      <c r="QCO34" s="86"/>
      <c r="QCP34" s="86"/>
      <c r="QCQ34" s="86"/>
      <c r="QCR34" s="86"/>
      <c r="QCS34" s="86"/>
      <c r="QCT34" s="86"/>
      <c r="QCU34" s="86"/>
      <c r="QCV34" s="86"/>
      <c r="QCW34" s="86"/>
      <c r="QCX34" s="86"/>
      <c r="QCY34" s="86"/>
      <c r="QCZ34" s="86"/>
      <c r="QDA34" s="86"/>
      <c r="QDB34" s="86"/>
      <c r="QDC34" s="86"/>
      <c r="QDD34" s="86"/>
      <c r="QDE34" s="86"/>
      <c r="QDF34" s="86"/>
      <c r="QDG34" s="86"/>
      <c r="QDH34" s="86"/>
      <c r="QDI34" s="86"/>
      <c r="QDJ34" s="86"/>
      <c r="QDK34" s="86"/>
      <c r="QDL34" s="86"/>
      <c r="QDM34" s="86"/>
      <c r="QDN34" s="86"/>
      <c r="QDO34" s="86"/>
      <c r="QDP34" s="86"/>
      <c r="QDQ34" s="86"/>
      <c r="QDR34" s="86"/>
      <c r="QDS34" s="86"/>
      <c r="QDT34" s="86"/>
      <c r="QDU34" s="86"/>
      <c r="QDV34" s="86"/>
      <c r="QDW34" s="86"/>
      <c r="QDX34" s="86"/>
      <c r="QDY34" s="86"/>
      <c r="QDZ34" s="86"/>
      <c r="QEA34" s="86"/>
      <c r="QEB34" s="86"/>
      <c r="QEC34" s="86"/>
      <c r="QED34" s="86"/>
      <c r="QEE34" s="86"/>
      <c r="QEF34" s="86"/>
      <c r="QEG34" s="86"/>
      <c r="QEH34" s="86"/>
      <c r="QEI34" s="86"/>
      <c r="QEJ34" s="86"/>
      <c r="QEK34" s="86"/>
      <c r="QEL34" s="86"/>
      <c r="QEM34" s="86"/>
      <c r="QEN34" s="86"/>
      <c r="QEO34" s="86"/>
      <c r="QEP34" s="86"/>
      <c r="QEQ34" s="86"/>
      <c r="QER34" s="86"/>
      <c r="QES34" s="86"/>
      <c r="QET34" s="86"/>
      <c r="QEU34" s="86"/>
      <c r="QEV34" s="86"/>
      <c r="QEW34" s="86"/>
      <c r="QEX34" s="86"/>
      <c r="QEY34" s="86"/>
      <c r="QEZ34" s="86"/>
      <c r="QFA34" s="86"/>
      <c r="QFB34" s="86"/>
      <c r="QFC34" s="86"/>
      <c r="QFD34" s="86"/>
      <c r="QFE34" s="86"/>
      <c r="QFF34" s="86"/>
      <c r="QFG34" s="86"/>
      <c r="QFH34" s="86"/>
      <c r="QFI34" s="86"/>
      <c r="QFJ34" s="86"/>
      <c r="QFK34" s="86"/>
      <c r="QFL34" s="86"/>
      <c r="QFM34" s="86"/>
      <c r="QFN34" s="86"/>
      <c r="QFO34" s="86"/>
      <c r="QFP34" s="86"/>
      <c r="QFQ34" s="86"/>
      <c r="QFR34" s="86"/>
      <c r="QFS34" s="86"/>
      <c r="QFT34" s="86"/>
      <c r="QFU34" s="86"/>
      <c r="QFV34" s="86"/>
      <c r="QFW34" s="86"/>
      <c r="QFX34" s="86"/>
      <c r="QFY34" s="86"/>
      <c r="QFZ34" s="86"/>
      <c r="QGA34" s="86"/>
      <c r="QGB34" s="86"/>
      <c r="QGC34" s="86"/>
      <c r="QGD34" s="86"/>
      <c r="QGE34" s="86"/>
      <c r="QGF34" s="86"/>
      <c r="QGG34" s="86"/>
      <c r="QGH34" s="86"/>
      <c r="QGI34" s="86"/>
      <c r="QGJ34" s="86"/>
      <c r="QGK34" s="86"/>
      <c r="QGL34" s="86"/>
      <c r="QGM34" s="86"/>
      <c r="QGN34" s="86"/>
      <c r="QGO34" s="86"/>
      <c r="QGP34" s="86"/>
      <c r="QGQ34" s="86"/>
      <c r="QGR34" s="86"/>
      <c r="QGS34" s="86"/>
      <c r="QGT34" s="86"/>
      <c r="QGU34" s="86"/>
      <c r="QGV34" s="86"/>
      <c r="QGW34" s="86"/>
      <c r="QGX34" s="86"/>
      <c r="QGY34" s="86"/>
      <c r="QGZ34" s="86"/>
      <c r="QHA34" s="86"/>
      <c r="QHB34" s="86"/>
      <c r="QHC34" s="86"/>
      <c r="QHD34" s="86"/>
      <c r="QHE34" s="86"/>
      <c r="QHF34" s="86"/>
      <c r="QHG34" s="86"/>
      <c r="QHH34" s="86"/>
      <c r="QHI34" s="86"/>
      <c r="QHJ34" s="86"/>
      <c r="QHK34" s="86"/>
      <c r="QHL34" s="86"/>
      <c r="QHM34" s="86"/>
      <c r="QHN34" s="86"/>
      <c r="QHO34" s="86"/>
      <c r="QHP34" s="86"/>
      <c r="QHQ34" s="86"/>
      <c r="QHR34" s="86"/>
      <c r="QHS34" s="86"/>
      <c r="QHT34" s="86"/>
      <c r="QHU34" s="86"/>
      <c r="QHV34" s="86"/>
      <c r="QHW34" s="86"/>
      <c r="QHX34" s="86"/>
      <c r="QHY34" s="86"/>
      <c r="QHZ34" s="86"/>
      <c r="QIA34" s="86"/>
      <c r="QIB34" s="86"/>
      <c r="QIC34" s="86"/>
      <c r="QID34" s="86"/>
      <c r="QIE34" s="86"/>
      <c r="QIF34" s="86"/>
      <c r="QIG34" s="86"/>
      <c r="QIH34" s="86"/>
      <c r="QII34" s="86"/>
      <c r="QIJ34" s="86"/>
      <c r="QIK34" s="86"/>
      <c r="QIL34" s="86"/>
      <c r="QIM34" s="86"/>
      <c r="QIN34" s="86"/>
      <c r="QIO34" s="86"/>
      <c r="QIP34" s="86"/>
      <c r="QIQ34" s="86"/>
      <c r="QIR34" s="86"/>
      <c r="QIS34" s="86"/>
      <c r="QIT34" s="86"/>
      <c r="QIU34" s="86"/>
      <c r="QIV34" s="86"/>
      <c r="QIW34" s="86"/>
      <c r="QIX34" s="86"/>
      <c r="QIY34" s="86"/>
      <c r="QIZ34" s="86"/>
      <c r="QJA34" s="86"/>
      <c r="QJB34" s="86"/>
      <c r="QJC34" s="86"/>
      <c r="QJD34" s="86"/>
      <c r="QJE34" s="86"/>
      <c r="QJF34" s="86"/>
      <c r="QJG34" s="86"/>
      <c r="QJH34" s="86"/>
      <c r="QJI34" s="86"/>
      <c r="QJJ34" s="86"/>
      <c r="QJK34" s="86"/>
      <c r="QJL34" s="86"/>
      <c r="QJM34" s="86"/>
      <c r="QJN34" s="86"/>
      <c r="QJO34" s="86"/>
      <c r="QJP34" s="86"/>
      <c r="QJQ34" s="86"/>
      <c r="QJR34" s="86"/>
      <c r="QJS34" s="86"/>
      <c r="QJT34" s="86"/>
      <c r="QJU34" s="86"/>
      <c r="QJV34" s="86"/>
      <c r="QJW34" s="86"/>
      <c r="QJX34" s="86"/>
      <c r="QJY34" s="86"/>
      <c r="QJZ34" s="86"/>
      <c r="QKA34" s="86"/>
      <c r="QKB34" s="86"/>
      <c r="QKC34" s="86"/>
      <c r="QKD34" s="86"/>
      <c r="QKE34" s="86"/>
      <c r="QKF34" s="86"/>
      <c r="QKG34" s="86"/>
      <c r="QKH34" s="86"/>
      <c r="QKI34" s="86"/>
      <c r="QKJ34" s="86"/>
      <c r="QKK34" s="86"/>
      <c r="QKL34" s="86"/>
      <c r="QKM34" s="86"/>
      <c r="QKN34" s="86"/>
      <c r="QKO34" s="86"/>
      <c r="QKP34" s="86"/>
      <c r="QKQ34" s="86"/>
      <c r="QKR34" s="86"/>
      <c r="QKS34" s="86"/>
      <c r="QKT34" s="86"/>
      <c r="QKU34" s="86"/>
      <c r="QKV34" s="86"/>
      <c r="QKW34" s="86"/>
      <c r="QKX34" s="86"/>
      <c r="QKY34" s="86"/>
      <c r="QKZ34" s="86"/>
      <c r="QLA34" s="86"/>
      <c r="QLB34" s="86"/>
      <c r="QLC34" s="86"/>
      <c r="QLD34" s="86"/>
      <c r="QLE34" s="86"/>
      <c r="QLF34" s="86"/>
      <c r="QLG34" s="86"/>
      <c r="QLH34" s="86"/>
      <c r="QLI34" s="86"/>
      <c r="QLJ34" s="86"/>
      <c r="QLK34" s="86"/>
      <c r="QLL34" s="86"/>
      <c r="QLM34" s="86"/>
      <c r="QLN34" s="86"/>
      <c r="QLO34" s="86"/>
      <c r="QLP34" s="86"/>
      <c r="QLQ34" s="86"/>
      <c r="QLR34" s="86"/>
      <c r="QLS34" s="86"/>
      <c r="QLT34" s="86"/>
      <c r="QLU34" s="86"/>
      <c r="QLV34" s="86"/>
      <c r="QLW34" s="86"/>
      <c r="QLX34" s="86"/>
      <c r="QLY34" s="86"/>
      <c r="QLZ34" s="86"/>
      <c r="QMA34" s="86"/>
      <c r="QMB34" s="86"/>
      <c r="QMC34" s="86"/>
      <c r="QMD34" s="86"/>
      <c r="QME34" s="86"/>
      <c r="QMF34" s="86"/>
      <c r="QMG34" s="86"/>
      <c r="QMH34" s="86"/>
      <c r="QMI34" s="86"/>
      <c r="QMJ34" s="86"/>
      <c r="QMK34" s="86"/>
      <c r="QML34" s="86"/>
      <c r="QMM34" s="86"/>
      <c r="QMN34" s="86"/>
      <c r="QMO34" s="86"/>
      <c r="QMP34" s="86"/>
      <c r="QMQ34" s="86"/>
      <c r="QMR34" s="86"/>
      <c r="QMS34" s="86"/>
      <c r="QMT34" s="86"/>
      <c r="QMU34" s="86"/>
      <c r="QMV34" s="86"/>
      <c r="QMW34" s="86"/>
      <c r="QMX34" s="86"/>
      <c r="QMY34" s="86"/>
      <c r="QMZ34" s="86"/>
      <c r="QNA34" s="86"/>
      <c r="QNB34" s="86"/>
      <c r="QNC34" s="86"/>
      <c r="QND34" s="86"/>
      <c r="QNE34" s="86"/>
      <c r="QNF34" s="86"/>
      <c r="QNG34" s="86"/>
      <c r="QNH34" s="86"/>
      <c r="QNI34" s="86"/>
      <c r="QNJ34" s="86"/>
      <c r="QNK34" s="86"/>
      <c r="QNL34" s="86"/>
      <c r="QNM34" s="86"/>
      <c r="QNN34" s="86"/>
      <c r="QNO34" s="86"/>
      <c r="QNP34" s="86"/>
      <c r="QNQ34" s="86"/>
      <c r="QNR34" s="86"/>
      <c r="QNS34" s="86"/>
      <c r="QNT34" s="86"/>
      <c r="QNU34" s="86"/>
      <c r="QNV34" s="86"/>
      <c r="QNW34" s="86"/>
      <c r="QNX34" s="86"/>
      <c r="QNY34" s="86"/>
      <c r="QNZ34" s="86"/>
      <c r="QOA34" s="86"/>
      <c r="QOB34" s="86"/>
      <c r="QOC34" s="86"/>
      <c r="QOD34" s="86"/>
      <c r="QOE34" s="86"/>
      <c r="QOF34" s="86"/>
      <c r="QOG34" s="86"/>
      <c r="QOH34" s="86"/>
      <c r="QOI34" s="86"/>
      <c r="QOJ34" s="86"/>
      <c r="QOK34" s="86"/>
      <c r="QOL34" s="86"/>
      <c r="QOM34" s="86"/>
      <c r="QON34" s="86"/>
      <c r="QOO34" s="86"/>
      <c r="QOP34" s="86"/>
      <c r="QOQ34" s="86"/>
      <c r="QOR34" s="86"/>
      <c r="QOS34" s="86"/>
      <c r="QOT34" s="86"/>
      <c r="QOU34" s="86"/>
      <c r="QOV34" s="86"/>
      <c r="QOW34" s="86"/>
      <c r="QOX34" s="86"/>
      <c r="QOY34" s="86"/>
      <c r="QOZ34" s="86"/>
      <c r="QPA34" s="86"/>
      <c r="QPB34" s="86"/>
      <c r="QPC34" s="86"/>
      <c r="QPD34" s="86"/>
      <c r="QPE34" s="86"/>
      <c r="QPF34" s="86"/>
      <c r="QPG34" s="86"/>
      <c r="QPH34" s="86"/>
      <c r="QPI34" s="86"/>
      <c r="QPJ34" s="86"/>
      <c r="QPK34" s="86"/>
      <c r="QPL34" s="86"/>
      <c r="QPM34" s="86"/>
      <c r="QPN34" s="86"/>
      <c r="QPO34" s="86"/>
      <c r="QPP34" s="86"/>
      <c r="QPQ34" s="86"/>
      <c r="QPR34" s="86"/>
      <c r="QPS34" s="86"/>
      <c r="QPT34" s="86"/>
      <c r="QPU34" s="86"/>
      <c r="QPV34" s="86"/>
      <c r="QPW34" s="86"/>
      <c r="QPX34" s="86"/>
      <c r="QPY34" s="86"/>
      <c r="QPZ34" s="86"/>
      <c r="QQA34" s="86"/>
      <c r="QQB34" s="86"/>
      <c r="QQC34" s="86"/>
      <c r="QQD34" s="86"/>
      <c r="QQE34" s="86"/>
      <c r="QQF34" s="86"/>
      <c r="QQG34" s="86"/>
      <c r="QQH34" s="86"/>
      <c r="QQI34" s="86"/>
      <c r="QQJ34" s="86"/>
      <c r="QQK34" s="86"/>
      <c r="QQL34" s="86"/>
      <c r="QQM34" s="86"/>
      <c r="QQN34" s="86"/>
      <c r="QQO34" s="86"/>
      <c r="QQP34" s="86"/>
      <c r="QQQ34" s="86"/>
      <c r="QQR34" s="86"/>
      <c r="QQS34" s="86"/>
      <c r="QQT34" s="86"/>
      <c r="QQU34" s="86"/>
      <c r="QQV34" s="86"/>
      <c r="QQW34" s="86"/>
      <c r="QQX34" s="86"/>
      <c r="QQY34" s="86"/>
      <c r="QQZ34" s="86"/>
      <c r="QRA34" s="86"/>
      <c r="QRB34" s="86"/>
      <c r="QRC34" s="86"/>
      <c r="QRD34" s="86"/>
      <c r="QRE34" s="86"/>
      <c r="QRF34" s="86"/>
      <c r="QRG34" s="86"/>
      <c r="QRH34" s="86"/>
      <c r="QRI34" s="86"/>
      <c r="QRJ34" s="86"/>
      <c r="QRK34" s="86"/>
      <c r="QRL34" s="86"/>
      <c r="QRM34" s="86"/>
      <c r="QRN34" s="86"/>
      <c r="QRO34" s="86"/>
      <c r="QRP34" s="86"/>
      <c r="QRQ34" s="86"/>
      <c r="QRR34" s="86"/>
      <c r="QRS34" s="86"/>
      <c r="QRT34" s="86"/>
      <c r="QRU34" s="86"/>
      <c r="QRV34" s="86"/>
      <c r="QRW34" s="86"/>
      <c r="QRX34" s="86"/>
      <c r="QRY34" s="86"/>
      <c r="QRZ34" s="86"/>
      <c r="QSA34" s="86"/>
      <c r="QSB34" s="86"/>
      <c r="QSC34" s="86"/>
      <c r="QSD34" s="86"/>
      <c r="QSE34" s="86"/>
      <c r="QSF34" s="86"/>
      <c r="QSG34" s="86"/>
      <c r="QSH34" s="86"/>
      <c r="QSI34" s="86"/>
      <c r="QSJ34" s="86"/>
      <c r="QSK34" s="86"/>
      <c r="QSL34" s="86"/>
      <c r="QSM34" s="86"/>
      <c r="QSN34" s="86"/>
      <c r="QSO34" s="86"/>
      <c r="QSP34" s="86"/>
      <c r="QSQ34" s="86"/>
      <c r="QSR34" s="86"/>
      <c r="QSS34" s="86"/>
      <c r="QST34" s="86"/>
      <c r="QSU34" s="86"/>
      <c r="QSV34" s="86"/>
      <c r="QSW34" s="86"/>
      <c r="QSX34" s="86"/>
      <c r="QSY34" s="86"/>
      <c r="QSZ34" s="86"/>
      <c r="QTA34" s="86"/>
      <c r="QTB34" s="86"/>
      <c r="QTC34" s="86"/>
      <c r="QTD34" s="86"/>
      <c r="QTE34" s="86"/>
      <c r="QTF34" s="86"/>
      <c r="QTG34" s="86"/>
      <c r="QTH34" s="86"/>
      <c r="QTI34" s="86"/>
      <c r="QTJ34" s="86"/>
      <c r="QTK34" s="86"/>
      <c r="QTL34" s="86"/>
      <c r="QTM34" s="86"/>
      <c r="QTN34" s="86"/>
      <c r="QTO34" s="86"/>
      <c r="QTP34" s="86"/>
      <c r="QTQ34" s="86"/>
      <c r="QTR34" s="86"/>
      <c r="QTS34" s="86"/>
      <c r="QTT34" s="86"/>
      <c r="QTU34" s="86"/>
      <c r="QTV34" s="86"/>
      <c r="QTW34" s="86"/>
      <c r="QTX34" s="86"/>
      <c r="QTY34" s="86"/>
      <c r="QTZ34" s="86"/>
      <c r="QUA34" s="86"/>
      <c r="QUB34" s="86"/>
      <c r="QUC34" s="86"/>
      <c r="QUD34" s="86"/>
      <c r="QUE34" s="86"/>
      <c r="QUF34" s="86"/>
      <c r="QUG34" s="86"/>
      <c r="QUH34" s="86"/>
      <c r="QUI34" s="86"/>
      <c r="QUJ34" s="86"/>
      <c r="QUK34" s="86"/>
      <c r="QUL34" s="86"/>
      <c r="QUM34" s="86"/>
      <c r="QUN34" s="86"/>
      <c r="QUO34" s="86"/>
      <c r="QUP34" s="86"/>
      <c r="QUQ34" s="86"/>
      <c r="QUR34" s="86"/>
      <c r="QUS34" s="86"/>
      <c r="QUT34" s="86"/>
      <c r="QUU34" s="86"/>
      <c r="QUV34" s="86"/>
      <c r="QUW34" s="86"/>
      <c r="QUX34" s="86"/>
      <c r="QUY34" s="86"/>
      <c r="QUZ34" s="86"/>
      <c r="QVA34" s="86"/>
      <c r="QVB34" s="86"/>
      <c r="QVC34" s="86"/>
      <c r="QVD34" s="86"/>
      <c r="QVE34" s="86"/>
      <c r="QVF34" s="86"/>
      <c r="QVG34" s="86"/>
      <c r="QVH34" s="86"/>
      <c r="QVI34" s="86"/>
      <c r="QVJ34" s="86"/>
      <c r="QVK34" s="86"/>
      <c r="QVL34" s="86"/>
      <c r="QVM34" s="86"/>
      <c r="QVN34" s="86"/>
      <c r="QVO34" s="86"/>
      <c r="QVP34" s="86"/>
      <c r="QVQ34" s="86"/>
      <c r="QVR34" s="86"/>
      <c r="QVS34" s="86"/>
      <c r="QVT34" s="86"/>
      <c r="QVU34" s="86"/>
      <c r="QVV34" s="86"/>
      <c r="QVW34" s="86"/>
      <c r="QVX34" s="86"/>
      <c r="QVY34" s="86"/>
      <c r="QVZ34" s="86"/>
      <c r="QWA34" s="86"/>
      <c r="QWB34" s="86"/>
      <c r="QWC34" s="86"/>
      <c r="QWD34" s="86"/>
      <c r="QWE34" s="86"/>
      <c r="QWF34" s="86"/>
      <c r="QWG34" s="86"/>
      <c r="QWH34" s="86"/>
      <c r="QWI34" s="86"/>
      <c r="QWJ34" s="86"/>
      <c r="QWK34" s="86"/>
      <c r="QWL34" s="86"/>
      <c r="QWM34" s="86"/>
      <c r="QWN34" s="86"/>
      <c r="QWO34" s="86"/>
      <c r="QWP34" s="86"/>
      <c r="QWQ34" s="86"/>
      <c r="QWR34" s="86"/>
      <c r="QWS34" s="86"/>
      <c r="QWT34" s="86"/>
      <c r="QWU34" s="86"/>
      <c r="QWV34" s="86"/>
      <c r="QWW34" s="86"/>
      <c r="QWX34" s="86"/>
      <c r="QWY34" s="86"/>
      <c r="QWZ34" s="86"/>
      <c r="QXA34" s="86"/>
      <c r="QXB34" s="86"/>
      <c r="QXC34" s="86"/>
      <c r="QXD34" s="86"/>
      <c r="QXE34" s="86"/>
      <c r="QXF34" s="86"/>
      <c r="QXG34" s="86"/>
      <c r="QXH34" s="86"/>
      <c r="QXI34" s="86"/>
      <c r="QXJ34" s="86"/>
      <c r="QXK34" s="86"/>
      <c r="QXL34" s="86"/>
      <c r="QXM34" s="86"/>
      <c r="QXN34" s="86"/>
      <c r="QXO34" s="86"/>
      <c r="QXP34" s="86"/>
      <c r="QXQ34" s="86"/>
      <c r="QXR34" s="86"/>
      <c r="QXS34" s="86"/>
      <c r="QXT34" s="86"/>
      <c r="QXU34" s="86"/>
      <c r="QXV34" s="86"/>
      <c r="QXW34" s="86"/>
      <c r="QXX34" s="86"/>
      <c r="QXY34" s="86"/>
      <c r="QXZ34" s="86"/>
      <c r="QYA34" s="86"/>
      <c r="QYB34" s="86"/>
      <c r="QYC34" s="86"/>
      <c r="QYD34" s="86"/>
      <c r="QYE34" s="86"/>
      <c r="QYF34" s="86"/>
      <c r="QYG34" s="86"/>
      <c r="QYH34" s="86"/>
      <c r="QYI34" s="86"/>
      <c r="QYJ34" s="86"/>
      <c r="QYK34" s="86"/>
      <c r="QYL34" s="86"/>
      <c r="QYM34" s="86"/>
      <c r="QYN34" s="86"/>
      <c r="QYO34" s="86"/>
      <c r="QYP34" s="86"/>
      <c r="QYQ34" s="86"/>
      <c r="QYR34" s="86"/>
      <c r="QYS34" s="86"/>
      <c r="QYT34" s="86"/>
      <c r="QYU34" s="86"/>
      <c r="QYV34" s="86"/>
      <c r="QYW34" s="86"/>
      <c r="QYX34" s="86"/>
      <c r="QYY34" s="86"/>
      <c r="QYZ34" s="86"/>
      <c r="QZA34" s="86"/>
      <c r="QZB34" s="86"/>
      <c r="QZC34" s="86"/>
      <c r="QZD34" s="86"/>
      <c r="QZE34" s="86"/>
      <c r="QZF34" s="86"/>
      <c r="QZG34" s="86"/>
      <c r="QZH34" s="86"/>
      <c r="QZI34" s="86"/>
      <c r="QZJ34" s="86"/>
      <c r="QZK34" s="86"/>
      <c r="QZL34" s="86"/>
      <c r="QZM34" s="86"/>
      <c r="QZN34" s="86"/>
      <c r="QZO34" s="86"/>
      <c r="QZP34" s="86"/>
      <c r="QZQ34" s="86"/>
      <c r="QZR34" s="86"/>
      <c r="QZS34" s="86"/>
      <c r="QZT34" s="86"/>
      <c r="QZU34" s="86"/>
      <c r="QZV34" s="86"/>
      <c r="QZW34" s="86"/>
      <c r="QZX34" s="86"/>
      <c r="QZY34" s="86"/>
      <c r="QZZ34" s="86"/>
      <c r="RAA34" s="86"/>
      <c r="RAB34" s="86"/>
      <c r="RAC34" s="86"/>
      <c r="RAD34" s="86"/>
      <c r="RAE34" s="86"/>
      <c r="RAF34" s="86"/>
      <c r="RAG34" s="86"/>
      <c r="RAH34" s="86"/>
      <c r="RAI34" s="86"/>
      <c r="RAJ34" s="86"/>
      <c r="RAK34" s="86"/>
      <c r="RAL34" s="86"/>
      <c r="RAM34" s="86"/>
      <c r="RAN34" s="86"/>
      <c r="RAO34" s="86"/>
      <c r="RAP34" s="86"/>
      <c r="RAQ34" s="86"/>
      <c r="RAR34" s="86"/>
      <c r="RAS34" s="86"/>
      <c r="RAT34" s="86"/>
      <c r="RAU34" s="86"/>
      <c r="RAV34" s="86"/>
      <c r="RAW34" s="86"/>
      <c r="RAX34" s="86"/>
      <c r="RAY34" s="86"/>
      <c r="RAZ34" s="86"/>
      <c r="RBA34" s="86"/>
      <c r="RBB34" s="86"/>
      <c r="RBC34" s="86"/>
      <c r="RBD34" s="86"/>
      <c r="RBE34" s="86"/>
      <c r="RBF34" s="86"/>
      <c r="RBG34" s="86"/>
      <c r="RBH34" s="86"/>
      <c r="RBI34" s="86"/>
      <c r="RBJ34" s="86"/>
      <c r="RBK34" s="86"/>
      <c r="RBL34" s="86"/>
      <c r="RBM34" s="86"/>
      <c r="RBN34" s="86"/>
      <c r="RBO34" s="86"/>
      <c r="RBP34" s="86"/>
      <c r="RBQ34" s="86"/>
      <c r="RBR34" s="86"/>
      <c r="RBS34" s="86"/>
      <c r="RBT34" s="86"/>
      <c r="RBU34" s="86"/>
      <c r="RBV34" s="86"/>
      <c r="RBW34" s="86"/>
      <c r="RBX34" s="86"/>
      <c r="RBY34" s="86"/>
      <c r="RBZ34" s="86"/>
      <c r="RCA34" s="86"/>
      <c r="RCB34" s="86"/>
      <c r="RCC34" s="86"/>
      <c r="RCD34" s="86"/>
      <c r="RCE34" s="86"/>
      <c r="RCF34" s="86"/>
      <c r="RCG34" s="86"/>
      <c r="RCH34" s="86"/>
      <c r="RCI34" s="86"/>
      <c r="RCJ34" s="86"/>
      <c r="RCK34" s="86"/>
      <c r="RCL34" s="86"/>
      <c r="RCM34" s="86"/>
      <c r="RCN34" s="86"/>
      <c r="RCO34" s="86"/>
      <c r="RCP34" s="86"/>
      <c r="RCQ34" s="86"/>
      <c r="RCR34" s="86"/>
      <c r="RCS34" s="86"/>
      <c r="RCT34" s="86"/>
      <c r="RCU34" s="86"/>
      <c r="RCV34" s="86"/>
      <c r="RCW34" s="86"/>
      <c r="RCX34" s="86"/>
      <c r="RCY34" s="86"/>
      <c r="RCZ34" s="86"/>
      <c r="RDA34" s="86"/>
      <c r="RDB34" s="86"/>
      <c r="RDC34" s="86"/>
      <c r="RDD34" s="86"/>
      <c r="RDE34" s="86"/>
      <c r="RDF34" s="86"/>
      <c r="RDG34" s="86"/>
      <c r="RDH34" s="86"/>
      <c r="RDI34" s="86"/>
      <c r="RDJ34" s="86"/>
      <c r="RDK34" s="86"/>
      <c r="RDL34" s="86"/>
      <c r="RDM34" s="86"/>
      <c r="RDN34" s="86"/>
      <c r="RDO34" s="86"/>
      <c r="RDP34" s="86"/>
      <c r="RDQ34" s="86"/>
      <c r="RDR34" s="86"/>
      <c r="RDS34" s="86"/>
      <c r="RDT34" s="86"/>
      <c r="RDU34" s="86"/>
      <c r="RDV34" s="86"/>
      <c r="RDW34" s="86"/>
      <c r="RDX34" s="86"/>
      <c r="RDY34" s="86"/>
      <c r="RDZ34" s="86"/>
      <c r="REA34" s="86"/>
      <c r="REB34" s="86"/>
      <c r="REC34" s="86"/>
      <c r="RED34" s="86"/>
      <c r="REE34" s="86"/>
      <c r="REF34" s="86"/>
      <c r="REG34" s="86"/>
      <c r="REH34" s="86"/>
      <c r="REI34" s="86"/>
      <c r="REJ34" s="86"/>
      <c r="REK34" s="86"/>
      <c r="REL34" s="86"/>
      <c r="REM34" s="86"/>
      <c r="REN34" s="86"/>
      <c r="REO34" s="86"/>
      <c r="REP34" s="86"/>
      <c r="REQ34" s="86"/>
      <c r="RER34" s="86"/>
      <c r="RES34" s="86"/>
      <c r="RET34" s="86"/>
      <c r="REU34" s="86"/>
      <c r="REV34" s="86"/>
      <c r="REW34" s="86"/>
      <c r="REX34" s="86"/>
      <c r="REY34" s="86"/>
      <c r="REZ34" s="86"/>
      <c r="RFA34" s="86"/>
      <c r="RFB34" s="86"/>
      <c r="RFC34" s="86"/>
      <c r="RFD34" s="86"/>
      <c r="RFE34" s="86"/>
      <c r="RFF34" s="86"/>
      <c r="RFG34" s="86"/>
      <c r="RFH34" s="86"/>
      <c r="RFI34" s="86"/>
      <c r="RFJ34" s="86"/>
      <c r="RFK34" s="86"/>
      <c r="RFL34" s="86"/>
      <c r="RFM34" s="86"/>
      <c r="RFN34" s="86"/>
      <c r="RFO34" s="86"/>
      <c r="RFP34" s="86"/>
      <c r="RFQ34" s="86"/>
      <c r="RFR34" s="86"/>
      <c r="RFS34" s="86"/>
      <c r="RFT34" s="86"/>
      <c r="RFU34" s="86"/>
      <c r="RFV34" s="86"/>
      <c r="RFW34" s="86"/>
      <c r="RFX34" s="86"/>
      <c r="RFY34" s="86"/>
      <c r="RFZ34" s="86"/>
      <c r="RGA34" s="86"/>
      <c r="RGB34" s="86"/>
      <c r="RGC34" s="86"/>
      <c r="RGD34" s="86"/>
      <c r="RGE34" s="86"/>
      <c r="RGF34" s="86"/>
      <c r="RGG34" s="86"/>
      <c r="RGH34" s="86"/>
      <c r="RGI34" s="86"/>
      <c r="RGJ34" s="86"/>
      <c r="RGK34" s="86"/>
      <c r="RGL34" s="86"/>
      <c r="RGM34" s="86"/>
      <c r="RGN34" s="86"/>
      <c r="RGO34" s="86"/>
      <c r="RGP34" s="86"/>
      <c r="RGQ34" s="86"/>
      <c r="RGR34" s="86"/>
      <c r="RGS34" s="86"/>
      <c r="RGT34" s="86"/>
      <c r="RGU34" s="86"/>
      <c r="RGV34" s="86"/>
      <c r="RGW34" s="86"/>
      <c r="RGX34" s="86"/>
      <c r="RGY34" s="86"/>
      <c r="RGZ34" s="86"/>
      <c r="RHA34" s="86"/>
      <c r="RHB34" s="86"/>
      <c r="RHC34" s="86"/>
      <c r="RHD34" s="86"/>
      <c r="RHE34" s="86"/>
      <c r="RHF34" s="86"/>
      <c r="RHG34" s="86"/>
      <c r="RHH34" s="86"/>
      <c r="RHI34" s="86"/>
      <c r="RHJ34" s="86"/>
      <c r="RHK34" s="86"/>
      <c r="RHL34" s="86"/>
      <c r="RHM34" s="86"/>
      <c r="RHN34" s="86"/>
      <c r="RHO34" s="86"/>
      <c r="RHP34" s="86"/>
      <c r="RHQ34" s="86"/>
      <c r="RHR34" s="86"/>
      <c r="RHS34" s="86"/>
      <c r="RHT34" s="86"/>
      <c r="RHU34" s="86"/>
      <c r="RHV34" s="86"/>
      <c r="RHW34" s="86"/>
      <c r="RHX34" s="86"/>
      <c r="RHY34" s="86"/>
      <c r="RHZ34" s="86"/>
      <c r="RIA34" s="86"/>
      <c r="RIB34" s="86"/>
      <c r="RIC34" s="86"/>
      <c r="RID34" s="86"/>
      <c r="RIE34" s="86"/>
      <c r="RIF34" s="86"/>
      <c r="RIG34" s="86"/>
      <c r="RIH34" s="86"/>
      <c r="RII34" s="86"/>
      <c r="RIJ34" s="86"/>
      <c r="RIK34" s="86"/>
      <c r="RIL34" s="86"/>
      <c r="RIM34" s="86"/>
      <c r="RIN34" s="86"/>
      <c r="RIO34" s="86"/>
      <c r="RIP34" s="86"/>
      <c r="RIQ34" s="86"/>
      <c r="RIR34" s="86"/>
      <c r="RIS34" s="86"/>
      <c r="RIT34" s="86"/>
      <c r="RIU34" s="86"/>
      <c r="RIV34" s="86"/>
      <c r="RIW34" s="86"/>
      <c r="RIX34" s="86"/>
      <c r="RIY34" s="86"/>
      <c r="RIZ34" s="86"/>
      <c r="RJA34" s="86"/>
      <c r="RJB34" s="86"/>
      <c r="RJC34" s="86"/>
      <c r="RJD34" s="86"/>
      <c r="RJE34" s="86"/>
      <c r="RJF34" s="86"/>
      <c r="RJG34" s="86"/>
      <c r="RJH34" s="86"/>
      <c r="RJI34" s="86"/>
      <c r="RJJ34" s="86"/>
      <c r="RJK34" s="86"/>
      <c r="RJL34" s="86"/>
      <c r="RJM34" s="86"/>
      <c r="RJN34" s="86"/>
      <c r="RJO34" s="86"/>
      <c r="RJP34" s="86"/>
      <c r="RJQ34" s="86"/>
      <c r="RJR34" s="86"/>
      <c r="RJS34" s="86"/>
      <c r="RJT34" s="86"/>
      <c r="RJU34" s="86"/>
      <c r="RJV34" s="86"/>
      <c r="RJW34" s="86"/>
      <c r="RJX34" s="86"/>
      <c r="RJY34" s="86"/>
      <c r="RJZ34" s="86"/>
      <c r="RKA34" s="86"/>
      <c r="RKB34" s="86"/>
      <c r="RKC34" s="86"/>
      <c r="RKD34" s="86"/>
      <c r="RKE34" s="86"/>
      <c r="RKF34" s="86"/>
      <c r="RKG34" s="86"/>
      <c r="RKH34" s="86"/>
      <c r="RKI34" s="86"/>
      <c r="RKJ34" s="86"/>
      <c r="RKK34" s="86"/>
      <c r="RKL34" s="86"/>
      <c r="RKM34" s="86"/>
      <c r="RKN34" s="86"/>
      <c r="RKO34" s="86"/>
      <c r="RKP34" s="86"/>
      <c r="RKQ34" s="86"/>
      <c r="RKR34" s="86"/>
      <c r="RKS34" s="86"/>
      <c r="RKT34" s="86"/>
      <c r="RKU34" s="86"/>
      <c r="RKV34" s="86"/>
      <c r="RKW34" s="86"/>
      <c r="RKX34" s="86"/>
      <c r="RKY34" s="86"/>
      <c r="RKZ34" s="86"/>
      <c r="RLA34" s="86"/>
      <c r="RLB34" s="86"/>
      <c r="RLC34" s="86"/>
      <c r="RLD34" s="86"/>
      <c r="RLE34" s="86"/>
      <c r="RLF34" s="86"/>
      <c r="RLG34" s="86"/>
      <c r="RLH34" s="86"/>
      <c r="RLI34" s="86"/>
      <c r="RLJ34" s="86"/>
      <c r="RLK34" s="86"/>
      <c r="RLL34" s="86"/>
      <c r="RLM34" s="86"/>
      <c r="RLN34" s="86"/>
      <c r="RLO34" s="86"/>
      <c r="RLP34" s="86"/>
      <c r="RLQ34" s="86"/>
      <c r="RLR34" s="86"/>
      <c r="RLS34" s="86"/>
      <c r="RLT34" s="86"/>
      <c r="RLU34" s="86"/>
      <c r="RLV34" s="86"/>
      <c r="RLW34" s="86"/>
      <c r="RLX34" s="86"/>
      <c r="RLY34" s="86"/>
      <c r="RLZ34" s="86"/>
      <c r="RMA34" s="86"/>
      <c r="RMB34" s="86"/>
      <c r="RMC34" s="86"/>
      <c r="RMD34" s="86"/>
      <c r="RME34" s="86"/>
      <c r="RMF34" s="86"/>
      <c r="RMG34" s="86"/>
      <c r="RMH34" s="86"/>
      <c r="RMI34" s="86"/>
      <c r="RMJ34" s="86"/>
      <c r="RMK34" s="86"/>
      <c r="RML34" s="86"/>
      <c r="RMM34" s="86"/>
      <c r="RMN34" s="86"/>
      <c r="RMO34" s="86"/>
      <c r="RMP34" s="86"/>
      <c r="RMQ34" s="86"/>
      <c r="RMR34" s="86"/>
      <c r="RMS34" s="86"/>
      <c r="RMT34" s="86"/>
      <c r="RMU34" s="86"/>
      <c r="RMV34" s="86"/>
      <c r="RMW34" s="86"/>
      <c r="RMX34" s="86"/>
      <c r="RMY34" s="86"/>
      <c r="RMZ34" s="86"/>
      <c r="RNA34" s="86"/>
      <c r="RNB34" s="86"/>
      <c r="RNC34" s="86"/>
      <c r="RND34" s="86"/>
      <c r="RNE34" s="86"/>
      <c r="RNF34" s="86"/>
      <c r="RNG34" s="86"/>
      <c r="RNH34" s="86"/>
      <c r="RNI34" s="86"/>
      <c r="RNJ34" s="86"/>
      <c r="RNK34" s="86"/>
      <c r="RNL34" s="86"/>
      <c r="RNM34" s="86"/>
      <c r="RNN34" s="86"/>
      <c r="RNO34" s="86"/>
      <c r="RNP34" s="86"/>
      <c r="RNQ34" s="86"/>
      <c r="RNR34" s="86"/>
      <c r="RNS34" s="86"/>
      <c r="RNT34" s="86"/>
      <c r="RNU34" s="86"/>
      <c r="RNV34" s="86"/>
      <c r="RNW34" s="86"/>
      <c r="RNX34" s="86"/>
      <c r="RNY34" s="86"/>
      <c r="RNZ34" s="86"/>
      <c r="ROA34" s="86"/>
      <c r="ROB34" s="86"/>
      <c r="ROC34" s="86"/>
      <c r="ROD34" s="86"/>
      <c r="ROE34" s="86"/>
      <c r="ROF34" s="86"/>
      <c r="ROG34" s="86"/>
      <c r="ROH34" s="86"/>
      <c r="ROI34" s="86"/>
      <c r="ROJ34" s="86"/>
      <c r="ROK34" s="86"/>
      <c r="ROL34" s="86"/>
      <c r="ROM34" s="86"/>
      <c r="RON34" s="86"/>
      <c r="ROO34" s="86"/>
      <c r="ROP34" s="86"/>
      <c r="ROQ34" s="86"/>
      <c r="ROR34" s="86"/>
      <c r="ROS34" s="86"/>
      <c r="ROT34" s="86"/>
      <c r="ROU34" s="86"/>
      <c r="ROV34" s="86"/>
      <c r="ROW34" s="86"/>
      <c r="ROX34" s="86"/>
      <c r="ROY34" s="86"/>
      <c r="ROZ34" s="86"/>
      <c r="RPA34" s="86"/>
      <c r="RPB34" s="86"/>
      <c r="RPC34" s="86"/>
      <c r="RPD34" s="86"/>
      <c r="RPE34" s="86"/>
      <c r="RPF34" s="86"/>
      <c r="RPG34" s="86"/>
      <c r="RPH34" s="86"/>
      <c r="RPI34" s="86"/>
      <c r="RPJ34" s="86"/>
      <c r="RPK34" s="86"/>
      <c r="RPL34" s="86"/>
      <c r="RPM34" s="86"/>
      <c r="RPN34" s="86"/>
      <c r="RPO34" s="86"/>
      <c r="RPP34" s="86"/>
      <c r="RPQ34" s="86"/>
      <c r="RPR34" s="86"/>
      <c r="RPS34" s="86"/>
      <c r="RPT34" s="86"/>
      <c r="RPU34" s="86"/>
      <c r="RPV34" s="86"/>
      <c r="RPW34" s="86"/>
      <c r="RPX34" s="86"/>
      <c r="RPY34" s="86"/>
      <c r="RPZ34" s="86"/>
      <c r="RQA34" s="86"/>
      <c r="RQB34" s="86"/>
      <c r="RQC34" s="86"/>
      <c r="RQD34" s="86"/>
      <c r="RQE34" s="86"/>
      <c r="RQF34" s="86"/>
      <c r="RQG34" s="86"/>
      <c r="RQH34" s="86"/>
      <c r="RQI34" s="86"/>
      <c r="RQJ34" s="86"/>
      <c r="RQK34" s="86"/>
      <c r="RQL34" s="86"/>
      <c r="RQM34" s="86"/>
      <c r="RQN34" s="86"/>
      <c r="RQO34" s="86"/>
      <c r="RQP34" s="86"/>
      <c r="RQQ34" s="86"/>
      <c r="RQR34" s="86"/>
      <c r="RQS34" s="86"/>
      <c r="RQT34" s="86"/>
      <c r="RQU34" s="86"/>
      <c r="RQV34" s="86"/>
      <c r="RQW34" s="86"/>
      <c r="RQX34" s="86"/>
      <c r="RQY34" s="86"/>
      <c r="RQZ34" s="86"/>
      <c r="RRA34" s="86"/>
      <c r="RRB34" s="86"/>
      <c r="RRC34" s="86"/>
      <c r="RRD34" s="86"/>
      <c r="RRE34" s="86"/>
      <c r="RRF34" s="86"/>
      <c r="RRG34" s="86"/>
      <c r="RRH34" s="86"/>
      <c r="RRI34" s="86"/>
      <c r="RRJ34" s="86"/>
      <c r="RRK34" s="86"/>
      <c r="RRL34" s="86"/>
      <c r="RRM34" s="86"/>
      <c r="RRN34" s="86"/>
      <c r="RRO34" s="86"/>
      <c r="RRP34" s="86"/>
      <c r="RRQ34" s="86"/>
      <c r="RRR34" s="86"/>
      <c r="RRS34" s="86"/>
      <c r="RRT34" s="86"/>
      <c r="RRU34" s="86"/>
      <c r="RRV34" s="86"/>
      <c r="RRW34" s="86"/>
      <c r="RRX34" s="86"/>
      <c r="RRY34" s="86"/>
      <c r="RRZ34" s="86"/>
      <c r="RSA34" s="86"/>
      <c r="RSB34" s="86"/>
      <c r="RSC34" s="86"/>
      <c r="RSD34" s="86"/>
      <c r="RSE34" s="86"/>
      <c r="RSF34" s="86"/>
      <c r="RSG34" s="86"/>
      <c r="RSH34" s="86"/>
      <c r="RSI34" s="86"/>
      <c r="RSJ34" s="86"/>
      <c r="RSK34" s="86"/>
      <c r="RSL34" s="86"/>
      <c r="RSM34" s="86"/>
      <c r="RSN34" s="86"/>
      <c r="RSO34" s="86"/>
      <c r="RSP34" s="86"/>
      <c r="RSQ34" s="86"/>
      <c r="RSR34" s="86"/>
      <c r="RSS34" s="86"/>
      <c r="RST34" s="86"/>
      <c r="RSU34" s="86"/>
      <c r="RSV34" s="86"/>
      <c r="RSW34" s="86"/>
      <c r="RSX34" s="86"/>
      <c r="RSY34" s="86"/>
      <c r="RSZ34" s="86"/>
      <c r="RTA34" s="86"/>
      <c r="RTB34" s="86"/>
      <c r="RTC34" s="86"/>
      <c r="RTD34" s="86"/>
      <c r="RTE34" s="86"/>
      <c r="RTF34" s="86"/>
      <c r="RTG34" s="86"/>
      <c r="RTH34" s="86"/>
      <c r="RTI34" s="86"/>
      <c r="RTJ34" s="86"/>
      <c r="RTK34" s="86"/>
      <c r="RTL34" s="86"/>
      <c r="RTM34" s="86"/>
      <c r="RTN34" s="86"/>
      <c r="RTO34" s="86"/>
      <c r="RTP34" s="86"/>
      <c r="RTQ34" s="86"/>
      <c r="RTR34" s="86"/>
      <c r="RTS34" s="86"/>
      <c r="RTT34" s="86"/>
      <c r="RTU34" s="86"/>
      <c r="RTV34" s="86"/>
      <c r="RTW34" s="86"/>
      <c r="RTX34" s="86"/>
      <c r="RTY34" s="86"/>
      <c r="RTZ34" s="86"/>
      <c r="RUA34" s="86"/>
      <c r="RUB34" s="86"/>
      <c r="RUC34" s="86"/>
      <c r="RUD34" s="86"/>
      <c r="RUE34" s="86"/>
      <c r="RUF34" s="86"/>
      <c r="RUG34" s="86"/>
      <c r="RUH34" s="86"/>
      <c r="RUI34" s="86"/>
      <c r="RUJ34" s="86"/>
      <c r="RUK34" s="86"/>
      <c r="RUL34" s="86"/>
      <c r="RUM34" s="86"/>
      <c r="RUN34" s="86"/>
      <c r="RUO34" s="86"/>
      <c r="RUP34" s="86"/>
      <c r="RUQ34" s="86"/>
      <c r="RUR34" s="86"/>
      <c r="RUS34" s="86"/>
      <c r="RUT34" s="86"/>
      <c r="RUU34" s="86"/>
      <c r="RUV34" s="86"/>
      <c r="RUW34" s="86"/>
      <c r="RUX34" s="86"/>
      <c r="RUY34" s="86"/>
      <c r="RUZ34" s="86"/>
      <c r="RVA34" s="86"/>
      <c r="RVB34" s="86"/>
      <c r="RVC34" s="86"/>
      <c r="RVD34" s="86"/>
      <c r="RVE34" s="86"/>
      <c r="RVF34" s="86"/>
      <c r="RVG34" s="86"/>
      <c r="RVH34" s="86"/>
      <c r="RVI34" s="86"/>
      <c r="RVJ34" s="86"/>
      <c r="RVK34" s="86"/>
      <c r="RVL34" s="86"/>
      <c r="RVM34" s="86"/>
      <c r="RVN34" s="86"/>
      <c r="RVO34" s="86"/>
      <c r="RVP34" s="86"/>
      <c r="RVQ34" s="86"/>
      <c r="RVR34" s="86"/>
      <c r="RVS34" s="86"/>
      <c r="RVT34" s="86"/>
      <c r="RVU34" s="86"/>
      <c r="RVV34" s="86"/>
      <c r="RVW34" s="86"/>
      <c r="RVX34" s="86"/>
      <c r="RVY34" s="86"/>
      <c r="RVZ34" s="86"/>
      <c r="RWA34" s="86"/>
      <c r="RWB34" s="86"/>
      <c r="RWC34" s="86"/>
      <c r="RWD34" s="86"/>
      <c r="RWE34" s="86"/>
      <c r="RWF34" s="86"/>
      <c r="RWG34" s="86"/>
      <c r="RWH34" s="86"/>
      <c r="RWI34" s="86"/>
      <c r="RWJ34" s="86"/>
      <c r="RWK34" s="86"/>
      <c r="RWL34" s="86"/>
      <c r="RWM34" s="86"/>
      <c r="RWN34" s="86"/>
      <c r="RWO34" s="86"/>
      <c r="RWP34" s="86"/>
      <c r="RWQ34" s="86"/>
      <c r="RWR34" s="86"/>
      <c r="RWS34" s="86"/>
      <c r="RWT34" s="86"/>
      <c r="RWU34" s="86"/>
      <c r="RWV34" s="86"/>
      <c r="RWW34" s="86"/>
      <c r="RWX34" s="86"/>
      <c r="RWY34" s="86"/>
      <c r="RWZ34" s="86"/>
      <c r="RXA34" s="86"/>
      <c r="RXB34" s="86"/>
      <c r="RXC34" s="86"/>
      <c r="RXD34" s="86"/>
      <c r="RXE34" s="86"/>
      <c r="RXF34" s="86"/>
      <c r="RXG34" s="86"/>
      <c r="RXH34" s="86"/>
      <c r="RXI34" s="86"/>
      <c r="RXJ34" s="86"/>
      <c r="RXK34" s="86"/>
      <c r="RXL34" s="86"/>
      <c r="RXM34" s="86"/>
      <c r="RXN34" s="86"/>
      <c r="RXO34" s="86"/>
      <c r="RXP34" s="86"/>
      <c r="RXQ34" s="86"/>
      <c r="RXR34" s="86"/>
      <c r="RXS34" s="86"/>
      <c r="RXT34" s="86"/>
      <c r="RXU34" s="86"/>
      <c r="RXV34" s="86"/>
      <c r="RXW34" s="86"/>
      <c r="RXX34" s="86"/>
      <c r="RXY34" s="86"/>
      <c r="RXZ34" s="86"/>
      <c r="RYA34" s="86"/>
      <c r="RYB34" s="86"/>
      <c r="RYC34" s="86"/>
      <c r="RYD34" s="86"/>
      <c r="RYE34" s="86"/>
      <c r="RYF34" s="86"/>
      <c r="RYG34" s="86"/>
      <c r="RYH34" s="86"/>
      <c r="RYI34" s="86"/>
      <c r="RYJ34" s="86"/>
      <c r="RYK34" s="86"/>
      <c r="RYL34" s="86"/>
      <c r="RYM34" s="86"/>
      <c r="RYN34" s="86"/>
      <c r="RYO34" s="86"/>
      <c r="RYP34" s="86"/>
      <c r="RYQ34" s="86"/>
      <c r="RYR34" s="86"/>
      <c r="RYS34" s="86"/>
      <c r="RYT34" s="86"/>
      <c r="RYU34" s="86"/>
      <c r="RYV34" s="86"/>
      <c r="RYW34" s="86"/>
      <c r="RYX34" s="86"/>
      <c r="RYY34" s="86"/>
      <c r="RYZ34" s="86"/>
      <c r="RZA34" s="86"/>
      <c r="RZB34" s="86"/>
      <c r="RZC34" s="86"/>
      <c r="RZD34" s="86"/>
      <c r="RZE34" s="86"/>
      <c r="RZF34" s="86"/>
      <c r="RZG34" s="86"/>
      <c r="RZH34" s="86"/>
      <c r="RZI34" s="86"/>
      <c r="RZJ34" s="86"/>
      <c r="RZK34" s="86"/>
      <c r="RZL34" s="86"/>
      <c r="RZM34" s="86"/>
      <c r="RZN34" s="86"/>
      <c r="RZO34" s="86"/>
      <c r="RZP34" s="86"/>
      <c r="RZQ34" s="86"/>
      <c r="RZR34" s="86"/>
      <c r="RZS34" s="86"/>
      <c r="RZT34" s="86"/>
      <c r="RZU34" s="86"/>
      <c r="RZV34" s="86"/>
      <c r="RZW34" s="86"/>
      <c r="RZX34" s="86"/>
      <c r="RZY34" s="86"/>
      <c r="RZZ34" s="86"/>
      <c r="SAA34" s="86"/>
      <c r="SAB34" s="86"/>
      <c r="SAC34" s="86"/>
      <c r="SAD34" s="86"/>
      <c r="SAE34" s="86"/>
      <c r="SAF34" s="86"/>
      <c r="SAG34" s="86"/>
      <c r="SAH34" s="86"/>
      <c r="SAI34" s="86"/>
      <c r="SAJ34" s="86"/>
      <c r="SAK34" s="86"/>
      <c r="SAL34" s="86"/>
      <c r="SAM34" s="86"/>
      <c r="SAN34" s="86"/>
      <c r="SAO34" s="86"/>
      <c r="SAP34" s="86"/>
      <c r="SAQ34" s="86"/>
      <c r="SAR34" s="86"/>
      <c r="SAS34" s="86"/>
      <c r="SAT34" s="86"/>
      <c r="SAU34" s="86"/>
      <c r="SAV34" s="86"/>
      <c r="SAW34" s="86"/>
      <c r="SAX34" s="86"/>
      <c r="SAY34" s="86"/>
      <c r="SAZ34" s="86"/>
      <c r="SBA34" s="86"/>
      <c r="SBB34" s="86"/>
      <c r="SBC34" s="86"/>
      <c r="SBD34" s="86"/>
      <c r="SBE34" s="86"/>
      <c r="SBF34" s="86"/>
      <c r="SBG34" s="86"/>
      <c r="SBH34" s="86"/>
      <c r="SBI34" s="86"/>
      <c r="SBJ34" s="86"/>
      <c r="SBK34" s="86"/>
      <c r="SBL34" s="86"/>
      <c r="SBM34" s="86"/>
      <c r="SBN34" s="86"/>
      <c r="SBO34" s="86"/>
      <c r="SBP34" s="86"/>
      <c r="SBQ34" s="86"/>
      <c r="SBR34" s="86"/>
      <c r="SBS34" s="86"/>
      <c r="SBT34" s="86"/>
      <c r="SBU34" s="86"/>
      <c r="SBV34" s="86"/>
      <c r="SBW34" s="86"/>
      <c r="SBX34" s="86"/>
      <c r="SBY34" s="86"/>
      <c r="SBZ34" s="86"/>
      <c r="SCA34" s="86"/>
      <c r="SCB34" s="86"/>
      <c r="SCC34" s="86"/>
      <c r="SCD34" s="86"/>
      <c r="SCE34" s="86"/>
      <c r="SCF34" s="86"/>
      <c r="SCG34" s="86"/>
      <c r="SCH34" s="86"/>
      <c r="SCI34" s="86"/>
      <c r="SCJ34" s="86"/>
      <c r="SCK34" s="86"/>
      <c r="SCL34" s="86"/>
      <c r="SCM34" s="86"/>
      <c r="SCN34" s="86"/>
      <c r="SCO34" s="86"/>
      <c r="SCP34" s="86"/>
      <c r="SCQ34" s="86"/>
      <c r="SCR34" s="86"/>
      <c r="SCS34" s="86"/>
      <c r="SCT34" s="86"/>
      <c r="SCU34" s="86"/>
      <c r="SCV34" s="86"/>
      <c r="SCW34" s="86"/>
      <c r="SCX34" s="86"/>
      <c r="SCY34" s="86"/>
      <c r="SCZ34" s="86"/>
      <c r="SDA34" s="86"/>
      <c r="SDB34" s="86"/>
      <c r="SDC34" s="86"/>
      <c r="SDD34" s="86"/>
      <c r="SDE34" s="86"/>
      <c r="SDF34" s="86"/>
      <c r="SDG34" s="86"/>
      <c r="SDH34" s="86"/>
      <c r="SDI34" s="86"/>
      <c r="SDJ34" s="86"/>
      <c r="SDK34" s="86"/>
      <c r="SDL34" s="86"/>
      <c r="SDM34" s="86"/>
      <c r="SDN34" s="86"/>
      <c r="SDO34" s="86"/>
      <c r="SDP34" s="86"/>
      <c r="SDQ34" s="86"/>
      <c r="SDR34" s="86"/>
      <c r="SDS34" s="86"/>
      <c r="SDT34" s="86"/>
      <c r="SDU34" s="86"/>
      <c r="SDV34" s="86"/>
      <c r="SDW34" s="86"/>
      <c r="SDX34" s="86"/>
      <c r="SDY34" s="86"/>
      <c r="SDZ34" s="86"/>
      <c r="SEA34" s="86"/>
      <c r="SEB34" s="86"/>
      <c r="SEC34" s="86"/>
      <c r="SED34" s="86"/>
      <c r="SEE34" s="86"/>
      <c r="SEF34" s="86"/>
      <c r="SEG34" s="86"/>
      <c r="SEH34" s="86"/>
      <c r="SEI34" s="86"/>
      <c r="SEJ34" s="86"/>
      <c r="SEK34" s="86"/>
      <c r="SEL34" s="86"/>
      <c r="SEM34" s="86"/>
      <c r="SEN34" s="86"/>
      <c r="SEO34" s="86"/>
      <c r="SEP34" s="86"/>
      <c r="SEQ34" s="86"/>
      <c r="SER34" s="86"/>
      <c r="SES34" s="86"/>
      <c r="SET34" s="86"/>
      <c r="SEU34" s="86"/>
      <c r="SEV34" s="86"/>
      <c r="SEW34" s="86"/>
      <c r="SEX34" s="86"/>
      <c r="SEY34" s="86"/>
      <c r="SEZ34" s="86"/>
      <c r="SFA34" s="86"/>
      <c r="SFB34" s="86"/>
      <c r="SFC34" s="86"/>
      <c r="SFD34" s="86"/>
      <c r="SFE34" s="86"/>
      <c r="SFF34" s="86"/>
      <c r="SFG34" s="86"/>
      <c r="SFH34" s="86"/>
      <c r="SFI34" s="86"/>
      <c r="SFJ34" s="86"/>
      <c r="SFK34" s="86"/>
      <c r="SFL34" s="86"/>
      <c r="SFM34" s="86"/>
      <c r="SFN34" s="86"/>
      <c r="SFO34" s="86"/>
      <c r="SFP34" s="86"/>
      <c r="SFQ34" s="86"/>
      <c r="SFR34" s="86"/>
      <c r="SFS34" s="86"/>
      <c r="SFT34" s="86"/>
      <c r="SFU34" s="86"/>
      <c r="SFV34" s="86"/>
      <c r="SFW34" s="86"/>
      <c r="SFX34" s="86"/>
      <c r="SFY34" s="86"/>
      <c r="SFZ34" s="86"/>
      <c r="SGA34" s="86"/>
      <c r="SGB34" s="86"/>
      <c r="SGC34" s="86"/>
      <c r="SGD34" s="86"/>
      <c r="SGE34" s="86"/>
      <c r="SGF34" s="86"/>
      <c r="SGG34" s="86"/>
      <c r="SGH34" s="86"/>
      <c r="SGI34" s="86"/>
      <c r="SGJ34" s="86"/>
      <c r="SGK34" s="86"/>
      <c r="SGL34" s="86"/>
      <c r="SGM34" s="86"/>
      <c r="SGN34" s="86"/>
      <c r="SGO34" s="86"/>
      <c r="SGP34" s="86"/>
      <c r="SGQ34" s="86"/>
      <c r="SGR34" s="86"/>
      <c r="SGS34" s="86"/>
      <c r="SGT34" s="86"/>
      <c r="SGU34" s="86"/>
      <c r="SGV34" s="86"/>
      <c r="SGW34" s="86"/>
      <c r="SGX34" s="86"/>
      <c r="SGY34" s="86"/>
      <c r="SGZ34" s="86"/>
      <c r="SHA34" s="86"/>
      <c r="SHB34" s="86"/>
      <c r="SHC34" s="86"/>
      <c r="SHD34" s="86"/>
      <c r="SHE34" s="86"/>
      <c r="SHF34" s="86"/>
      <c r="SHG34" s="86"/>
      <c r="SHH34" s="86"/>
      <c r="SHI34" s="86"/>
      <c r="SHJ34" s="86"/>
      <c r="SHK34" s="86"/>
      <c r="SHL34" s="86"/>
      <c r="SHM34" s="86"/>
      <c r="SHN34" s="86"/>
      <c r="SHO34" s="86"/>
      <c r="SHP34" s="86"/>
      <c r="SHQ34" s="86"/>
      <c r="SHR34" s="86"/>
      <c r="SHS34" s="86"/>
      <c r="SHT34" s="86"/>
      <c r="SHU34" s="86"/>
      <c r="SHV34" s="86"/>
      <c r="SHW34" s="86"/>
      <c r="SHX34" s="86"/>
      <c r="SHY34" s="86"/>
      <c r="SHZ34" s="86"/>
      <c r="SIA34" s="86"/>
      <c r="SIB34" s="86"/>
      <c r="SIC34" s="86"/>
      <c r="SID34" s="86"/>
      <c r="SIE34" s="86"/>
      <c r="SIF34" s="86"/>
      <c r="SIG34" s="86"/>
      <c r="SIH34" s="86"/>
      <c r="SII34" s="86"/>
      <c r="SIJ34" s="86"/>
      <c r="SIK34" s="86"/>
      <c r="SIL34" s="86"/>
      <c r="SIM34" s="86"/>
      <c r="SIN34" s="86"/>
      <c r="SIO34" s="86"/>
      <c r="SIP34" s="86"/>
      <c r="SIQ34" s="86"/>
      <c r="SIR34" s="86"/>
      <c r="SIS34" s="86"/>
      <c r="SIT34" s="86"/>
      <c r="SIU34" s="86"/>
      <c r="SIV34" s="86"/>
      <c r="SIW34" s="86"/>
      <c r="SIX34" s="86"/>
      <c r="SIY34" s="86"/>
      <c r="SIZ34" s="86"/>
      <c r="SJA34" s="86"/>
      <c r="SJB34" s="86"/>
      <c r="SJC34" s="86"/>
      <c r="SJD34" s="86"/>
      <c r="SJE34" s="86"/>
      <c r="SJF34" s="86"/>
      <c r="SJG34" s="86"/>
      <c r="SJH34" s="86"/>
      <c r="SJI34" s="86"/>
      <c r="SJJ34" s="86"/>
      <c r="SJK34" s="86"/>
      <c r="SJL34" s="86"/>
      <c r="SJM34" s="86"/>
      <c r="SJN34" s="86"/>
      <c r="SJO34" s="86"/>
      <c r="SJP34" s="86"/>
      <c r="SJQ34" s="86"/>
      <c r="SJR34" s="86"/>
      <c r="SJS34" s="86"/>
      <c r="SJT34" s="86"/>
      <c r="SJU34" s="86"/>
      <c r="SJV34" s="86"/>
      <c r="SJW34" s="86"/>
      <c r="SJX34" s="86"/>
      <c r="SJY34" s="86"/>
      <c r="SJZ34" s="86"/>
      <c r="SKA34" s="86"/>
      <c r="SKB34" s="86"/>
      <c r="SKC34" s="86"/>
      <c r="SKD34" s="86"/>
      <c r="SKE34" s="86"/>
      <c r="SKF34" s="86"/>
      <c r="SKG34" s="86"/>
      <c r="SKH34" s="86"/>
      <c r="SKI34" s="86"/>
      <c r="SKJ34" s="86"/>
      <c r="SKK34" s="86"/>
      <c r="SKL34" s="86"/>
      <c r="SKM34" s="86"/>
      <c r="SKN34" s="86"/>
      <c r="SKO34" s="86"/>
      <c r="SKP34" s="86"/>
      <c r="SKQ34" s="86"/>
      <c r="SKR34" s="86"/>
      <c r="SKS34" s="86"/>
      <c r="SKT34" s="86"/>
      <c r="SKU34" s="86"/>
      <c r="SKV34" s="86"/>
      <c r="SKW34" s="86"/>
      <c r="SKX34" s="86"/>
      <c r="SKY34" s="86"/>
      <c r="SKZ34" s="86"/>
      <c r="SLA34" s="86"/>
      <c r="SLB34" s="86"/>
      <c r="SLC34" s="86"/>
      <c r="SLD34" s="86"/>
      <c r="SLE34" s="86"/>
      <c r="SLF34" s="86"/>
      <c r="SLG34" s="86"/>
      <c r="SLH34" s="86"/>
      <c r="SLI34" s="86"/>
      <c r="SLJ34" s="86"/>
      <c r="SLK34" s="86"/>
      <c r="SLL34" s="86"/>
      <c r="SLM34" s="86"/>
      <c r="SLN34" s="86"/>
      <c r="SLO34" s="86"/>
      <c r="SLP34" s="86"/>
      <c r="SLQ34" s="86"/>
      <c r="SLR34" s="86"/>
      <c r="SLS34" s="86"/>
      <c r="SLT34" s="86"/>
      <c r="SLU34" s="86"/>
      <c r="SLV34" s="86"/>
      <c r="SLW34" s="86"/>
      <c r="SLX34" s="86"/>
      <c r="SLY34" s="86"/>
      <c r="SLZ34" s="86"/>
      <c r="SMA34" s="86"/>
      <c r="SMB34" s="86"/>
      <c r="SMC34" s="86"/>
      <c r="SMD34" s="86"/>
      <c r="SME34" s="86"/>
      <c r="SMF34" s="86"/>
      <c r="SMG34" s="86"/>
      <c r="SMH34" s="86"/>
      <c r="SMI34" s="86"/>
      <c r="SMJ34" s="86"/>
      <c r="SMK34" s="86"/>
      <c r="SML34" s="86"/>
      <c r="SMM34" s="86"/>
      <c r="SMN34" s="86"/>
      <c r="SMO34" s="86"/>
      <c r="SMP34" s="86"/>
      <c r="SMQ34" s="86"/>
      <c r="SMR34" s="86"/>
      <c r="SMS34" s="86"/>
      <c r="SMT34" s="86"/>
      <c r="SMU34" s="86"/>
      <c r="SMV34" s="86"/>
      <c r="SMW34" s="86"/>
      <c r="SMX34" s="86"/>
      <c r="SMY34" s="86"/>
      <c r="SMZ34" s="86"/>
      <c r="SNA34" s="86"/>
      <c r="SNB34" s="86"/>
      <c r="SNC34" s="86"/>
      <c r="SND34" s="86"/>
      <c r="SNE34" s="86"/>
      <c r="SNF34" s="86"/>
      <c r="SNG34" s="86"/>
      <c r="SNH34" s="86"/>
      <c r="SNI34" s="86"/>
      <c r="SNJ34" s="86"/>
      <c r="SNK34" s="86"/>
      <c r="SNL34" s="86"/>
      <c r="SNM34" s="86"/>
      <c r="SNN34" s="86"/>
      <c r="SNO34" s="86"/>
      <c r="SNP34" s="86"/>
      <c r="SNQ34" s="86"/>
      <c r="SNR34" s="86"/>
      <c r="SNS34" s="86"/>
      <c r="SNT34" s="86"/>
      <c r="SNU34" s="86"/>
      <c r="SNV34" s="86"/>
      <c r="SNW34" s="86"/>
      <c r="SNX34" s="86"/>
      <c r="SNY34" s="86"/>
      <c r="SNZ34" s="86"/>
      <c r="SOA34" s="86"/>
      <c r="SOB34" s="86"/>
      <c r="SOC34" s="86"/>
      <c r="SOD34" s="86"/>
      <c r="SOE34" s="86"/>
      <c r="SOF34" s="86"/>
      <c r="SOG34" s="86"/>
      <c r="SOH34" s="86"/>
      <c r="SOI34" s="86"/>
      <c r="SOJ34" s="86"/>
      <c r="SOK34" s="86"/>
      <c r="SOL34" s="86"/>
      <c r="SOM34" s="86"/>
      <c r="SON34" s="86"/>
      <c r="SOO34" s="86"/>
      <c r="SOP34" s="86"/>
      <c r="SOQ34" s="86"/>
      <c r="SOR34" s="86"/>
      <c r="SOS34" s="86"/>
      <c r="SOT34" s="86"/>
      <c r="SOU34" s="86"/>
      <c r="SOV34" s="86"/>
      <c r="SOW34" s="86"/>
      <c r="SOX34" s="86"/>
      <c r="SOY34" s="86"/>
      <c r="SOZ34" s="86"/>
      <c r="SPA34" s="86"/>
      <c r="SPB34" s="86"/>
      <c r="SPC34" s="86"/>
      <c r="SPD34" s="86"/>
      <c r="SPE34" s="86"/>
      <c r="SPF34" s="86"/>
      <c r="SPG34" s="86"/>
      <c r="SPH34" s="86"/>
      <c r="SPI34" s="86"/>
      <c r="SPJ34" s="86"/>
      <c r="SPK34" s="86"/>
      <c r="SPL34" s="86"/>
      <c r="SPM34" s="86"/>
      <c r="SPN34" s="86"/>
      <c r="SPO34" s="86"/>
      <c r="SPP34" s="86"/>
      <c r="SPQ34" s="86"/>
      <c r="SPR34" s="86"/>
      <c r="SPS34" s="86"/>
      <c r="SPT34" s="86"/>
      <c r="SPU34" s="86"/>
      <c r="SPV34" s="86"/>
      <c r="SPW34" s="86"/>
      <c r="SPX34" s="86"/>
      <c r="SPY34" s="86"/>
      <c r="SPZ34" s="86"/>
      <c r="SQA34" s="86"/>
      <c r="SQB34" s="86"/>
      <c r="SQC34" s="86"/>
      <c r="SQD34" s="86"/>
      <c r="SQE34" s="86"/>
      <c r="SQF34" s="86"/>
      <c r="SQG34" s="86"/>
      <c r="SQH34" s="86"/>
      <c r="SQI34" s="86"/>
      <c r="SQJ34" s="86"/>
      <c r="SQK34" s="86"/>
      <c r="SQL34" s="86"/>
      <c r="SQM34" s="86"/>
      <c r="SQN34" s="86"/>
      <c r="SQO34" s="86"/>
      <c r="SQP34" s="86"/>
      <c r="SQQ34" s="86"/>
      <c r="SQR34" s="86"/>
      <c r="SQS34" s="86"/>
      <c r="SQT34" s="86"/>
      <c r="SQU34" s="86"/>
      <c r="SQV34" s="86"/>
      <c r="SQW34" s="86"/>
      <c r="SQX34" s="86"/>
      <c r="SQY34" s="86"/>
      <c r="SQZ34" s="86"/>
      <c r="SRA34" s="86"/>
      <c r="SRB34" s="86"/>
      <c r="SRC34" s="86"/>
      <c r="SRD34" s="86"/>
      <c r="SRE34" s="86"/>
      <c r="SRF34" s="86"/>
      <c r="SRG34" s="86"/>
      <c r="SRH34" s="86"/>
      <c r="SRI34" s="86"/>
      <c r="SRJ34" s="86"/>
      <c r="SRK34" s="86"/>
      <c r="SRL34" s="86"/>
      <c r="SRM34" s="86"/>
      <c r="SRN34" s="86"/>
      <c r="SRO34" s="86"/>
      <c r="SRP34" s="86"/>
      <c r="SRQ34" s="86"/>
      <c r="SRR34" s="86"/>
      <c r="SRS34" s="86"/>
      <c r="SRT34" s="86"/>
      <c r="SRU34" s="86"/>
      <c r="SRV34" s="86"/>
      <c r="SRW34" s="86"/>
      <c r="SRX34" s="86"/>
      <c r="SRY34" s="86"/>
      <c r="SRZ34" s="86"/>
      <c r="SSA34" s="86"/>
      <c r="SSB34" s="86"/>
      <c r="SSC34" s="86"/>
      <c r="SSD34" s="86"/>
      <c r="SSE34" s="86"/>
      <c r="SSF34" s="86"/>
      <c r="SSG34" s="86"/>
      <c r="SSH34" s="86"/>
      <c r="SSI34" s="86"/>
      <c r="SSJ34" s="86"/>
      <c r="SSK34" s="86"/>
      <c r="SSL34" s="86"/>
      <c r="SSM34" s="86"/>
      <c r="SSN34" s="86"/>
      <c r="SSO34" s="86"/>
      <c r="SSP34" s="86"/>
      <c r="SSQ34" s="86"/>
      <c r="SSR34" s="86"/>
      <c r="SSS34" s="86"/>
      <c r="SST34" s="86"/>
      <c r="SSU34" s="86"/>
      <c r="SSV34" s="86"/>
      <c r="SSW34" s="86"/>
      <c r="SSX34" s="86"/>
      <c r="SSY34" s="86"/>
      <c r="SSZ34" s="86"/>
      <c r="STA34" s="86"/>
      <c r="STB34" s="86"/>
      <c r="STC34" s="86"/>
      <c r="STD34" s="86"/>
      <c r="STE34" s="86"/>
      <c r="STF34" s="86"/>
      <c r="STG34" s="86"/>
      <c r="STH34" s="86"/>
      <c r="STI34" s="86"/>
      <c r="STJ34" s="86"/>
      <c r="STK34" s="86"/>
      <c r="STL34" s="86"/>
      <c r="STM34" s="86"/>
      <c r="STN34" s="86"/>
      <c r="STO34" s="86"/>
      <c r="STP34" s="86"/>
      <c r="STQ34" s="86"/>
      <c r="STR34" s="86"/>
      <c r="STS34" s="86"/>
      <c r="STT34" s="86"/>
      <c r="STU34" s="86"/>
      <c r="STV34" s="86"/>
      <c r="STW34" s="86"/>
      <c r="STX34" s="86"/>
      <c r="STY34" s="86"/>
      <c r="STZ34" s="86"/>
      <c r="SUA34" s="86"/>
      <c r="SUB34" s="86"/>
      <c r="SUC34" s="86"/>
      <c r="SUD34" s="86"/>
      <c r="SUE34" s="86"/>
      <c r="SUF34" s="86"/>
      <c r="SUG34" s="86"/>
      <c r="SUH34" s="86"/>
      <c r="SUI34" s="86"/>
      <c r="SUJ34" s="86"/>
      <c r="SUK34" s="86"/>
      <c r="SUL34" s="86"/>
      <c r="SUM34" s="86"/>
      <c r="SUN34" s="86"/>
      <c r="SUO34" s="86"/>
      <c r="SUP34" s="86"/>
      <c r="SUQ34" s="86"/>
      <c r="SUR34" s="86"/>
      <c r="SUS34" s="86"/>
      <c r="SUT34" s="86"/>
      <c r="SUU34" s="86"/>
      <c r="SUV34" s="86"/>
      <c r="SUW34" s="86"/>
      <c r="SUX34" s="86"/>
      <c r="SUY34" s="86"/>
      <c r="SUZ34" s="86"/>
      <c r="SVA34" s="86"/>
      <c r="SVB34" s="86"/>
      <c r="SVC34" s="86"/>
      <c r="SVD34" s="86"/>
      <c r="SVE34" s="86"/>
      <c r="SVF34" s="86"/>
      <c r="SVG34" s="86"/>
      <c r="SVH34" s="86"/>
      <c r="SVI34" s="86"/>
      <c r="SVJ34" s="86"/>
      <c r="SVK34" s="86"/>
      <c r="SVL34" s="86"/>
      <c r="SVM34" s="86"/>
      <c r="SVN34" s="86"/>
      <c r="SVO34" s="86"/>
      <c r="SVP34" s="86"/>
      <c r="SVQ34" s="86"/>
      <c r="SVR34" s="86"/>
      <c r="SVS34" s="86"/>
      <c r="SVT34" s="86"/>
      <c r="SVU34" s="86"/>
      <c r="SVV34" s="86"/>
      <c r="SVW34" s="86"/>
      <c r="SVX34" s="86"/>
      <c r="SVY34" s="86"/>
      <c r="SVZ34" s="86"/>
      <c r="SWA34" s="86"/>
      <c r="SWB34" s="86"/>
      <c r="SWC34" s="86"/>
      <c r="SWD34" s="86"/>
      <c r="SWE34" s="86"/>
      <c r="SWF34" s="86"/>
      <c r="SWG34" s="86"/>
      <c r="SWH34" s="86"/>
      <c r="SWI34" s="86"/>
      <c r="SWJ34" s="86"/>
      <c r="SWK34" s="86"/>
      <c r="SWL34" s="86"/>
      <c r="SWM34" s="86"/>
      <c r="SWN34" s="86"/>
      <c r="SWO34" s="86"/>
      <c r="SWP34" s="86"/>
      <c r="SWQ34" s="86"/>
      <c r="SWR34" s="86"/>
      <c r="SWS34" s="86"/>
      <c r="SWT34" s="86"/>
      <c r="SWU34" s="86"/>
      <c r="SWV34" s="86"/>
      <c r="SWW34" s="86"/>
      <c r="SWX34" s="86"/>
      <c r="SWY34" s="86"/>
      <c r="SWZ34" s="86"/>
      <c r="SXA34" s="86"/>
      <c r="SXB34" s="86"/>
      <c r="SXC34" s="86"/>
      <c r="SXD34" s="86"/>
      <c r="SXE34" s="86"/>
      <c r="SXF34" s="86"/>
      <c r="SXG34" s="86"/>
      <c r="SXH34" s="86"/>
      <c r="SXI34" s="86"/>
      <c r="SXJ34" s="86"/>
      <c r="SXK34" s="86"/>
      <c r="SXL34" s="86"/>
      <c r="SXM34" s="86"/>
      <c r="SXN34" s="86"/>
      <c r="SXO34" s="86"/>
      <c r="SXP34" s="86"/>
      <c r="SXQ34" s="86"/>
      <c r="SXR34" s="86"/>
      <c r="SXS34" s="86"/>
      <c r="SXT34" s="86"/>
      <c r="SXU34" s="86"/>
      <c r="SXV34" s="86"/>
      <c r="SXW34" s="86"/>
      <c r="SXX34" s="86"/>
      <c r="SXY34" s="86"/>
      <c r="SXZ34" s="86"/>
      <c r="SYA34" s="86"/>
      <c r="SYB34" s="86"/>
      <c r="SYC34" s="86"/>
      <c r="SYD34" s="86"/>
      <c r="SYE34" s="86"/>
      <c r="SYF34" s="86"/>
      <c r="SYG34" s="86"/>
      <c r="SYH34" s="86"/>
      <c r="SYI34" s="86"/>
      <c r="SYJ34" s="86"/>
      <c r="SYK34" s="86"/>
      <c r="SYL34" s="86"/>
      <c r="SYM34" s="86"/>
      <c r="SYN34" s="86"/>
      <c r="SYO34" s="86"/>
      <c r="SYP34" s="86"/>
      <c r="SYQ34" s="86"/>
      <c r="SYR34" s="86"/>
      <c r="SYS34" s="86"/>
      <c r="SYT34" s="86"/>
      <c r="SYU34" s="86"/>
      <c r="SYV34" s="86"/>
      <c r="SYW34" s="86"/>
      <c r="SYX34" s="86"/>
      <c r="SYY34" s="86"/>
      <c r="SYZ34" s="86"/>
      <c r="SZA34" s="86"/>
      <c r="SZB34" s="86"/>
      <c r="SZC34" s="86"/>
      <c r="SZD34" s="86"/>
      <c r="SZE34" s="86"/>
      <c r="SZF34" s="86"/>
      <c r="SZG34" s="86"/>
      <c r="SZH34" s="86"/>
      <c r="SZI34" s="86"/>
      <c r="SZJ34" s="86"/>
      <c r="SZK34" s="86"/>
      <c r="SZL34" s="86"/>
      <c r="SZM34" s="86"/>
      <c r="SZN34" s="86"/>
      <c r="SZO34" s="86"/>
      <c r="SZP34" s="86"/>
      <c r="SZQ34" s="86"/>
      <c r="SZR34" s="86"/>
      <c r="SZS34" s="86"/>
      <c r="SZT34" s="86"/>
      <c r="SZU34" s="86"/>
      <c r="SZV34" s="86"/>
      <c r="SZW34" s="86"/>
      <c r="SZX34" s="86"/>
      <c r="SZY34" s="86"/>
      <c r="SZZ34" s="86"/>
      <c r="TAA34" s="86"/>
      <c r="TAB34" s="86"/>
      <c r="TAC34" s="86"/>
      <c r="TAD34" s="86"/>
      <c r="TAE34" s="86"/>
      <c r="TAF34" s="86"/>
      <c r="TAG34" s="86"/>
      <c r="TAH34" s="86"/>
      <c r="TAI34" s="86"/>
      <c r="TAJ34" s="86"/>
      <c r="TAK34" s="86"/>
      <c r="TAL34" s="86"/>
      <c r="TAM34" s="86"/>
      <c r="TAN34" s="86"/>
      <c r="TAO34" s="86"/>
      <c r="TAP34" s="86"/>
      <c r="TAQ34" s="86"/>
      <c r="TAR34" s="86"/>
      <c r="TAS34" s="86"/>
      <c r="TAT34" s="86"/>
      <c r="TAU34" s="86"/>
      <c r="TAV34" s="86"/>
      <c r="TAW34" s="86"/>
      <c r="TAX34" s="86"/>
      <c r="TAY34" s="86"/>
      <c r="TAZ34" s="86"/>
      <c r="TBA34" s="86"/>
      <c r="TBB34" s="86"/>
      <c r="TBC34" s="86"/>
      <c r="TBD34" s="86"/>
      <c r="TBE34" s="86"/>
      <c r="TBF34" s="86"/>
      <c r="TBG34" s="86"/>
      <c r="TBH34" s="86"/>
      <c r="TBI34" s="86"/>
      <c r="TBJ34" s="86"/>
      <c r="TBK34" s="86"/>
      <c r="TBL34" s="86"/>
      <c r="TBM34" s="86"/>
      <c r="TBN34" s="86"/>
      <c r="TBO34" s="86"/>
      <c r="TBP34" s="86"/>
      <c r="TBQ34" s="86"/>
      <c r="TBR34" s="86"/>
      <c r="TBS34" s="86"/>
      <c r="TBT34" s="86"/>
      <c r="TBU34" s="86"/>
      <c r="TBV34" s="86"/>
      <c r="TBW34" s="86"/>
      <c r="TBX34" s="86"/>
      <c r="TBY34" s="86"/>
      <c r="TBZ34" s="86"/>
      <c r="TCA34" s="86"/>
      <c r="TCB34" s="86"/>
      <c r="TCC34" s="86"/>
      <c r="TCD34" s="86"/>
      <c r="TCE34" s="86"/>
      <c r="TCF34" s="86"/>
      <c r="TCG34" s="86"/>
      <c r="TCH34" s="86"/>
      <c r="TCI34" s="86"/>
      <c r="TCJ34" s="86"/>
      <c r="TCK34" s="86"/>
      <c r="TCL34" s="86"/>
      <c r="TCM34" s="86"/>
      <c r="TCN34" s="86"/>
      <c r="TCO34" s="86"/>
      <c r="TCP34" s="86"/>
      <c r="TCQ34" s="86"/>
      <c r="TCR34" s="86"/>
      <c r="TCS34" s="86"/>
      <c r="TCT34" s="86"/>
      <c r="TCU34" s="86"/>
      <c r="TCV34" s="86"/>
      <c r="TCW34" s="86"/>
      <c r="TCX34" s="86"/>
      <c r="TCY34" s="86"/>
      <c r="TCZ34" s="86"/>
      <c r="TDA34" s="86"/>
      <c r="TDB34" s="86"/>
      <c r="TDC34" s="86"/>
      <c r="TDD34" s="86"/>
      <c r="TDE34" s="86"/>
      <c r="TDF34" s="86"/>
      <c r="TDG34" s="86"/>
      <c r="TDH34" s="86"/>
      <c r="TDI34" s="86"/>
      <c r="TDJ34" s="86"/>
      <c r="TDK34" s="86"/>
      <c r="TDL34" s="86"/>
      <c r="TDM34" s="86"/>
      <c r="TDN34" s="86"/>
      <c r="TDO34" s="86"/>
      <c r="TDP34" s="86"/>
      <c r="TDQ34" s="86"/>
      <c r="TDR34" s="86"/>
      <c r="TDS34" s="86"/>
      <c r="TDT34" s="86"/>
      <c r="TDU34" s="86"/>
      <c r="TDV34" s="86"/>
      <c r="TDW34" s="86"/>
      <c r="TDX34" s="86"/>
      <c r="TDY34" s="86"/>
      <c r="TDZ34" s="86"/>
      <c r="TEA34" s="86"/>
      <c r="TEB34" s="86"/>
      <c r="TEC34" s="86"/>
      <c r="TED34" s="86"/>
      <c r="TEE34" s="86"/>
      <c r="TEF34" s="86"/>
      <c r="TEG34" s="86"/>
      <c r="TEH34" s="86"/>
      <c r="TEI34" s="86"/>
      <c r="TEJ34" s="86"/>
      <c r="TEK34" s="86"/>
      <c r="TEL34" s="86"/>
      <c r="TEM34" s="86"/>
      <c r="TEN34" s="86"/>
      <c r="TEO34" s="86"/>
      <c r="TEP34" s="86"/>
      <c r="TEQ34" s="86"/>
      <c r="TER34" s="86"/>
      <c r="TES34" s="86"/>
      <c r="TET34" s="86"/>
      <c r="TEU34" s="86"/>
      <c r="TEV34" s="86"/>
      <c r="TEW34" s="86"/>
      <c r="TEX34" s="86"/>
      <c r="TEY34" s="86"/>
      <c r="TEZ34" s="86"/>
      <c r="TFA34" s="86"/>
      <c r="TFB34" s="86"/>
      <c r="TFC34" s="86"/>
      <c r="TFD34" s="86"/>
      <c r="TFE34" s="86"/>
      <c r="TFF34" s="86"/>
      <c r="TFG34" s="86"/>
      <c r="TFH34" s="86"/>
      <c r="TFI34" s="86"/>
      <c r="TFJ34" s="86"/>
      <c r="TFK34" s="86"/>
      <c r="TFL34" s="86"/>
      <c r="TFM34" s="86"/>
      <c r="TFN34" s="86"/>
      <c r="TFO34" s="86"/>
      <c r="TFP34" s="86"/>
      <c r="TFQ34" s="86"/>
      <c r="TFR34" s="86"/>
      <c r="TFS34" s="86"/>
      <c r="TFT34" s="86"/>
      <c r="TFU34" s="86"/>
      <c r="TFV34" s="86"/>
      <c r="TFW34" s="86"/>
      <c r="TFX34" s="86"/>
      <c r="TFY34" s="86"/>
      <c r="TFZ34" s="86"/>
      <c r="TGA34" s="86"/>
      <c r="TGB34" s="86"/>
      <c r="TGC34" s="86"/>
      <c r="TGD34" s="86"/>
      <c r="TGE34" s="86"/>
      <c r="TGF34" s="86"/>
      <c r="TGG34" s="86"/>
      <c r="TGH34" s="86"/>
      <c r="TGI34" s="86"/>
      <c r="TGJ34" s="86"/>
      <c r="TGK34" s="86"/>
      <c r="TGL34" s="86"/>
      <c r="TGM34" s="86"/>
      <c r="TGN34" s="86"/>
      <c r="TGO34" s="86"/>
      <c r="TGP34" s="86"/>
      <c r="TGQ34" s="86"/>
      <c r="TGR34" s="86"/>
      <c r="TGS34" s="86"/>
      <c r="TGT34" s="86"/>
      <c r="TGU34" s="86"/>
      <c r="TGV34" s="86"/>
      <c r="TGW34" s="86"/>
      <c r="TGX34" s="86"/>
      <c r="TGY34" s="86"/>
      <c r="TGZ34" s="86"/>
      <c r="THA34" s="86"/>
      <c r="THB34" s="86"/>
      <c r="THC34" s="86"/>
      <c r="THD34" s="86"/>
      <c r="THE34" s="86"/>
      <c r="THF34" s="86"/>
      <c r="THG34" s="86"/>
      <c r="THH34" s="86"/>
      <c r="THI34" s="86"/>
      <c r="THJ34" s="86"/>
      <c r="THK34" s="86"/>
      <c r="THL34" s="86"/>
      <c r="THM34" s="86"/>
      <c r="THN34" s="86"/>
      <c r="THO34" s="86"/>
      <c r="THP34" s="86"/>
      <c r="THQ34" s="86"/>
      <c r="THR34" s="86"/>
      <c r="THS34" s="86"/>
      <c r="THT34" s="86"/>
      <c r="THU34" s="86"/>
      <c r="THV34" s="86"/>
      <c r="THW34" s="86"/>
      <c r="THX34" s="86"/>
      <c r="THY34" s="86"/>
      <c r="THZ34" s="86"/>
      <c r="TIA34" s="86"/>
      <c r="TIB34" s="86"/>
      <c r="TIC34" s="86"/>
      <c r="TID34" s="86"/>
      <c r="TIE34" s="86"/>
      <c r="TIF34" s="86"/>
      <c r="TIG34" s="86"/>
      <c r="TIH34" s="86"/>
      <c r="TII34" s="86"/>
      <c r="TIJ34" s="86"/>
      <c r="TIK34" s="86"/>
      <c r="TIL34" s="86"/>
      <c r="TIM34" s="86"/>
      <c r="TIN34" s="86"/>
      <c r="TIO34" s="86"/>
      <c r="TIP34" s="86"/>
      <c r="TIQ34" s="86"/>
      <c r="TIR34" s="86"/>
      <c r="TIS34" s="86"/>
      <c r="TIT34" s="86"/>
      <c r="TIU34" s="86"/>
      <c r="TIV34" s="86"/>
      <c r="TIW34" s="86"/>
      <c r="TIX34" s="86"/>
      <c r="TIY34" s="86"/>
      <c r="TIZ34" s="86"/>
      <c r="TJA34" s="86"/>
      <c r="TJB34" s="86"/>
      <c r="TJC34" s="86"/>
      <c r="TJD34" s="86"/>
      <c r="TJE34" s="86"/>
      <c r="TJF34" s="86"/>
      <c r="TJG34" s="86"/>
      <c r="TJH34" s="86"/>
      <c r="TJI34" s="86"/>
      <c r="TJJ34" s="86"/>
      <c r="TJK34" s="86"/>
      <c r="TJL34" s="86"/>
      <c r="TJM34" s="86"/>
      <c r="TJN34" s="86"/>
      <c r="TJO34" s="86"/>
      <c r="TJP34" s="86"/>
      <c r="TJQ34" s="86"/>
      <c r="TJR34" s="86"/>
      <c r="TJS34" s="86"/>
      <c r="TJT34" s="86"/>
      <c r="TJU34" s="86"/>
      <c r="TJV34" s="86"/>
      <c r="TJW34" s="86"/>
      <c r="TJX34" s="86"/>
      <c r="TJY34" s="86"/>
      <c r="TJZ34" s="86"/>
      <c r="TKA34" s="86"/>
      <c r="TKB34" s="86"/>
      <c r="TKC34" s="86"/>
      <c r="TKD34" s="86"/>
      <c r="TKE34" s="86"/>
      <c r="TKF34" s="86"/>
      <c r="TKG34" s="86"/>
      <c r="TKH34" s="86"/>
      <c r="TKI34" s="86"/>
      <c r="TKJ34" s="86"/>
      <c r="TKK34" s="86"/>
      <c r="TKL34" s="86"/>
      <c r="TKM34" s="86"/>
      <c r="TKN34" s="86"/>
      <c r="TKO34" s="86"/>
      <c r="TKP34" s="86"/>
      <c r="TKQ34" s="86"/>
      <c r="TKR34" s="86"/>
      <c r="TKS34" s="86"/>
      <c r="TKT34" s="86"/>
      <c r="TKU34" s="86"/>
      <c r="TKV34" s="86"/>
      <c r="TKW34" s="86"/>
      <c r="TKX34" s="86"/>
      <c r="TKY34" s="86"/>
      <c r="TKZ34" s="86"/>
      <c r="TLA34" s="86"/>
      <c r="TLB34" s="86"/>
      <c r="TLC34" s="86"/>
      <c r="TLD34" s="86"/>
      <c r="TLE34" s="86"/>
      <c r="TLF34" s="86"/>
      <c r="TLG34" s="86"/>
      <c r="TLH34" s="86"/>
      <c r="TLI34" s="86"/>
      <c r="TLJ34" s="86"/>
      <c r="TLK34" s="86"/>
      <c r="TLL34" s="86"/>
      <c r="TLM34" s="86"/>
      <c r="TLN34" s="86"/>
      <c r="TLO34" s="86"/>
      <c r="TLP34" s="86"/>
      <c r="TLQ34" s="86"/>
      <c r="TLR34" s="86"/>
      <c r="TLS34" s="86"/>
      <c r="TLT34" s="86"/>
      <c r="TLU34" s="86"/>
      <c r="TLV34" s="86"/>
      <c r="TLW34" s="86"/>
      <c r="TLX34" s="86"/>
      <c r="TLY34" s="86"/>
      <c r="TLZ34" s="86"/>
      <c r="TMA34" s="86"/>
      <c r="TMB34" s="86"/>
      <c r="TMC34" s="86"/>
      <c r="TMD34" s="86"/>
      <c r="TME34" s="86"/>
      <c r="TMF34" s="86"/>
      <c r="TMG34" s="86"/>
      <c r="TMH34" s="86"/>
      <c r="TMI34" s="86"/>
      <c r="TMJ34" s="86"/>
      <c r="TMK34" s="86"/>
      <c r="TML34" s="86"/>
      <c r="TMM34" s="86"/>
      <c r="TMN34" s="86"/>
      <c r="TMO34" s="86"/>
      <c r="TMP34" s="86"/>
      <c r="TMQ34" s="86"/>
      <c r="TMR34" s="86"/>
      <c r="TMS34" s="86"/>
      <c r="TMT34" s="86"/>
      <c r="TMU34" s="86"/>
      <c r="TMV34" s="86"/>
      <c r="TMW34" s="86"/>
      <c r="TMX34" s="86"/>
      <c r="TMY34" s="86"/>
      <c r="TMZ34" s="86"/>
      <c r="TNA34" s="86"/>
      <c r="TNB34" s="86"/>
      <c r="TNC34" s="86"/>
      <c r="TND34" s="86"/>
      <c r="TNE34" s="86"/>
      <c r="TNF34" s="86"/>
      <c r="TNG34" s="86"/>
      <c r="TNH34" s="86"/>
      <c r="TNI34" s="86"/>
      <c r="TNJ34" s="86"/>
      <c r="TNK34" s="86"/>
      <c r="TNL34" s="86"/>
      <c r="TNM34" s="86"/>
      <c r="TNN34" s="86"/>
      <c r="TNO34" s="86"/>
      <c r="TNP34" s="86"/>
      <c r="TNQ34" s="86"/>
      <c r="TNR34" s="86"/>
      <c r="TNS34" s="86"/>
      <c r="TNT34" s="86"/>
      <c r="TNU34" s="86"/>
      <c r="TNV34" s="86"/>
      <c r="TNW34" s="86"/>
      <c r="TNX34" s="86"/>
      <c r="TNY34" s="86"/>
      <c r="TNZ34" s="86"/>
      <c r="TOA34" s="86"/>
      <c r="TOB34" s="86"/>
      <c r="TOC34" s="86"/>
      <c r="TOD34" s="86"/>
      <c r="TOE34" s="86"/>
      <c r="TOF34" s="86"/>
      <c r="TOG34" s="86"/>
      <c r="TOH34" s="86"/>
      <c r="TOI34" s="86"/>
      <c r="TOJ34" s="86"/>
      <c r="TOK34" s="86"/>
      <c r="TOL34" s="86"/>
      <c r="TOM34" s="86"/>
      <c r="TON34" s="86"/>
      <c r="TOO34" s="86"/>
      <c r="TOP34" s="86"/>
      <c r="TOQ34" s="86"/>
      <c r="TOR34" s="86"/>
      <c r="TOS34" s="86"/>
      <c r="TOT34" s="86"/>
      <c r="TOU34" s="86"/>
      <c r="TOV34" s="86"/>
      <c r="TOW34" s="86"/>
      <c r="TOX34" s="86"/>
      <c r="TOY34" s="86"/>
      <c r="TOZ34" s="86"/>
      <c r="TPA34" s="86"/>
      <c r="TPB34" s="86"/>
      <c r="TPC34" s="86"/>
      <c r="TPD34" s="86"/>
      <c r="TPE34" s="86"/>
      <c r="TPF34" s="86"/>
      <c r="TPG34" s="86"/>
      <c r="TPH34" s="86"/>
      <c r="TPI34" s="86"/>
      <c r="TPJ34" s="86"/>
      <c r="TPK34" s="86"/>
      <c r="TPL34" s="86"/>
      <c r="TPM34" s="86"/>
      <c r="TPN34" s="86"/>
      <c r="TPO34" s="86"/>
      <c r="TPP34" s="86"/>
      <c r="TPQ34" s="86"/>
      <c r="TPR34" s="86"/>
      <c r="TPS34" s="86"/>
      <c r="TPT34" s="86"/>
      <c r="TPU34" s="86"/>
      <c r="TPV34" s="86"/>
      <c r="TPW34" s="86"/>
      <c r="TPX34" s="86"/>
      <c r="TPY34" s="86"/>
      <c r="TPZ34" s="86"/>
      <c r="TQA34" s="86"/>
      <c r="TQB34" s="86"/>
      <c r="TQC34" s="86"/>
      <c r="TQD34" s="86"/>
      <c r="TQE34" s="86"/>
      <c r="TQF34" s="86"/>
      <c r="TQG34" s="86"/>
      <c r="TQH34" s="86"/>
      <c r="TQI34" s="86"/>
      <c r="TQJ34" s="86"/>
      <c r="TQK34" s="86"/>
      <c r="TQL34" s="86"/>
      <c r="TQM34" s="86"/>
      <c r="TQN34" s="86"/>
      <c r="TQO34" s="86"/>
      <c r="TQP34" s="86"/>
      <c r="TQQ34" s="86"/>
      <c r="TQR34" s="86"/>
      <c r="TQS34" s="86"/>
      <c r="TQT34" s="86"/>
      <c r="TQU34" s="86"/>
      <c r="TQV34" s="86"/>
      <c r="TQW34" s="86"/>
      <c r="TQX34" s="86"/>
      <c r="TQY34" s="86"/>
      <c r="TQZ34" s="86"/>
      <c r="TRA34" s="86"/>
      <c r="TRB34" s="86"/>
      <c r="TRC34" s="86"/>
      <c r="TRD34" s="86"/>
      <c r="TRE34" s="86"/>
      <c r="TRF34" s="86"/>
      <c r="TRG34" s="86"/>
      <c r="TRH34" s="86"/>
      <c r="TRI34" s="86"/>
      <c r="TRJ34" s="86"/>
      <c r="TRK34" s="86"/>
      <c r="TRL34" s="86"/>
      <c r="TRM34" s="86"/>
      <c r="TRN34" s="86"/>
      <c r="TRO34" s="86"/>
      <c r="TRP34" s="86"/>
      <c r="TRQ34" s="86"/>
      <c r="TRR34" s="86"/>
      <c r="TRS34" s="86"/>
      <c r="TRT34" s="86"/>
      <c r="TRU34" s="86"/>
      <c r="TRV34" s="86"/>
      <c r="TRW34" s="86"/>
      <c r="TRX34" s="86"/>
      <c r="TRY34" s="86"/>
      <c r="TRZ34" s="86"/>
      <c r="TSA34" s="86"/>
      <c r="TSB34" s="86"/>
      <c r="TSC34" s="86"/>
      <c r="TSD34" s="86"/>
      <c r="TSE34" s="86"/>
      <c r="TSF34" s="86"/>
      <c r="TSG34" s="86"/>
      <c r="TSH34" s="86"/>
      <c r="TSI34" s="86"/>
      <c r="TSJ34" s="86"/>
      <c r="TSK34" s="86"/>
      <c r="TSL34" s="86"/>
      <c r="TSM34" s="86"/>
      <c r="TSN34" s="86"/>
      <c r="TSO34" s="86"/>
      <c r="TSP34" s="86"/>
      <c r="TSQ34" s="86"/>
      <c r="TSR34" s="86"/>
      <c r="TSS34" s="86"/>
      <c r="TST34" s="86"/>
      <c r="TSU34" s="86"/>
      <c r="TSV34" s="86"/>
      <c r="TSW34" s="86"/>
      <c r="TSX34" s="86"/>
      <c r="TSY34" s="86"/>
      <c r="TSZ34" s="86"/>
      <c r="TTA34" s="86"/>
      <c r="TTB34" s="86"/>
      <c r="TTC34" s="86"/>
      <c r="TTD34" s="86"/>
      <c r="TTE34" s="86"/>
      <c r="TTF34" s="86"/>
      <c r="TTG34" s="86"/>
      <c r="TTH34" s="86"/>
      <c r="TTI34" s="86"/>
      <c r="TTJ34" s="86"/>
      <c r="TTK34" s="86"/>
      <c r="TTL34" s="86"/>
      <c r="TTM34" s="86"/>
      <c r="TTN34" s="86"/>
      <c r="TTO34" s="86"/>
      <c r="TTP34" s="86"/>
      <c r="TTQ34" s="86"/>
      <c r="TTR34" s="86"/>
      <c r="TTS34" s="86"/>
      <c r="TTT34" s="86"/>
      <c r="TTU34" s="86"/>
      <c r="TTV34" s="86"/>
      <c r="TTW34" s="86"/>
      <c r="TTX34" s="86"/>
      <c r="TTY34" s="86"/>
      <c r="TTZ34" s="86"/>
      <c r="TUA34" s="86"/>
      <c r="TUB34" s="86"/>
      <c r="TUC34" s="86"/>
      <c r="TUD34" s="86"/>
      <c r="TUE34" s="86"/>
      <c r="TUF34" s="86"/>
      <c r="TUG34" s="86"/>
      <c r="TUH34" s="86"/>
      <c r="TUI34" s="86"/>
      <c r="TUJ34" s="86"/>
      <c r="TUK34" s="86"/>
      <c r="TUL34" s="86"/>
      <c r="TUM34" s="86"/>
      <c r="TUN34" s="86"/>
      <c r="TUO34" s="86"/>
      <c r="TUP34" s="86"/>
      <c r="TUQ34" s="86"/>
      <c r="TUR34" s="86"/>
      <c r="TUS34" s="86"/>
      <c r="TUT34" s="86"/>
      <c r="TUU34" s="86"/>
      <c r="TUV34" s="86"/>
      <c r="TUW34" s="86"/>
      <c r="TUX34" s="86"/>
      <c r="TUY34" s="86"/>
      <c r="TUZ34" s="86"/>
      <c r="TVA34" s="86"/>
      <c r="TVB34" s="86"/>
      <c r="TVC34" s="86"/>
      <c r="TVD34" s="86"/>
      <c r="TVE34" s="86"/>
      <c r="TVF34" s="86"/>
      <c r="TVG34" s="86"/>
      <c r="TVH34" s="86"/>
      <c r="TVI34" s="86"/>
      <c r="TVJ34" s="86"/>
      <c r="TVK34" s="86"/>
      <c r="TVL34" s="86"/>
      <c r="TVM34" s="86"/>
      <c r="TVN34" s="86"/>
      <c r="TVO34" s="86"/>
      <c r="TVP34" s="86"/>
      <c r="TVQ34" s="86"/>
      <c r="TVR34" s="86"/>
      <c r="TVS34" s="86"/>
      <c r="TVT34" s="86"/>
      <c r="TVU34" s="86"/>
      <c r="TVV34" s="86"/>
      <c r="TVW34" s="86"/>
      <c r="TVX34" s="86"/>
      <c r="TVY34" s="86"/>
      <c r="TVZ34" s="86"/>
      <c r="TWA34" s="86"/>
      <c r="TWB34" s="86"/>
      <c r="TWC34" s="86"/>
      <c r="TWD34" s="86"/>
      <c r="TWE34" s="86"/>
      <c r="TWF34" s="86"/>
      <c r="TWG34" s="86"/>
      <c r="TWH34" s="86"/>
      <c r="TWI34" s="86"/>
      <c r="TWJ34" s="86"/>
      <c r="TWK34" s="86"/>
      <c r="TWL34" s="86"/>
      <c r="TWM34" s="86"/>
      <c r="TWN34" s="86"/>
      <c r="TWO34" s="86"/>
      <c r="TWP34" s="86"/>
      <c r="TWQ34" s="86"/>
      <c r="TWR34" s="86"/>
      <c r="TWS34" s="86"/>
      <c r="TWT34" s="86"/>
      <c r="TWU34" s="86"/>
      <c r="TWV34" s="86"/>
      <c r="TWW34" s="86"/>
      <c r="TWX34" s="86"/>
      <c r="TWY34" s="86"/>
      <c r="TWZ34" s="86"/>
      <c r="TXA34" s="86"/>
      <c r="TXB34" s="86"/>
      <c r="TXC34" s="86"/>
      <c r="TXD34" s="86"/>
      <c r="TXE34" s="86"/>
      <c r="TXF34" s="86"/>
      <c r="TXG34" s="86"/>
      <c r="TXH34" s="86"/>
      <c r="TXI34" s="86"/>
      <c r="TXJ34" s="86"/>
      <c r="TXK34" s="86"/>
      <c r="TXL34" s="86"/>
      <c r="TXM34" s="86"/>
      <c r="TXN34" s="86"/>
      <c r="TXO34" s="86"/>
      <c r="TXP34" s="86"/>
      <c r="TXQ34" s="86"/>
      <c r="TXR34" s="86"/>
      <c r="TXS34" s="86"/>
      <c r="TXT34" s="86"/>
      <c r="TXU34" s="86"/>
      <c r="TXV34" s="86"/>
      <c r="TXW34" s="86"/>
      <c r="TXX34" s="86"/>
      <c r="TXY34" s="86"/>
      <c r="TXZ34" s="86"/>
      <c r="TYA34" s="86"/>
      <c r="TYB34" s="86"/>
      <c r="TYC34" s="86"/>
      <c r="TYD34" s="86"/>
      <c r="TYE34" s="86"/>
      <c r="TYF34" s="86"/>
      <c r="TYG34" s="86"/>
      <c r="TYH34" s="86"/>
      <c r="TYI34" s="86"/>
      <c r="TYJ34" s="86"/>
      <c r="TYK34" s="86"/>
      <c r="TYL34" s="86"/>
      <c r="TYM34" s="86"/>
      <c r="TYN34" s="86"/>
      <c r="TYO34" s="86"/>
      <c r="TYP34" s="86"/>
      <c r="TYQ34" s="86"/>
      <c r="TYR34" s="86"/>
      <c r="TYS34" s="86"/>
      <c r="TYT34" s="86"/>
      <c r="TYU34" s="86"/>
      <c r="TYV34" s="86"/>
      <c r="TYW34" s="86"/>
      <c r="TYX34" s="86"/>
      <c r="TYY34" s="86"/>
      <c r="TYZ34" s="86"/>
      <c r="TZA34" s="86"/>
      <c r="TZB34" s="86"/>
      <c r="TZC34" s="86"/>
      <c r="TZD34" s="86"/>
      <c r="TZE34" s="86"/>
      <c r="TZF34" s="86"/>
      <c r="TZG34" s="86"/>
      <c r="TZH34" s="86"/>
      <c r="TZI34" s="86"/>
      <c r="TZJ34" s="86"/>
      <c r="TZK34" s="86"/>
      <c r="TZL34" s="86"/>
      <c r="TZM34" s="86"/>
      <c r="TZN34" s="86"/>
      <c r="TZO34" s="86"/>
      <c r="TZP34" s="86"/>
      <c r="TZQ34" s="86"/>
      <c r="TZR34" s="86"/>
      <c r="TZS34" s="86"/>
      <c r="TZT34" s="86"/>
      <c r="TZU34" s="86"/>
      <c r="TZV34" s="86"/>
      <c r="TZW34" s="86"/>
      <c r="TZX34" s="86"/>
      <c r="TZY34" s="86"/>
      <c r="TZZ34" s="86"/>
      <c r="UAA34" s="86"/>
      <c r="UAB34" s="86"/>
      <c r="UAC34" s="86"/>
      <c r="UAD34" s="86"/>
      <c r="UAE34" s="86"/>
      <c r="UAF34" s="86"/>
      <c r="UAG34" s="86"/>
      <c r="UAH34" s="86"/>
      <c r="UAI34" s="86"/>
      <c r="UAJ34" s="86"/>
      <c r="UAK34" s="86"/>
      <c r="UAL34" s="86"/>
      <c r="UAM34" s="86"/>
      <c r="UAN34" s="86"/>
      <c r="UAO34" s="86"/>
      <c r="UAP34" s="86"/>
      <c r="UAQ34" s="86"/>
      <c r="UAR34" s="86"/>
      <c r="UAS34" s="86"/>
      <c r="UAT34" s="86"/>
      <c r="UAU34" s="86"/>
      <c r="UAV34" s="86"/>
      <c r="UAW34" s="86"/>
      <c r="UAX34" s="86"/>
      <c r="UAY34" s="86"/>
      <c r="UAZ34" s="86"/>
      <c r="UBA34" s="86"/>
      <c r="UBB34" s="86"/>
      <c r="UBC34" s="86"/>
      <c r="UBD34" s="86"/>
      <c r="UBE34" s="86"/>
      <c r="UBF34" s="86"/>
      <c r="UBG34" s="86"/>
      <c r="UBH34" s="86"/>
      <c r="UBI34" s="86"/>
      <c r="UBJ34" s="86"/>
      <c r="UBK34" s="86"/>
      <c r="UBL34" s="86"/>
      <c r="UBM34" s="86"/>
      <c r="UBN34" s="86"/>
      <c r="UBO34" s="86"/>
      <c r="UBP34" s="86"/>
      <c r="UBQ34" s="86"/>
      <c r="UBR34" s="86"/>
      <c r="UBS34" s="86"/>
      <c r="UBT34" s="86"/>
      <c r="UBU34" s="86"/>
      <c r="UBV34" s="86"/>
      <c r="UBW34" s="86"/>
      <c r="UBX34" s="86"/>
      <c r="UBY34" s="86"/>
      <c r="UBZ34" s="86"/>
      <c r="UCA34" s="86"/>
      <c r="UCB34" s="86"/>
      <c r="UCC34" s="86"/>
      <c r="UCD34" s="86"/>
      <c r="UCE34" s="86"/>
      <c r="UCF34" s="86"/>
      <c r="UCG34" s="86"/>
      <c r="UCH34" s="86"/>
      <c r="UCI34" s="86"/>
      <c r="UCJ34" s="86"/>
      <c r="UCK34" s="86"/>
      <c r="UCL34" s="86"/>
      <c r="UCM34" s="86"/>
      <c r="UCN34" s="86"/>
      <c r="UCO34" s="86"/>
      <c r="UCP34" s="86"/>
      <c r="UCQ34" s="86"/>
      <c r="UCR34" s="86"/>
      <c r="UCS34" s="86"/>
      <c r="UCT34" s="86"/>
      <c r="UCU34" s="86"/>
      <c r="UCV34" s="86"/>
      <c r="UCW34" s="86"/>
      <c r="UCX34" s="86"/>
      <c r="UCY34" s="86"/>
      <c r="UCZ34" s="86"/>
      <c r="UDA34" s="86"/>
      <c r="UDB34" s="86"/>
      <c r="UDC34" s="86"/>
      <c r="UDD34" s="86"/>
      <c r="UDE34" s="86"/>
      <c r="UDF34" s="86"/>
      <c r="UDG34" s="86"/>
      <c r="UDH34" s="86"/>
      <c r="UDI34" s="86"/>
      <c r="UDJ34" s="86"/>
      <c r="UDK34" s="86"/>
      <c r="UDL34" s="86"/>
      <c r="UDM34" s="86"/>
      <c r="UDN34" s="86"/>
      <c r="UDO34" s="86"/>
      <c r="UDP34" s="86"/>
      <c r="UDQ34" s="86"/>
      <c r="UDR34" s="86"/>
      <c r="UDS34" s="86"/>
      <c r="UDT34" s="86"/>
      <c r="UDU34" s="86"/>
      <c r="UDV34" s="86"/>
      <c r="UDW34" s="86"/>
      <c r="UDX34" s="86"/>
      <c r="UDY34" s="86"/>
      <c r="UDZ34" s="86"/>
      <c r="UEA34" s="86"/>
      <c r="UEB34" s="86"/>
      <c r="UEC34" s="86"/>
      <c r="UED34" s="86"/>
      <c r="UEE34" s="86"/>
      <c r="UEF34" s="86"/>
      <c r="UEG34" s="86"/>
      <c r="UEH34" s="86"/>
      <c r="UEI34" s="86"/>
      <c r="UEJ34" s="86"/>
      <c r="UEK34" s="86"/>
      <c r="UEL34" s="86"/>
      <c r="UEM34" s="86"/>
      <c r="UEN34" s="86"/>
      <c r="UEO34" s="86"/>
      <c r="UEP34" s="86"/>
      <c r="UEQ34" s="86"/>
      <c r="UER34" s="86"/>
      <c r="UES34" s="86"/>
      <c r="UET34" s="86"/>
      <c r="UEU34" s="86"/>
      <c r="UEV34" s="86"/>
      <c r="UEW34" s="86"/>
      <c r="UEX34" s="86"/>
      <c r="UEY34" s="86"/>
      <c r="UEZ34" s="86"/>
      <c r="UFA34" s="86"/>
      <c r="UFB34" s="86"/>
      <c r="UFC34" s="86"/>
      <c r="UFD34" s="86"/>
      <c r="UFE34" s="86"/>
      <c r="UFF34" s="86"/>
      <c r="UFG34" s="86"/>
      <c r="UFH34" s="86"/>
      <c r="UFI34" s="86"/>
      <c r="UFJ34" s="86"/>
      <c r="UFK34" s="86"/>
      <c r="UFL34" s="86"/>
      <c r="UFM34" s="86"/>
      <c r="UFN34" s="86"/>
      <c r="UFO34" s="86"/>
      <c r="UFP34" s="86"/>
      <c r="UFQ34" s="86"/>
      <c r="UFR34" s="86"/>
      <c r="UFS34" s="86"/>
      <c r="UFT34" s="86"/>
      <c r="UFU34" s="86"/>
      <c r="UFV34" s="86"/>
      <c r="UFW34" s="86"/>
      <c r="UFX34" s="86"/>
      <c r="UFY34" s="86"/>
      <c r="UFZ34" s="86"/>
      <c r="UGA34" s="86"/>
      <c r="UGB34" s="86"/>
      <c r="UGC34" s="86"/>
      <c r="UGD34" s="86"/>
      <c r="UGE34" s="86"/>
      <c r="UGF34" s="86"/>
      <c r="UGG34" s="86"/>
      <c r="UGH34" s="86"/>
      <c r="UGI34" s="86"/>
      <c r="UGJ34" s="86"/>
      <c r="UGK34" s="86"/>
      <c r="UGL34" s="86"/>
      <c r="UGM34" s="86"/>
      <c r="UGN34" s="86"/>
      <c r="UGO34" s="86"/>
      <c r="UGP34" s="86"/>
      <c r="UGQ34" s="86"/>
      <c r="UGR34" s="86"/>
      <c r="UGS34" s="86"/>
      <c r="UGT34" s="86"/>
      <c r="UGU34" s="86"/>
      <c r="UGV34" s="86"/>
      <c r="UGW34" s="86"/>
      <c r="UGX34" s="86"/>
      <c r="UGY34" s="86"/>
      <c r="UGZ34" s="86"/>
      <c r="UHA34" s="86"/>
      <c r="UHB34" s="86"/>
      <c r="UHC34" s="86"/>
      <c r="UHD34" s="86"/>
      <c r="UHE34" s="86"/>
      <c r="UHF34" s="86"/>
      <c r="UHG34" s="86"/>
      <c r="UHH34" s="86"/>
      <c r="UHI34" s="86"/>
      <c r="UHJ34" s="86"/>
      <c r="UHK34" s="86"/>
      <c r="UHL34" s="86"/>
      <c r="UHM34" s="86"/>
      <c r="UHN34" s="86"/>
      <c r="UHO34" s="86"/>
      <c r="UHP34" s="86"/>
      <c r="UHQ34" s="86"/>
      <c r="UHR34" s="86"/>
      <c r="UHS34" s="86"/>
      <c r="UHT34" s="86"/>
      <c r="UHU34" s="86"/>
      <c r="UHV34" s="86"/>
      <c r="UHW34" s="86"/>
      <c r="UHX34" s="86"/>
      <c r="UHY34" s="86"/>
      <c r="UHZ34" s="86"/>
      <c r="UIA34" s="86"/>
      <c r="UIB34" s="86"/>
      <c r="UIC34" s="86"/>
      <c r="UID34" s="86"/>
      <c r="UIE34" s="86"/>
      <c r="UIF34" s="86"/>
      <c r="UIG34" s="86"/>
      <c r="UIH34" s="86"/>
      <c r="UII34" s="86"/>
      <c r="UIJ34" s="86"/>
      <c r="UIK34" s="86"/>
      <c r="UIL34" s="86"/>
      <c r="UIM34" s="86"/>
      <c r="UIN34" s="86"/>
      <c r="UIO34" s="86"/>
      <c r="UIP34" s="86"/>
      <c r="UIQ34" s="86"/>
      <c r="UIR34" s="86"/>
      <c r="UIS34" s="86"/>
      <c r="UIT34" s="86"/>
      <c r="UIU34" s="86"/>
      <c r="UIV34" s="86"/>
      <c r="UIW34" s="86"/>
      <c r="UIX34" s="86"/>
      <c r="UIY34" s="86"/>
      <c r="UIZ34" s="86"/>
      <c r="UJA34" s="86"/>
      <c r="UJB34" s="86"/>
      <c r="UJC34" s="86"/>
      <c r="UJD34" s="86"/>
      <c r="UJE34" s="86"/>
      <c r="UJF34" s="86"/>
      <c r="UJG34" s="86"/>
      <c r="UJH34" s="86"/>
      <c r="UJI34" s="86"/>
      <c r="UJJ34" s="86"/>
      <c r="UJK34" s="86"/>
      <c r="UJL34" s="86"/>
      <c r="UJM34" s="86"/>
      <c r="UJN34" s="86"/>
      <c r="UJO34" s="86"/>
      <c r="UJP34" s="86"/>
      <c r="UJQ34" s="86"/>
      <c r="UJR34" s="86"/>
      <c r="UJS34" s="86"/>
      <c r="UJT34" s="86"/>
      <c r="UJU34" s="86"/>
      <c r="UJV34" s="86"/>
      <c r="UJW34" s="86"/>
      <c r="UJX34" s="86"/>
      <c r="UJY34" s="86"/>
      <c r="UJZ34" s="86"/>
      <c r="UKA34" s="86"/>
      <c r="UKB34" s="86"/>
      <c r="UKC34" s="86"/>
      <c r="UKD34" s="86"/>
      <c r="UKE34" s="86"/>
      <c r="UKF34" s="86"/>
      <c r="UKG34" s="86"/>
      <c r="UKH34" s="86"/>
      <c r="UKI34" s="86"/>
      <c r="UKJ34" s="86"/>
      <c r="UKK34" s="86"/>
      <c r="UKL34" s="86"/>
      <c r="UKM34" s="86"/>
      <c r="UKN34" s="86"/>
      <c r="UKO34" s="86"/>
      <c r="UKP34" s="86"/>
      <c r="UKQ34" s="86"/>
      <c r="UKR34" s="86"/>
      <c r="UKS34" s="86"/>
      <c r="UKT34" s="86"/>
      <c r="UKU34" s="86"/>
      <c r="UKV34" s="86"/>
      <c r="UKW34" s="86"/>
      <c r="UKX34" s="86"/>
      <c r="UKY34" s="86"/>
      <c r="UKZ34" s="86"/>
      <c r="ULA34" s="86"/>
      <c r="ULB34" s="86"/>
      <c r="ULC34" s="86"/>
      <c r="ULD34" s="86"/>
      <c r="ULE34" s="86"/>
      <c r="ULF34" s="86"/>
      <c r="ULG34" s="86"/>
      <c r="ULH34" s="86"/>
      <c r="ULI34" s="86"/>
      <c r="ULJ34" s="86"/>
      <c r="ULK34" s="86"/>
      <c r="ULL34" s="86"/>
      <c r="ULM34" s="86"/>
      <c r="ULN34" s="86"/>
      <c r="ULO34" s="86"/>
      <c r="ULP34" s="86"/>
      <c r="ULQ34" s="86"/>
      <c r="ULR34" s="86"/>
      <c r="ULS34" s="86"/>
      <c r="ULT34" s="86"/>
      <c r="ULU34" s="86"/>
      <c r="ULV34" s="86"/>
      <c r="ULW34" s="86"/>
      <c r="ULX34" s="86"/>
      <c r="ULY34" s="86"/>
      <c r="ULZ34" s="86"/>
      <c r="UMA34" s="86"/>
      <c r="UMB34" s="86"/>
      <c r="UMC34" s="86"/>
      <c r="UMD34" s="86"/>
      <c r="UME34" s="86"/>
      <c r="UMF34" s="86"/>
      <c r="UMG34" s="86"/>
      <c r="UMH34" s="86"/>
      <c r="UMI34" s="86"/>
      <c r="UMJ34" s="86"/>
      <c r="UMK34" s="86"/>
      <c r="UML34" s="86"/>
      <c r="UMM34" s="86"/>
      <c r="UMN34" s="86"/>
      <c r="UMO34" s="86"/>
      <c r="UMP34" s="86"/>
      <c r="UMQ34" s="86"/>
      <c r="UMR34" s="86"/>
      <c r="UMS34" s="86"/>
      <c r="UMT34" s="86"/>
      <c r="UMU34" s="86"/>
      <c r="UMV34" s="86"/>
      <c r="UMW34" s="86"/>
      <c r="UMX34" s="86"/>
      <c r="UMY34" s="86"/>
      <c r="UMZ34" s="86"/>
      <c r="UNA34" s="86"/>
      <c r="UNB34" s="86"/>
      <c r="UNC34" s="86"/>
      <c r="UND34" s="86"/>
      <c r="UNE34" s="86"/>
      <c r="UNF34" s="86"/>
      <c r="UNG34" s="86"/>
      <c r="UNH34" s="86"/>
      <c r="UNI34" s="86"/>
      <c r="UNJ34" s="86"/>
      <c r="UNK34" s="86"/>
      <c r="UNL34" s="86"/>
      <c r="UNM34" s="86"/>
      <c r="UNN34" s="86"/>
      <c r="UNO34" s="86"/>
      <c r="UNP34" s="86"/>
      <c r="UNQ34" s="86"/>
      <c r="UNR34" s="86"/>
      <c r="UNS34" s="86"/>
      <c r="UNT34" s="86"/>
      <c r="UNU34" s="86"/>
      <c r="UNV34" s="86"/>
      <c r="UNW34" s="86"/>
      <c r="UNX34" s="86"/>
      <c r="UNY34" s="86"/>
      <c r="UNZ34" s="86"/>
      <c r="UOA34" s="86"/>
      <c r="UOB34" s="86"/>
      <c r="UOC34" s="86"/>
      <c r="UOD34" s="86"/>
      <c r="UOE34" s="86"/>
      <c r="UOF34" s="86"/>
      <c r="UOG34" s="86"/>
      <c r="UOH34" s="86"/>
      <c r="UOI34" s="86"/>
      <c r="UOJ34" s="86"/>
      <c r="UOK34" s="86"/>
      <c r="UOL34" s="86"/>
      <c r="UOM34" s="86"/>
      <c r="UON34" s="86"/>
      <c r="UOO34" s="86"/>
      <c r="UOP34" s="86"/>
      <c r="UOQ34" s="86"/>
      <c r="UOR34" s="86"/>
      <c r="UOS34" s="86"/>
      <c r="UOT34" s="86"/>
      <c r="UOU34" s="86"/>
      <c r="UOV34" s="86"/>
      <c r="UOW34" s="86"/>
      <c r="UOX34" s="86"/>
      <c r="UOY34" s="86"/>
      <c r="UOZ34" s="86"/>
      <c r="UPA34" s="86"/>
      <c r="UPB34" s="86"/>
      <c r="UPC34" s="86"/>
      <c r="UPD34" s="86"/>
      <c r="UPE34" s="86"/>
      <c r="UPF34" s="86"/>
      <c r="UPG34" s="86"/>
      <c r="UPH34" s="86"/>
      <c r="UPI34" s="86"/>
      <c r="UPJ34" s="86"/>
      <c r="UPK34" s="86"/>
      <c r="UPL34" s="86"/>
      <c r="UPM34" s="86"/>
      <c r="UPN34" s="86"/>
      <c r="UPO34" s="86"/>
      <c r="UPP34" s="86"/>
      <c r="UPQ34" s="86"/>
      <c r="UPR34" s="86"/>
      <c r="UPS34" s="86"/>
      <c r="UPT34" s="86"/>
      <c r="UPU34" s="86"/>
      <c r="UPV34" s="86"/>
      <c r="UPW34" s="86"/>
      <c r="UPX34" s="86"/>
      <c r="UPY34" s="86"/>
      <c r="UPZ34" s="86"/>
      <c r="UQA34" s="86"/>
      <c r="UQB34" s="86"/>
      <c r="UQC34" s="86"/>
      <c r="UQD34" s="86"/>
      <c r="UQE34" s="86"/>
      <c r="UQF34" s="86"/>
      <c r="UQG34" s="86"/>
      <c r="UQH34" s="86"/>
      <c r="UQI34" s="86"/>
      <c r="UQJ34" s="86"/>
      <c r="UQK34" s="86"/>
      <c r="UQL34" s="86"/>
      <c r="UQM34" s="86"/>
      <c r="UQN34" s="86"/>
      <c r="UQO34" s="86"/>
      <c r="UQP34" s="86"/>
      <c r="UQQ34" s="86"/>
      <c r="UQR34" s="86"/>
      <c r="UQS34" s="86"/>
      <c r="UQT34" s="86"/>
      <c r="UQU34" s="86"/>
      <c r="UQV34" s="86"/>
      <c r="UQW34" s="86"/>
      <c r="UQX34" s="86"/>
      <c r="UQY34" s="86"/>
      <c r="UQZ34" s="86"/>
      <c r="URA34" s="86"/>
      <c r="URB34" s="86"/>
      <c r="URC34" s="86"/>
      <c r="URD34" s="86"/>
      <c r="URE34" s="86"/>
      <c r="URF34" s="86"/>
      <c r="URG34" s="86"/>
      <c r="URH34" s="86"/>
      <c r="URI34" s="86"/>
      <c r="URJ34" s="86"/>
      <c r="URK34" s="86"/>
      <c r="URL34" s="86"/>
      <c r="URM34" s="86"/>
      <c r="URN34" s="86"/>
      <c r="URO34" s="86"/>
      <c r="URP34" s="86"/>
      <c r="URQ34" s="86"/>
      <c r="URR34" s="86"/>
      <c r="URS34" s="86"/>
      <c r="URT34" s="86"/>
      <c r="URU34" s="86"/>
      <c r="URV34" s="86"/>
      <c r="URW34" s="86"/>
      <c r="URX34" s="86"/>
      <c r="URY34" s="86"/>
      <c r="URZ34" s="86"/>
      <c r="USA34" s="86"/>
      <c r="USB34" s="86"/>
      <c r="USC34" s="86"/>
      <c r="USD34" s="86"/>
      <c r="USE34" s="86"/>
      <c r="USF34" s="86"/>
      <c r="USG34" s="86"/>
      <c r="USH34" s="86"/>
      <c r="USI34" s="86"/>
      <c r="USJ34" s="86"/>
      <c r="USK34" s="86"/>
      <c r="USL34" s="86"/>
      <c r="USM34" s="86"/>
      <c r="USN34" s="86"/>
      <c r="USO34" s="86"/>
      <c r="USP34" s="86"/>
      <c r="USQ34" s="86"/>
      <c r="USR34" s="86"/>
      <c r="USS34" s="86"/>
      <c r="UST34" s="86"/>
      <c r="USU34" s="86"/>
      <c r="USV34" s="86"/>
      <c r="USW34" s="86"/>
      <c r="USX34" s="86"/>
      <c r="USY34" s="86"/>
      <c r="USZ34" s="86"/>
      <c r="UTA34" s="86"/>
      <c r="UTB34" s="86"/>
      <c r="UTC34" s="86"/>
      <c r="UTD34" s="86"/>
      <c r="UTE34" s="86"/>
      <c r="UTF34" s="86"/>
      <c r="UTG34" s="86"/>
      <c r="UTH34" s="86"/>
      <c r="UTI34" s="86"/>
      <c r="UTJ34" s="86"/>
      <c r="UTK34" s="86"/>
      <c r="UTL34" s="86"/>
      <c r="UTM34" s="86"/>
      <c r="UTN34" s="86"/>
      <c r="UTO34" s="86"/>
      <c r="UTP34" s="86"/>
      <c r="UTQ34" s="86"/>
      <c r="UTR34" s="86"/>
      <c r="UTS34" s="86"/>
      <c r="UTT34" s="86"/>
      <c r="UTU34" s="86"/>
      <c r="UTV34" s="86"/>
      <c r="UTW34" s="86"/>
      <c r="UTX34" s="86"/>
      <c r="UTY34" s="86"/>
      <c r="UTZ34" s="86"/>
      <c r="UUA34" s="86"/>
      <c r="UUB34" s="86"/>
      <c r="UUC34" s="86"/>
      <c r="UUD34" s="86"/>
      <c r="UUE34" s="86"/>
      <c r="UUF34" s="86"/>
      <c r="UUG34" s="86"/>
      <c r="UUH34" s="86"/>
      <c r="UUI34" s="86"/>
      <c r="UUJ34" s="86"/>
      <c r="UUK34" s="86"/>
      <c r="UUL34" s="86"/>
      <c r="UUM34" s="86"/>
      <c r="UUN34" s="86"/>
      <c r="UUO34" s="86"/>
      <c r="UUP34" s="86"/>
      <c r="UUQ34" s="86"/>
      <c r="UUR34" s="86"/>
      <c r="UUS34" s="86"/>
      <c r="UUT34" s="86"/>
      <c r="UUU34" s="86"/>
      <c r="UUV34" s="86"/>
      <c r="UUW34" s="86"/>
      <c r="UUX34" s="86"/>
      <c r="UUY34" s="86"/>
      <c r="UUZ34" s="86"/>
      <c r="UVA34" s="86"/>
      <c r="UVB34" s="86"/>
      <c r="UVC34" s="86"/>
      <c r="UVD34" s="86"/>
      <c r="UVE34" s="86"/>
      <c r="UVF34" s="86"/>
      <c r="UVG34" s="86"/>
      <c r="UVH34" s="86"/>
      <c r="UVI34" s="86"/>
      <c r="UVJ34" s="86"/>
      <c r="UVK34" s="86"/>
      <c r="UVL34" s="86"/>
      <c r="UVM34" s="86"/>
      <c r="UVN34" s="86"/>
      <c r="UVO34" s="86"/>
      <c r="UVP34" s="86"/>
      <c r="UVQ34" s="86"/>
      <c r="UVR34" s="86"/>
      <c r="UVS34" s="86"/>
      <c r="UVT34" s="86"/>
      <c r="UVU34" s="86"/>
      <c r="UVV34" s="86"/>
      <c r="UVW34" s="86"/>
      <c r="UVX34" s="86"/>
      <c r="UVY34" s="86"/>
      <c r="UVZ34" s="86"/>
      <c r="UWA34" s="86"/>
      <c r="UWB34" s="86"/>
      <c r="UWC34" s="86"/>
      <c r="UWD34" s="86"/>
      <c r="UWE34" s="86"/>
      <c r="UWF34" s="86"/>
      <c r="UWG34" s="86"/>
      <c r="UWH34" s="86"/>
      <c r="UWI34" s="86"/>
      <c r="UWJ34" s="86"/>
      <c r="UWK34" s="86"/>
      <c r="UWL34" s="86"/>
      <c r="UWM34" s="86"/>
      <c r="UWN34" s="86"/>
      <c r="UWO34" s="86"/>
      <c r="UWP34" s="86"/>
      <c r="UWQ34" s="86"/>
      <c r="UWR34" s="86"/>
      <c r="UWS34" s="86"/>
      <c r="UWT34" s="86"/>
      <c r="UWU34" s="86"/>
      <c r="UWV34" s="86"/>
      <c r="UWW34" s="86"/>
      <c r="UWX34" s="86"/>
      <c r="UWY34" s="86"/>
      <c r="UWZ34" s="86"/>
      <c r="UXA34" s="86"/>
      <c r="UXB34" s="86"/>
      <c r="UXC34" s="86"/>
      <c r="UXD34" s="86"/>
      <c r="UXE34" s="86"/>
      <c r="UXF34" s="86"/>
      <c r="UXG34" s="86"/>
      <c r="UXH34" s="86"/>
      <c r="UXI34" s="86"/>
      <c r="UXJ34" s="86"/>
      <c r="UXK34" s="86"/>
      <c r="UXL34" s="86"/>
      <c r="UXM34" s="86"/>
      <c r="UXN34" s="86"/>
      <c r="UXO34" s="86"/>
      <c r="UXP34" s="86"/>
      <c r="UXQ34" s="86"/>
      <c r="UXR34" s="86"/>
      <c r="UXS34" s="86"/>
      <c r="UXT34" s="86"/>
      <c r="UXU34" s="86"/>
      <c r="UXV34" s="86"/>
      <c r="UXW34" s="86"/>
      <c r="UXX34" s="86"/>
      <c r="UXY34" s="86"/>
      <c r="UXZ34" s="86"/>
      <c r="UYA34" s="86"/>
      <c r="UYB34" s="86"/>
      <c r="UYC34" s="86"/>
      <c r="UYD34" s="86"/>
      <c r="UYE34" s="86"/>
      <c r="UYF34" s="86"/>
      <c r="UYG34" s="86"/>
      <c r="UYH34" s="86"/>
      <c r="UYI34" s="86"/>
      <c r="UYJ34" s="86"/>
      <c r="UYK34" s="86"/>
      <c r="UYL34" s="86"/>
      <c r="UYM34" s="86"/>
      <c r="UYN34" s="86"/>
      <c r="UYO34" s="86"/>
      <c r="UYP34" s="86"/>
      <c r="UYQ34" s="86"/>
      <c r="UYR34" s="86"/>
      <c r="UYS34" s="86"/>
      <c r="UYT34" s="86"/>
      <c r="UYU34" s="86"/>
      <c r="UYV34" s="86"/>
      <c r="UYW34" s="86"/>
      <c r="UYX34" s="86"/>
      <c r="UYY34" s="86"/>
      <c r="UYZ34" s="86"/>
      <c r="UZA34" s="86"/>
      <c r="UZB34" s="86"/>
      <c r="UZC34" s="86"/>
      <c r="UZD34" s="86"/>
      <c r="UZE34" s="86"/>
      <c r="UZF34" s="86"/>
      <c r="UZG34" s="86"/>
      <c r="UZH34" s="86"/>
      <c r="UZI34" s="86"/>
      <c r="UZJ34" s="86"/>
      <c r="UZK34" s="86"/>
      <c r="UZL34" s="86"/>
      <c r="UZM34" s="86"/>
      <c r="UZN34" s="86"/>
      <c r="UZO34" s="86"/>
      <c r="UZP34" s="86"/>
      <c r="UZQ34" s="86"/>
      <c r="UZR34" s="86"/>
      <c r="UZS34" s="86"/>
      <c r="UZT34" s="86"/>
      <c r="UZU34" s="86"/>
      <c r="UZV34" s="86"/>
      <c r="UZW34" s="86"/>
      <c r="UZX34" s="86"/>
      <c r="UZY34" s="86"/>
      <c r="UZZ34" s="86"/>
      <c r="VAA34" s="86"/>
      <c r="VAB34" s="86"/>
      <c r="VAC34" s="86"/>
      <c r="VAD34" s="86"/>
      <c r="VAE34" s="86"/>
      <c r="VAF34" s="86"/>
      <c r="VAG34" s="86"/>
      <c r="VAH34" s="86"/>
      <c r="VAI34" s="86"/>
      <c r="VAJ34" s="86"/>
      <c r="VAK34" s="86"/>
      <c r="VAL34" s="86"/>
      <c r="VAM34" s="86"/>
      <c r="VAN34" s="86"/>
      <c r="VAO34" s="86"/>
      <c r="VAP34" s="86"/>
      <c r="VAQ34" s="86"/>
      <c r="VAR34" s="86"/>
      <c r="VAS34" s="86"/>
      <c r="VAT34" s="86"/>
      <c r="VAU34" s="86"/>
      <c r="VAV34" s="86"/>
      <c r="VAW34" s="86"/>
      <c r="VAX34" s="86"/>
      <c r="VAY34" s="86"/>
      <c r="VAZ34" s="86"/>
      <c r="VBA34" s="86"/>
      <c r="VBB34" s="86"/>
      <c r="VBC34" s="86"/>
      <c r="VBD34" s="86"/>
      <c r="VBE34" s="86"/>
      <c r="VBF34" s="86"/>
      <c r="VBG34" s="86"/>
      <c r="VBH34" s="86"/>
      <c r="VBI34" s="86"/>
      <c r="VBJ34" s="86"/>
      <c r="VBK34" s="86"/>
      <c r="VBL34" s="86"/>
      <c r="VBM34" s="86"/>
      <c r="VBN34" s="86"/>
      <c r="VBO34" s="86"/>
      <c r="VBP34" s="86"/>
      <c r="VBQ34" s="86"/>
      <c r="VBR34" s="86"/>
      <c r="VBS34" s="86"/>
      <c r="VBT34" s="86"/>
      <c r="VBU34" s="86"/>
      <c r="VBV34" s="86"/>
      <c r="VBW34" s="86"/>
      <c r="VBX34" s="86"/>
      <c r="VBY34" s="86"/>
      <c r="VBZ34" s="86"/>
      <c r="VCA34" s="86"/>
      <c r="VCB34" s="86"/>
      <c r="VCC34" s="86"/>
      <c r="VCD34" s="86"/>
      <c r="VCE34" s="86"/>
      <c r="VCF34" s="86"/>
      <c r="VCG34" s="86"/>
      <c r="VCH34" s="86"/>
      <c r="VCI34" s="86"/>
      <c r="VCJ34" s="86"/>
      <c r="VCK34" s="86"/>
      <c r="VCL34" s="86"/>
      <c r="VCM34" s="86"/>
      <c r="VCN34" s="86"/>
      <c r="VCO34" s="86"/>
      <c r="VCP34" s="86"/>
      <c r="VCQ34" s="86"/>
      <c r="VCR34" s="86"/>
      <c r="VCS34" s="86"/>
      <c r="VCT34" s="86"/>
      <c r="VCU34" s="86"/>
      <c r="VCV34" s="86"/>
      <c r="VCW34" s="86"/>
      <c r="VCX34" s="86"/>
      <c r="VCY34" s="86"/>
      <c r="VCZ34" s="86"/>
      <c r="VDA34" s="86"/>
      <c r="VDB34" s="86"/>
      <c r="VDC34" s="86"/>
      <c r="VDD34" s="86"/>
      <c r="VDE34" s="86"/>
      <c r="VDF34" s="86"/>
      <c r="VDG34" s="86"/>
      <c r="VDH34" s="86"/>
      <c r="VDI34" s="86"/>
      <c r="VDJ34" s="86"/>
      <c r="VDK34" s="86"/>
      <c r="VDL34" s="86"/>
      <c r="VDM34" s="86"/>
      <c r="VDN34" s="86"/>
      <c r="VDO34" s="86"/>
      <c r="VDP34" s="86"/>
      <c r="VDQ34" s="86"/>
      <c r="VDR34" s="86"/>
      <c r="VDS34" s="86"/>
      <c r="VDT34" s="86"/>
      <c r="VDU34" s="86"/>
      <c r="VDV34" s="86"/>
      <c r="VDW34" s="86"/>
      <c r="VDX34" s="86"/>
      <c r="VDY34" s="86"/>
      <c r="VDZ34" s="86"/>
      <c r="VEA34" s="86"/>
      <c r="VEB34" s="86"/>
      <c r="VEC34" s="86"/>
      <c r="VED34" s="86"/>
      <c r="VEE34" s="86"/>
      <c r="VEF34" s="86"/>
      <c r="VEG34" s="86"/>
      <c r="VEH34" s="86"/>
      <c r="VEI34" s="86"/>
      <c r="VEJ34" s="86"/>
      <c r="VEK34" s="86"/>
      <c r="VEL34" s="86"/>
      <c r="VEM34" s="86"/>
      <c r="VEN34" s="86"/>
      <c r="VEO34" s="86"/>
      <c r="VEP34" s="86"/>
      <c r="VEQ34" s="86"/>
      <c r="VER34" s="86"/>
      <c r="VES34" s="86"/>
      <c r="VET34" s="86"/>
      <c r="VEU34" s="86"/>
      <c r="VEV34" s="86"/>
      <c r="VEW34" s="86"/>
      <c r="VEX34" s="86"/>
      <c r="VEY34" s="86"/>
      <c r="VEZ34" s="86"/>
      <c r="VFA34" s="86"/>
      <c r="VFB34" s="86"/>
      <c r="VFC34" s="86"/>
      <c r="VFD34" s="86"/>
      <c r="VFE34" s="86"/>
      <c r="VFF34" s="86"/>
      <c r="VFG34" s="86"/>
      <c r="VFH34" s="86"/>
      <c r="VFI34" s="86"/>
      <c r="VFJ34" s="86"/>
      <c r="VFK34" s="86"/>
      <c r="VFL34" s="86"/>
      <c r="VFM34" s="86"/>
      <c r="VFN34" s="86"/>
      <c r="VFO34" s="86"/>
      <c r="VFP34" s="86"/>
      <c r="VFQ34" s="86"/>
      <c r="VFR34" s="86"/>
      <c r="VFS34" s="86"/>
      <c r="VFT34" s="86"/>
      <c r="VFU34" s="86"/>
      <c r="VFV34" s="86"/>
      <c r="VFW34" s="86"/>
      <c r="VFX34" s="86"/>
      <c r="VFY34" s="86"/>
      <c r="VFZ34" s="86"/>
      <c r="VGA34" s="86"/>
      <c r="VGB34" s="86"/>
      <c r="VGC34" s="86"/>
      <c r="VGD34" s="86"/>
      <c r="VGE34" s="86"/>
      <c r="VGF34" s="86"/>
      <c r="VGG34" s="86"/>
      <c r="VGH34" s="86"/>
      <c r="VGI34" s="86"/>
      <c r="VGJ34" s="86"/>
      <c r="VGK34" s="86"/>
      <c r="VGL34" s="86"/>
      <c r="VGM34" s="86"/>
      <c r="VGN34" s="86"/>
      <c r="VGO34" s="86"/>
      <c r="VGP34" s="86"/>
      <c r="VGQ34" s="86"/>
      <c r="VGR34" s="86"/>
      <c r="VGS34" s="86"/>
      <c r="VGT34" s="86"/>
      <c r="VGU34" s="86"/>
      <c r="VGV34" s="86"/>
      <c r="VGW34" s="86"/>
      <c r="VGX34" s="86"/>
      <c r="VGY34" s="86"/>
      <c r="VGZ34" s="86"/>
      <c r="VHA34" s="86"/>
      <c r="VHB34" s="86"/>
      <c r="VHC34" s="86"/>
      <c r="VHD34" s="86"/>
      <c r="VHE34" s="86"/>
      <c r="VHF34" s="86"/>
      <c r="VHG34" s="86"/>
      <c r="VHH34" s="86"/>
      <c r="VHI34" s="86"/>
      <c r="VHJ34" s="86"/>
      <c r="VHK34" s="86"/>
      <c r="VHL34" s="86"/>
      <c r="VHM34" s="86"/>
      <c r="VHN34" s="86"/>
      <c r="VHO34" s="86"/>
      <c r="VHP34" s="86"/>
      <c r="VHQ34" s="86"/>
      <c r="VHR34" s="86"/>
      <c r="VHS34" s="86"/>
      <c r="VHT34" s="86"/>
      <c r="VHU34" s="86"/>
      <c r="VHV34" s="86"/>
      <c r="VHW34" s="86"/>
      <c r="VHX34" s="86"/>
      <c r="VHY34" s="86"/>
      <c r="VHZ34" s="86"/>
      <c r="VIA34" s="86"/>
      <c r="VIB34" s="86"/>
      <c r="VIC34" s="86"/>
      <c r="VID34" s="86"/>
      <c r="VIE34" s="86"/>
      <c r="VIF34" s="86"/>
      <c r="VIG34" s="86"/>
      <c r="VIH34" s="86"/>
      <c r="VII34" s="86"/>
      <c r="VIJ34" s="86"/>
      <c r="VIK34" s="86"/>
      <c r="VIL34" s="86"/>
      <c r="VIM34" s="86"/>
      <c r="VIN34" s="86"/>
      <c r="VIO34" s="86"/>
      <c r="VIP34" s="86"/>
      <c r="VIQ34" s="86"/>
      <c r="VIR34" s="86"/>
      <c r="VIS34" s="86"/>
      <c r="VIT34" s="86"/>
      <c r="VIU34" s="86"/>
      <c r="VIV34" s="86"/>
      <c r="VIW34" s="86"/>
      <c r="VIX34" s="86"/>
      <c r="VIY34" s="86"/>
      <c r="VIZ34" s="86"/>
      <c r="VJA34" s="86"/>
      <c r="VJB34" s="86"/>
      <c r="VJC34" s="86"/>
      <c r="VJD34" s="86"/>
      <c r="VJE34" s="86"/>
      <c r="VJF34" s="86"/>
      <c r="VJG34" s="86"/>
      <c r="VJH34" s="86"/>
      <c r="VJI34" s="86"/>
      <c r="VJJ34" s="86"/>
      <c r="VJK34" s="86"/>
      <c r="VJL34" s="86"/>
      <c r="VJM34" s="86"/>
      <c r="VJN34" s="86"/>
      <c r="VJO34" s="86"/>
      <c r="VJP34" s="86"/>
      <c r="VJQ34" s="86"/>
      <c r="VJR34" s="86"/>
      <c r="VJS34" s="86"/>
      <c r="VJT34" s="86"/>
      <c r="VJU34" s="86"/>
      <c r="VJV34" s="86"/>
      <c r="VJW34" s="86"/>
      <c r="VJX34" s="86"/>
      <c r="VJY34" s="86"/>
      <c r="VJZ34" s="86"/>
      <c r="VKA34" s="86"/>
      <c r="VKB34" s="86"/>
      <c r="VKC34" s="86"/>
      <c r="VKD34" s="86"/>
      <c r="VKE34" s="86"/>
      <c r="VKF34" s="86"/>
      <c r="VKG34" s="86"/>
      <c r="VKH34" s="86"/>
      <c r="VKI34" s="86"/>
      <c r="VKJ34" s="86"/>
      <c r="VKK34" s="86"/>
      <c r="VKL34" s="86"/>
      <c r="VKM34" s="86"/>
      <c r="VKN34" s="86"/>
      <c r="VKO34" s="86"/>
      <c r="VKP34" s="86"/>
      <c r="VKQ34" s="86"/>
      <c r="VKR34" s="86"/>
      <c r="VKS34" s="86"/>
      <c r="VKT34" s="86"/>
      <c r="VKU34" s="86"/>
      <c r="VKV34" s="86"/>
      <c r="VKW34" s="86"/>
      <c r="VKX34" s="86"/>
      <c r="VKY34" s="86"/>
      <c r="VKZ34" s="86"/>
      <c r="VLA34" s="86"/>
      <c r="VLB34" s="86"/>
      <c r="VLC34" s="86"/>
      <c r="VLD34" s="86"/>
      <c r="VLE34" s="86"/>
      <c r="VLF34" s="86"/>
      <c r="VLG34" s="86"/>
      <c r="VLH34" s="86"/>
      <c r="VLI34" s="86"/>
      <c r="VLJ34" s="86"/>
      <c r="VLK34" s="86"/>
      <c r="VLL34" s="86"/>
      <c r="VLM34" s="86"/>
      <c r="VLN34" s="86"/>
      <c r="VLO34" s="86"/>
      <c r="VLP34" s="86"/>
      <c r="VLQ34" s="86"/>
      <c r="VLR34" s="86"/>
      <c r="VLS34" s="86"/>
      <c r="VLT34" s="86"/>
      <c r="VLU34" s="86"/>
      <c r="VLV34" s="86"/>
      <c r="VLW34" s="86"/>
      <c r="VLX34" s="86"/>
      <c r="VLY34" s="86"/>
      <c r="VLZ34" s="86"/>
      <c r="VMA34" s="86"/>
      <c r="VMB34" s="86"/>
      <c r="VMC34" s="86"/>
      <c r="VMD34" s="86"/>
      <c r="VME34" s="86"/>
      <c r="VMF34" s="86"/>
      <c r="VMG34" s="86"/>
      <c r="VMH34" s="86"/>
      <c r="VMI34" s="86"/>
      <c r="VMJ34" s="86"/>
      <c r="VMK34" s="86"/>
      <c r="VML34" s="86"/>
      <c r="VMM34" s="86"/>
      <c r="VMN34" s="86"/>
      <c r="VMO34" s="86"/>
      <c r="VMP34" s="86"/>
      <c r="VMQ34" s="86"/>
      <c r="VMR34" s="86"/>
      <c r="VMS34" s="86"/>
      <c r="VMT34" s="86"/>
      <c r="VMU34" s="86"/>
      <c r="VMV34" s="86"/>
      <c r="VMW34" s="86"/>
      <c r="VMX34" s="86"/>
      <c r="VMY34" s="86"/>
      <c r="VMZ34" s="86"/>
      <c r="VNA34" s="86"/>
      <c r="VNB34" s="86"/>
      <c r="VNC34" s="86"/>
      <c r="VND34" s="86"/>
      <c r="VNE34" s="86"/>
      <c r="VNF34" s="86"/>
      <c r="VNG34" s="86"/>
      <c r="VNH34" s="86"/>
      <c r="VNI34" s="86"/>
      <c r="VNJ34" s="86"/>
      <c r="VNK34" s="86"/>
      <c r="VNL34" s="86"/>
      <c r="VNM34" s="86"/>
      <c r="VNN34" s="86"/>
      <c r="VNO34" s="86"/>
      <c r="VNP34" s="86"/>
      <c r="VNQ34" s="86"/>
      <c r="VNR34" s="86"/>
      <c r="VNS34" s="86"/>
      <c r="VNT34" s="86"/>
      <c r="VNU34" s="86"/>
      <c r="VNV34" s="86"/>
      <c r="VNW34" s="86"/>
      <c r="VNX34" s="86"/>
      <c r="VNY34" s="86"/>
      <c r="VNZ34" s="86"/>
      <c r="VOA34" s="86"/>
      <c r="VOB34" s="86"/>
      <c r="VOC34" s="86"/>
      <c r="VOD34" s="86"/>
      <c r="VOE34" s="86"/>
      <c r="VOF34" s="86"/>
      <c r="VOG34" s="86"/>
      <c r="VOH34" s="86"/>
      <c r="VOI34" s="86"/>
      <c r="VOJ34" s="86"/>
      <c r="VOK34" s="86"/>
      <c r="VOL34" s="86"/>
      <c r="VOM34" s="86"/>
      <c r="VON34" s="86"/>
      <c r="VOO34" s="86"/>
      <c r="VOP34" s="86"/>
      <c r="VOQ34" s="86"/>
      <c r="VOR34" s="86"/>
      <c r="VOS34" s="86"/>
      <c r="VOT34" s="86"/>
      <c r="VOU34" s="86"/>
      <c r="VOV34" s="86"/>
      <c r="VOW34" s="86"/>
      <c r="VOX34" s="86"/>
      <c r="VOY34" s="86"/>
      <c r="VOZ34" s="86"/>
      <c r="VPA34" s="86"/>
      <c r="VPB34" s="86"/>
      <c r="VPC34" s="86"/>
      <c r="VPD34" s="86"/>
      <c r="VPE34" s="86"/>
      <c r="VPF34" s="86"/>
      <c r="VPG34" s="86"/>
      <c r="VPH34" s="86"/>
      <c r="VPI34" s="86"/>
      <c r="VPJ34" s="86"/>
      <c r="VPK34" s="86"/>
      <c r="VPL34" s="86"/>
      <c r="VPM34" s="86"/>
      <c r="VPN34" s="86"/>
      <c r="VPO34" s="86"/>
      <c r="VPP34" s="86"/>
      <c r="VPQ34" s="86"/>
      <c r="VPR34" s="86"/>
      <c r="VPS34" s="86"/>
      <c r="VPT34" s="86"/>
      <c r="VPU34" s="86"/>
      <c r="VPV34" s="86"/>
      <c r="VPW34" s="86"/>
      <c r="VPX34" s="86"/>
      <c r="VPY34" s="86"/>
      <c r="VPZ34" s="86"/>
      <c r="VQA34" s="86"/>
      <c r="VQB34" s="86"/>
      <c r="VQC34" s="86"/>
      <c r="VQD34" s="86"/>
      <c r="VQE34" s="86"/>
      <c r="VQF34" s="86"/>
      <c r="VQG34" s="86"/>
      <c r="VQH34" s="86"/>
      <c r="VQI34" s="86"/>
      <c r="VQJ34" s="86"/>
      <c r="VQK34" s="86"/>
      <c r="VQL34" s="86"/>
      <c r="VQM34" s="86"/>
      <c r="VQN34" s="86"/>
      <c r="VQO34" s="86"/>
      <c r="VQP34" s="86"/>
      <c r="VQQ34" s="86"/>
      <c r="VQR34" s="86"/>
      <c r="VQS34" s="86"/>
      <c r="VQT34" s="86"/>
      <c r="VQU34" s="86"/>
      <c r="VQV34" s="86"/>
      <c r="VQW34" s="86"/>
      <c r="VQX34" s="86"/>
      <c r="VQY34" s="86"/>
      <c r="VQZ34" s="86"/>
      <c r="VRA34" s="86"/>
      <c r="VRB34" s="86"/>
      <c r="VRC34" s="86"/>
      <c r="VRD34" s="86"/>
      <c r="VRE34" s="86"/>
      <c r="VRF34" s="86"/>
      <c r="VRG34" s="86"/>
      <c r="VRH34" s="86"/>
      <c r="VRI34" s="86"/>
      <c r="VRJ34" s="86"/>
      <c r="VRK34" s="86"/>
      <c r="VRL34" s="86"/>
      <c r="VRM34" s="86"/>
      <c r="VRN34" s="86"/>
      <c r="VRO34" s="86"/>
      <c r="VRP34" s="86"/>
      <c r="VRQ34" s="86"/>
      <c r="VRR34" s="86"/>
      <c r="VRS34" s="86"/>
      <c r="VRT34" s="86"/>
      <c r="VRU34" s="86"/>
      <c r="VRV34" s="86"/>
      <c r="VRW34" s="86"/>
      <c r="VRX34" s="86"/>
      <c r="VRY34" s="86"/>
      <c r="VRZ34" s="86"/>
      <c r="VSA34" s="86"/>
      <c r="VSB34" s="86"/>
      <c r="VSC34" s="86"/>
      <c r="VSD34" s="86"/>
      <c r="VSE34" s="86"/>
      <c r="VSF34" s="86"/>
      <c r="VSG34" s="86"/>
      <c r="VSH34" s="86"/>
      <c r="VSI34" s="86"/>
      <c r="VSJ34" s="86"/>
      <c r="VSK34" s="86"/>
      <c r="VSL34" s="86"/>
      <c r="VSM34" s="86"/>
      <c r="VSN34" s="86"/>
      <c r="VSO34" s="86"/>
      <c r="VSP34" s="86"/>
      <c r="VSQ34" s="86"/>
      <c r="VSR34" s="86"/>
      <c r="VSS34" s="86"/>
      <c r="VST34" s="86"/>
      <c r="VSU34" s="86"/>
      <c r="VSV34" s="86"/>
      <c r="VSW34" s="86"/>
      <c r="VSX34" s="86"/>
      <c r="VSY34" s="86"/>
      <c r="VSZ34" s="86"/>
      <c r="VTA34" s="86"/>
      <c r="VTB34" s="86"/>
      <c r="VTC34" s="86"/>
      <c r="VTD34" s="86"/>
      <c r="VTE34" s="86"/>
      <c r="VTF34" s="86"/>
      <c r="VTG34" s="86"/>
      <c r="VTH34" s="86"/>
      <c r="VTI34" s="86"/>
      <c r="VTJ34" s="86"/>
      <c r="VTK34" s="86"/>
      <c r="VTL34" s="86"/>
      <c r="VTM34" s="86"/>
      <c r="VTN34" s="86"/>
      <c r="VTO34" s="86"/>
      <c r="VTP34" s="86"/>
      <c r="VTQ34" s="86"/>
      <c r="VTR34" s="86"/>
      <c r="VTS34" s="86"/>
      <c r="VTT34" s="86"/>
      <c r="VTU34" s="86"/>
      <c r="VTV34" s="86"/>
      <c r="VTW34" s="86"/>
      <c r="VTX34" s="86"/>
      <c r="VTY34" s="86"/>
      <c r="VTZ34" s="86"/>
      <c r="VUA34" s="86"/>
      <c r="VUB34" s="86"/>
      <c r="VUC34" s="86"/>
      <c r="VUD34" s="86"/>
      <c r="VUE34" s="86"/>
      <c r="VUF34" s="86"/>
      <c r="VUG34" s="86"/>
      <c r="VUH34" s="86"/>
      <c r="VUI34" s="86"/>
      <c r="VUJ34" s="86"/>
      <c r="VUK34" s="86"/>
      <c r="VUL34" s="86"/>
      <c r="VUM34" s="86"/>
      <c r="VUN34" s="86"/>
      <c r="VUO34" s="86"/>
      <c r="VUP34" s="86"/>
      <c r="VUQ34" s="86"/>
      <c r="VUR34" s="86"/>
      <c r="VUS34" s="86"/>
      <c r="VUT34" s="86"/>
      <c r="VUU34" s="86"/>
      <c r="VUV34" s="86"/>
      <c r="VUW34" s="86"/>
      <c r="VUX34" s="86"/>
      <c r="VUY34" s="86"/>
      <c r="VUZ34" s="86"/>
      <c r="VVA34" s="86"/>
      <c r="VVB34" s="86"/>
      <c r="VVC34" s="86"/>
      <c r="VVD34" s="86"/>
      <c r="VVE34" s="86"/>
      <c r="VVF34" s="86"/>
      <c r="VVG34" s="86"/>
      <c r="VVH34" s="86"/>
      <c r="VVI34" s="86"/>
      <c r="VVJ34" s="86"/>
      <c r="VVK34" s="86"/>
      <c r="VVL34" s="86"/>
      <c r="VVM34" s="86"/>
      <c r="VVN34" s="86"/>
      <c r="VVO34" s="86"/>
      <c r="VVP34" s="86"/>
      <c r="VVQ34" s="86"/>
      <c r="VVR34" s="86"/>
      <c r="VVS34" s="86"/>
      <c r="VVT34" s="86"/>
      <c r="VVU34" s="86"/>
      <c r="VVV34" s="86"/>
      <c r="VVW34" s="86"/>
      <c r="VVX34" s="86"/>
      <c r="VVY34" s="86"/>
      <c r="VVZ34" s="86"/>
      <c r="VWA34" s="86"/>
      <c r="VWB34" s="86"/>
      <c r="VWC34" s="86"/>
      <c r="VWD34" s="86"/>
      <c r="VWE34" s="86"/>
      <c r="VWF34" s="86"/>
      <c r="VWG34" s="86"/>
      <c r="VWH34" s="86"/>
      <c r="VWI34" s="86"/>
      <c r="VWJ34" s="86"/>
      <c r="VWK34" s="86"/>
      <c r="VWL34" s="86"/>
      <c r="VWM34" s="86"/>
      <c r="VWN34" s="86"/>
      <c r="VWO34" s="86"/>
      <c r="VWP34" s="86"/>
      <c r="VWQ34" s="86"/>
      <c r="VWR34" s="86"/>
      <c r="VWS34" s="86"/>
      <c r="VWT34" s="86"/>
      <c r="VWU34" s="86"/>
      <c r="VWV34" s="86"/>
      <c r="VWW34" s="86"/>
      <c r="VWX34" s="86"/>
      <c r="VWY34" s="86"/>
      <c r="VWZ34" s="86"/>
      <c r="VXA34" s="86"/>
      <c r="VXB34" s="86"/>
      <c r="VXC34" s="86"/>
      <c r="VXD34" s="86"/>
      <c r="VXE34" s="86"/>
      <c r="VXF34" s="86"/>
      <c r="VXG34" s="86"/>
      <c r="VXH34" s="86"/>
      <c r="VXI34" s="86"/>
      <c r="VXJ34" s="86"/>
      <c r="VXK34" s="86"/>
      <c r="VXL34" s="86"/>
      <c r="VXM34" s="86"/>
      <c r="VXN34" s="86"/>
      <c r="VXO34" s="86"/>
      <c r="VXP34" s="86"/>
      <c r="VXQ34" s="86"/>
      <c r="VXR34" s="86"/>
      <c r="VXS34" s="86"/>
      <c r="VXT34" s="86"/>
      <c r="VXU34" s="86"/>
      <c r="VXV34" s="86"/>
      <c r="VXW34" s="86"/>
      <c r="VXX34" s="86"/>
      <c r="VXY34" s="86"/>
      <c r="VXZ34" s="86"/>
      <c r="VYA34" s="86"/>
      <c r="VYB34" s="86"/>
      <c r="VYC34" s="86"/>
      <c r="VYD34" s="86"/>
      <c r="VYE34" s="86"/>
      <c r="VYF34" s="86"/>
      <c r="VYG34" s="86"/>
      <c r="VYH34" s="86"/>
      <c r="VYI34" s="86"/>
      <c r="VYJ34" s="86"/>
      <c r="VYK34" s="86"/>
      <c r="VYL34" s="86"/>
      <c r="VYM34" s="86"/>
      <c r="VYN34" s="86"/>
      <c r="VYO34" s="86"/>
      <c r="VYP34" s="86"/>
      <c r="VYQ34" s="86"/>
      <c r="VYR34" s="86"/>
      <c r="VYS34" s="86"/>
      <c r="VYT34" s="86"/>
      <c r="VYU34" s="86"/>
      <c r="VYV34" s="86"/>
      <c r="VYW34" s="86"/>
      <c r="VYX34" s="86"/>
      <c r="VYY34" s="86"/>
      <c r="VYZ34" s="86"/>
      <c r="VZA34" s="86"/>
      <c r="VZB34" s="86"/>
      <c r="VZC34" s="86"/>
      <c r="VZD34" s="86"/>
      <c r="VZE34" s="86"/>
      <c r="VZF34" s="86"/>
      <c r="VZG34" s="86"/>
      <c r="VZH34" s="86"/>
      <c r="VZI34" s="86"/>
      <c r="VZJ34" s="86"/>
      <c r="VZK34" s="86"/>
      <c r="VZL34" s="86"/>
      <c r="VZM34" s="86"/>
      <c r="VZN34" s="86"/>
      <c r="VZO34" s="86"/>
      <c r="VZP34" s="86"/>
      <c r="VZQ34" s="86"/>
      <c r="VZR34" s="86"/>
      <c r="VZS34" s="86"/>
      <c r="VZT34" s="86"/>
      <c r="VZU34" s="86"/>
      <c r="VZV34" s="86"/>
      <c r="VZW34" s="86"/>
      <c r="VZX34" s="86"/>
      <c r="VZY34" s="86"/>
      <c r="VZZ34" s="86"/>
      <c r="WAA34" s="86"/>
      <c r="WAB34" s="86"/>
      <c r="WAC34" s="86"/>
      <c r="WAD34" s="86"/>
      <c r="WAE34" s="86"/>
      <c r="WAF34" s="86"/>
      <c r="WAG34" s="86"/>
      <c r="WAH34" s="86"/>
      <c r="WAI34" s="86"/>
      <c r="WAJ34" s="86"/>
      <c r="WAK34" s="86"/>
      <c r="WAL34" s="86"/>
      <c r="WAM34" s="86"/>
      <c r="WAN34" s="86"/>
      <c r="WAO34" s="86"/>
      <c r="WAP34" s="86"/>
      <c r="WAQ34" s="86"/>
      <c r="WAR34" s="86"/>
      <c r="WAS34" s="86"/>
      <c r="WAT34" s="86"/>
      <c r="WAU34" s="86"/>
      <c r="WAV34" s="86"/>
      <c r="WAW34" s="86"/>
      <c r="WAX34" s="86"/>
      <c r="WAY34" s="86"/>
      <c r="WAZ34" s="86"/>
      <c r="WBA34" s="86"/>
      <c r="WBB34" s="86"/>
      <c r="WBC34" s="86"/>
      <c r="WBD34" s="86"/>
      <c r="WBE34" s="86"/>
      <c r="WBF34" s="86"/>
      <c r="WBG34" s="86"/>
      <c r="WBH34" s="86"/>
      <c r="WBI34" s="86"/>
      <c r="WBJ34" s="86"/>
      <c r="WBK34" s="86"/>
      <c r="WBL34" s="86"/>
      <c r="WBM34" s="86"/>
      <c r="WBN34" s="86"/>
      <c r="WBO34" s="86"/>
      <c r="WBP34" s="86"/>
      <c r="WBQ34" s="86"/>
      <c r="WBR34" s="86"/>
      <c r="WBS34" s="86"/>
      <c r="WBT34" s="86"/>
      <c r="WBU34" s="86"/>
      <c r="WBV34" s="86"/>
      <c r="WBW34" s="86"/>
      <c r="WBX34" s="86"/>
      <c r="WBY34" s="86"/>
      <c r="WBZ34" s="86"/>
      <c r="WCA34" s="86"/>
      <c r="WCB34" s="86"/>
      <c r="WCC34" s="86"/>
      <c r="WCD34" s="86"/>
      <c r="WCE34" s="86"/>
      <c r="WCF34" s="86"/>
      <c r="WCG34" s="86"/>
      <c r="WCH34" s="86"/>
      <c r="WCI34" s="86"/>
      <c r="WCJ34" s="86"/>
      <c r="WCK34" s="86"/>
      <c r="WCL34" s="86"/>
      <c r="WCM34" s="86"/>
      <c r="WCN34" s="86"/>
      <c r="WCO34" s="86"/>
      <c r="WCP34" s="86"/>
      <c r="WCQ34" s="86"/>
      <c r="WCR34" s="86"/>
      <c r="WCS34" s="86"/>
      <c r="WCT34" s="86"/>
      <c r="WCU34" s="86"/>
      <c r="WCV34" s="86"/>
      <c r="WCW34" s="86"/>
      <c r="WCX34" s="86"/>
      <c r="WCY34" s="86"/>
      <c r="WCZ34" s="86"/>
      <c r="WDA34" s="86"/>
      <c r="WDB34" s="86"/>
      <c r="WDC34" s="86"/>
      <c r="WDD34" s="86"/>
      <c r="WDE34" s="86"/>
      <c r="WDF34" s="86"/>
      <c r="WDG34" s="86"/>
      <c r="WDH34" s="86"/>
      <c r="WDI34" s="86"/>
      <c r="WDJ34" s="86"/>
      <c r="WDK34" s="86"/>
      <c r="WDL34" s="86"/>
      <c r="WDM34" s="86"/>
      <c r="WDN34" s="86"/>
      <c r="WDO34" s="86"/>
      <c r="WDP34" s="86"/>
      <c r="WDQ34" s="86"/>
      <c r="WDR34" s="86"/>
      <c r="WDS34" s="86"/>
      <c r="WDT34" s="86"/>
      <c r="WDU34" s="86"/>
      <c r="WDV34" s="86"/>
      <c r="WDW34" s="86"/>
      <c r="WDX34" s="86"/>
      <c r="WDY34" s="86"/>
      <c r="WDZ34" s="86"/>
      <c r="WEA34" s="86"/>
      <c r="WEB34" s="86"/>
      <c r="WEC34" s="86"/>
      <c r="WED34" s="86"/>
      <c r="WEE34" s="86"/>
      <c r="WEF34" s="86"/>
      <c r="WEG34" s="86"/>
      <c r="WEH34" s="86"/>
      <c r="WEI34" s="86"/>
      <c r="WEJ34" s="86"/>
      <c r="WEK34" s="86"/>
      <c r="WEL34" s="86"/>
      <c r="WEM34" s="86"/>
      <c r="WEN34" s="86"/>
      <c r="WEO34" s="86"/>
      <c r="WEP34" s="86"/>
      <c r="WEQ34" s="86"/>
      <c r="WER34" s="86"/>
      <c r="WES34" s="86"/>
      <c r="WET34" s="86"/>
      <c r="WEU34" s="86"/>
      <c r="WEV34" s="86"/>
      <c r="WEW34" s="86"/>
      <c r="WEX34" s="86"/>
      <c r="WEY34" s="86"/>
      <c r="WEZ34" s="86"/>
      <c r="WFA34" s="86"/>
      <c r="WFB34" s="86"/>
      <c r="WFC34" s="86"/>
      <c r="WFD34" s="86"/>
      <c r="WFE34" s="86"/>
      <c r="WFF34" s="86"/>
      <c r="WFG34" s="86"/>
      <c r="WFH34" s="86"/>
      <c r="WFI34" s="86"/>
      <c r="WFJ34" s="86"/>
      <c r="WFK34" s="86"/>
      <c r="WFL34" s="86"/>
      <c r="WFM34" s="86"/>
      <c r="WFN34" s="86"/>
      <c r="WFO34" s="86"/>
      <c r="WFP34" s="86"/>
      <c r="WFQ34" s="86"/>
      <c r="WFR34" s="86"/>
      <c r="WFS34" s="86"/>
      <c r="WFT34" s="86"/>
      <c r="WFU34" s="86"/>
      <c r="WFV34" s="86"/>
      <c r="WFW34" s="86"/>
      <c r="WFX34" s="86"/>
      <c r="WFY34" s="86"/>
      <c r="WFZ34" s="86"/>
      <c r="WGA34" s="86"/>
      <c r="WGB34" s="86"/>
      <c r="WGC34" s="86"/>
      <c r="WGD34" s="86"/>
      <c r="WGE34" s="86"/>
      <c r="WGF34" s="86"/>
      <c r="WGG34" s="86"/>
      <c r="WGH34" s="86"/>
      <c r="WGI34" s="86"/>
      <c r="WGJ34" s="86"/>
      <c r="WGK34" s="86"/>
      <c r="WGL34" s="86"/>
      <c r="WGM34" s="86"/>
      <c r="WGN34" s="86"/>
      <c r="WGO34" s="86"/>
      <c r="WGP34" s="86"/>
      <c r="WGQ34" s="86"/>
      <c r="WGR34" s="86"/>
      <c r="WGS34" s="86"/>
      <c r="WGT34" s="86"/>
      <c r="WGU34" s="86"/>
      <c r="WGV34" s="86"/>
      <c r="WGW34" s="86"/>
      <c r="WGX34" s="86"/>
      <c r="WGY34" s="86"/>
      <c r="WGZ34" s="86"/>
      <c r="WHA34" s="86"/>
      <c r="WHB34" s="86"/>
      <c r="WHC34" s="86"/>
      <c r="WHD34" s="86"/>
      <c r="WHE34" s="86"/>
      <c r="WHF34" s="86"/>
      <c r="WHG34" s="86"/>
      <c r="WHH34" s="86"/>
      <c r="WHI34" s="86"/>
      <c r="WHJ34" s="86"/>
      <c r="WHK34" s="86"/>
      <c r="WHL34" s="86"/>
      <c r="WHM34" s="86"/>
      <c r="WHN34" s="86"/>
      <c r="WHO34" s="86"/>
      <c r="WHP34" s="86"/>
      <c r="WHQ34" s="86"/>
      <c r="WHR34" s="86"/>
      <c r="WHS34" s="86"/>
      <c r="WHT34" s="86"/>
      <c r="WHU34" s="86"/>
      <c r="WHV34" s="86"/>
      <c r="WHW34" s="86"/>
      <c r="WHX34" s="86"/>
      <c r="WHY34" s="86"/>
      <c r="WHZ34" s="86"/>
      <c r="WIA34" s="86"/>
      <c r="WIB34" s="86"/>
      <c r="WIC34" s="86"/>
      <c r="WID34" s="86"/>
      <c r="WIE34" s="86"/>
      <c r="WIF34" s="86"/>
      <c r="WIG34" s="86"/>
      <c r="WIH34" s="86"/>
      <c r="WII34" s="86"/>
      <c r="WIJ34" s="86"/>
      <c r="WIK34" s="86"/>
      <c r="WIL34" s="86"/>
      <c r="WIM34" s="86"/>
      <c r="WIN34" s="86"/>
      <c r="WIO34" s="86"/>
      <c r="WIP34" s="86"/>
      <c r="WIQ34" s="86"/>
      <c r="WIR34" s="86"/>
      <c r="WIS34" s="86"/>
      <c r="WIT34" s="86"/>
      <c r="WIU34" s="86"/>
      <c r="WIV34" s="86"/>
      <c r="WIW34" s="86"/>
      <c r="WIX34" s="86"/>
      <c r="WIY34" s="86"/>
      <c r="WIZ34" s="86"/>
      <c r="WJA34" s="86"/>
      <c r="WJB34" s="86"/>
      <c r="WJC34" s="86"/>
      <c r="WJD34" s="86"/>
      <c r="WJE34" s="86"/>
      <c r="WJF34" s="86"/>
      <c r="WJG34" s="86"/>
      <c r="WJH34" s="86"/>
      <c r="WJI34" s="86"/>
      <c r="WJJ34" s="86"/>
      <c r="WJK34" s="86"/>
      <c r="WJL34" s="86"/>
      <c r="WJM34" s="86"/>
      <c r="WJN34" s="86"/>
      <c r="WJO34" s="86"/>
      <c r="WJP34" s="86"/>
      <c r="WJQ34" s="86"/>
      <c r="WJR34" s="86"/>
      <c r="WJS34" s="86"/>
      <c r="WJT34" s="86"/>
      <c r="WJU34" s="86"/>
      <c r="WJV34" s="86"/>
      <c r="WJW34" s="86"/>
      <c r="WJX34" s="86"/>
      <c r="WJY34" s="86"/>
      <c r="WJZ34" s="86"/>
      <c r="WKA34" s="86"/>
      <c r="WKB34" s="86"/>
      <c r="WKC34" s="86"/>
      <c r="WKD34" s="86"/>
      <c r="WKE34" s="86"/>
      <c r="WKF34" s="86"/>
      <c r="WKG34" s="86"/>
      <c r="WKH34" s="86"/>
      <c r="WKI34" s="86"/>
      <c r="WKJ34" s="86"/>
      <c r="WKK34" s="86"/>
      <c r="WKL34" s="86"/>
      <c r="WKM34" s="86"/>
      <c r="WKN34" s="86"/>
      <c r="WKO34" s="86"/>
      <c r="WKP34" s="86"/>
      <c r="WKQ34" s="86"/>
      <c r="WKR34" s="86"/>
      <c r="WKS34" s="86"/>
      <c r="WKT34" s="86"/>
      <c r="WKU34" s="86"/>
      <c r="WKV34" s="86"/>
      <c r="WKW34" s="86"/>
      <c r="WKX34" s="86"/>
      <c r="WKY34" s="86"/>
      <c r="WKZ34" s="86"/>
      <c r="WLA34" s="86"/>
      <c r="WLB34" s="86"/>
      <c r="WLC34" s="86"/>
      <c r="WLD34" s="86"/>
      <c r="WLE34" s="86"/>
      <c r="WLF34" s="86"/>
      <c r="WLG34" s="86"/>
      <c r="WLH34" s="86"/>
      <c r="WLI34" s="86"/>
      <c r="WLJ34" s="86"/>
      <c r="WLK34" s="86"/>
      <c r="WLL34" s="86"/>
      <c r="WLM34" s="86"/>
      <c r="WLN34" s="86"/>
      <c r="WLO34" s="86"/>
      <c r="WLP34" s="86"/>
      <c r="WLQ34" s="86"/>
      <c r="WLR34" s="86"/>
      <c r="WLS34" s="86"/>
      <c r="WLT34" s="86"/>
      <c r="WLU34" s="86"/>
      <c r="WLV34" s="86"/>
      <c r="WLW34" s="86"/>
      <c r="WLX34" s="86"/>
      <c r="WLY34" s="86"/>
      <c r="WLZ34" s="86"/>
      <c r="WMA34" s="86"/>
      <c r="WMB34" s="86"/>
      <c r="WMC34" s="86"/>
      <c r="WMD34" s="86"/>
      <c r="WME34" s="86"/>
      <c r="WMF34" s="86"/>
      <c r="WMG34" s="86"/>
      <c r="WMH34" s="86"/>
      <c r="WMI34" s="86"/>
      <c r="WMJ34" s="86"/>
      <c r="WMK34" s="86"/>
      <c r="WML34" s="86"/>
      <c r="WMM34" s="86"/>
      <c r="WMN34" s="86"/>
      <c r="WMO34" s="86"/>
      <c r="WMP34" s="86"/>
      <c r="WMQ34" s="86"/>
      <c r="WMR34" s="86"/>
      <c r="WMS34" s="86"/>
      <c r="WMT34" s="86"/>
      <c r="WMU34" s="86"/>
      <c r="WMV34" s="86"/>
      <c r="WMW34" s="86"/>
      <c r="WMX34" s="86"/>
      <c r="WMY34" s="86"/>
      <c r="WMZ34" s="86"/>
      <c r="WNA34" s="86"/>
      <c r="WNB34" s="86"/>
      <c r="WNC34" s="86"/>
      <c r="WND34" s="86"/>
      <c r="WNE34" s="86"/>
      <c r="WNF34" s="86"/>
      <c r="WNG34" s="86"/>
      <c r="WNH34" s="86"/>
      <c r="WNI34" s="86"/>
      <c r="WNJ34" s="86"/>
      <c r="WNK34" s="86"/>
      <c r="WNL34" s="86"/>
      <c r="WNM34" s="86"/>
      <c r="WNN34" s="86"/>
      <c r="WNO34" s="86"/>
      <c r="WNP34" s="86"/>
      <c r="WNQ34" s="86"/>
      <c r="WNR34" s="86"/>
      <c r="WNS34" s="86"/>
      <c r="WNT34" s="86"/>
      <c r="WNU34" s="86"/>
      <c r="WNV34" s="86"/>
      <c r="WNW34" s="86"/>
      <c r="WNX34" s="86"/>
      <c r="WNY34" s="86"/>
      <c r="WNZ34" s="86"/>
      <c r="WOA34" s="86"/>
      <c r="WOB34" s="86"/>
      <c r="WOC34" s="86"/>
      <c r="WOD34" s="86"/>
      <c r="WOE34" s="86"/>
      <c r="WOF34" s="86"/>
      <c r="WOG34" s="86"/>
      <c r="WOH34" s="86"/>
      <c r="WOI34" s="86"/>
      <c r="WOJ34" s="86"/>
      <c r="WOK34" s="86"/>
      <c r="WOL34" s="86"/>
      <c r="WOM34" s="86"/>
      <c r="WON34" s="86"/>
      <c r="WOO34" s="86"/>
      <c r="WOP34" s="86"/>
      <c r="WOQ34" s="86"/>
      <c r="WOR34" s="86"/>
      <c r="WOS34" s="86"/>
      <c r="WOT34" s="86"/>
      <c r="WOU34" s="86"/>
      <c r="WOV34" s="86"/>
      <c r="WOW34" s="86"/>
      <c r="WOX34" s="86"/>
      <c r="WOY34" s="86"/>
      <c r="WOZ34" s="86"/>
      <c r="WPA34" s="86"/>
      <c r="WPB34" s="86"/>
      <c r="WPC34" s="86"/>
      <c r="WPD34" s="86"/>
      <c r="WPE34" s="86"/>
      <c r="WPF34" s="86"/>
      <c r="WPG34" s="86"/>
      <c r="WPH34" s="86"/>
      <c r="WPI34" s="86"/>
      <c r="WPJ34" s="86"/>
      <c r="WPK34" s="86"/>
      <c r="WPL34" s="86"/>
      <c r="WPM34" s="86"/>
      <c r="WPN34" s="86"/>
      <c r="WPO34" s="86"/>
      <c r="WPP34" s="86"/>
      <c r="WPQ34" s="86"/>
      <c r="WPR34" s="86"/>
      <c r="WPS34" s="86"/>
      <c r="WPT34" s="86"/>
      <c r="WPU34" s="86"/>
      <c r="WPV34" s="86"/>
      <c r="WPW34" s="86"/>
      <c r="WPX34" s="86"/>
      <c r="WPY34" s="86"/>
      <c r="WPZ34" s="86"/>
      <c r="WQA34" s="86"/>
      <c r="WQB34" s="86"/>
      <c r="WQC34" s="86"/>
      <c r="WQD34" s="86"/>
      <c r="WQE34" s="86"/>
      <c r="WQF34" s="86"/>
      <c r="WQG34" s="86"/>
      <c r="WQH34" s="86"/>
      <c r="WQI34" s="86"/>
      <c r="WQJ34" s="86"/>
      <c r="WQK34" s="86"/>
      <c r="WQL34" s="86"/>
      <c r="WQM34" s="86"/>
      <c r="WQN34" s="86"/>
      <c r="WQO34" s="86"/>
      <c r="WQP34" s="86"/>
      <c r="WQQ34" s="86"/>
      <c r="WQR34" s="86"/>
      <c r="WQS34" s="86"/>
      <c r="WQT34" s="86"/>
      <c r="WQU34" s="86"/>
      <c r="WQV34" s="86"/>
      <c r="WQW34" s="86"/>
      <c r="WQX34" s="86"/>
      <c r="WQY34" s="86"/>
      <c r="WQZ34" s="86"/>
      <c r="WRA34" s="86"/>
      <c r="WRB34" s="86"/>
      <c r="WRC34" s="86"/>
      <c r="WRD34" s="86"/>
      <c r="WRE34" s="86"/>
      <c r="WRF34" s="86"/>
      <c r="WRG34" s="86"/>
      <c r="WRH34" s="86"/>
      <c r="WRI34" s="86"/>
      <c r="WRJ34" s="86"/>
      <c r="WRK34" s="86"/>
      <c r="WRL34" s="86"/>
      <c r="WRM34" s="86"/>
      <c r="WRN34" s="86"/>
      <c r="WRO34" s="86"/>
      <c r="WRP34" s="86"/>
      <c r="WRQ34" s="86"/>
      <c r="WRR34" s="86"/>
      <c r="WRS34" s="86"/>
      <c r="WRT34" s="86"/>
      <c r="WRU34" s="86"/>
      <c r="WRV34" s="86"/>
      <c r="WRW34" s="86"/>
      <c r="WRX34" s="86"/>
      <c r="WRY34" s="86"/>
      <c r="WRZ34" s="86"/>
      <c r="WSA34" s="86"/>
      <c r="WSB34" s="86"/>
      <c r="WSC34" s="86"/>
      <c r="WSD34" s="86"/>
      <c r="WSE34" s="86"/>
      <c r="WSF34" s="86"/>
      <c r="WSG34" s="86"/>
      <c r="WSH34" s="86"/>
      <c r="WSI34" s="86"/>
      <c r="WSJ34" s="86"/>
      <c r="WSK34" s="86"/>
      <c r="WSL34" s="86"/>
      <c r="WSM34" s="86"/>
      <c r="WSN34" s="86"/>
      <c r="WSO34" s="86"/>
      <c r="WSP34" s="86"/>
      <c r="WSQ34" s="86"/>
      <c r="WSR34" s="86"/>
      <c r="WSS34" s="86"/>
      <c r="WST34" s="86"/>
      <c r="WSU34" s="86"/>
      <c r="WSV34" s="86"/>
      <c r="WSW34" s="86"/>
      <c r="WSX34" s="86"/>
      <c r="WSY34" s="86"/>
      <c r="WSZ34" s="86"/>
      <c r="WTA34" s="86"/>
      <c r="WTB34" s="86"/>
      <c r="WTC34" s="86"/>
      <c r="WTD34" s="86"/>
      <c r="WTE34" s="86"/>
      <c r="WTF34" s="86"/>
      <c r="WTG34" s="86"/>
      <c r="WTH34" s="86"/>
      <c r="WTI34" s="86"/>
      <c r="WTJ34" s="86"/>
      <c r="WTK34" s="86"/>
      <c r="WTL34" s="86"/>
      <c r="WTM34" s="86"/>
      <c r="WTN34" s="86"/>
      <c r="WTO34" s="86"/>
      <c r="WTP34" s="86"/>
      <c r="WTQ34" s="86"/>
      <c r="WTR34" s="86"/>
      <c r="WTS34" s="86"/>
      <c r="WTT34" s="86"/>
      <c r="WTU34" s="86"/>
      <c r="WTV34" s="86"/>
      <c r="WTW34" s="86"/>
      <c r="WTX34" s="86"/>
      <c r="WTY34" s="86"/>
      <c r="WTZ34" s="86"/>
      <c r="WUA34" s="86"/>
      <c r="WUB34" s="86"/>
      <c r="WUC34" s="86"/>
      <c r="WUD34" s="86"/>
      <c r="WUE34" s="86"/>
      <c r="WUF34" s="86"/>
      <c r="WUG34" s="86"/>
      <c r="WUH34" s="86"/>
      <c r="WUI34" s="86"/>
      <c r="WUJ34" s="86"/>
      <c r="WUK34" s="86"/>
      <c r="WUL34" s="86"/>
      <c r="WUM34" s="86"/>
      <c r="WUN34" s="86"/>
      <c r="WUO34" s="86"/>
      <c r="WUP34" s="86"/>
      <c r="WUQ34" s="86"/>
      <c r="WUR34" s="86"/>
      <c r="WUS34" s="86"/>
      <c r="WUT34" s="86"/>
      <c r="WUU34" s="86"/>
      <c r="WUV34" s="86"/>
      <c r="WUW34" s="86"/>
      <c r="WUX34" s="86"/>
      <c r="WUY34" s="86"/>
      <c r="WUZ34" s="86"/>
      <c r="WVA34" s="86"/>
      <c r="WVB34" s="86"/>
      <c r="WVC34" s="86"/>
      <c r="WVD34" s="86"/>
      <c r="WVE34" s="86"/>
      <c r="WVF34" s="86"/>
      <c r="WVG34" s="86"/>
      <c r="WVH34" s="86"/>
      <c r="WVI34" s="86"/>
      <c r="WVJ34" s="86"/>
      <c r="WVK34" s="86"/>
      <c r="WVL34" s="86"/>
      <c r="WVM34" s="86"/>
      <c r="WVN34" s="86"/>
      <c r="WVO34" s="86"/>
      <c r="WVP34" s="86"/>
      <c r="WVQ34" s="86"/>
      <c r="WVR34" s="86"/>
      <c r="WVS34" s="86"/>
      <c r="WVT34" s="86"/>
      <c r="WVU34" s="86"/>
      <c r="WVV34" s="86"/>
      <c r="WVW34" s="86"/>
      <c r="WVX34" s="86"/>
      <c r="WVY34" s="86"/>
      <c r="WVZ34" s="86"/>
      <c r="WWA34" s="86"/>
      <c r="WWB34" s="86"/>
      <c r="WWC34" s="86"/>
      <c r="WWD34" s="86"/>
      <c r="WWE34" s="86"/>
      <c r="WWF34" s="86"/>
      <c r="WWG34" s="86"/>
      <c r="WWH34" s="86"/>
      <c r="WWI34" s="86"/>
      <c r="WWJ34" s="86"/>
      <c r="WWK34" s="86"/>
      <c r="WWL34" s="86"/>
      <c r="WWM34" s="86"/>
      <c r="WWN34" s="86"/>
      <c r="WWO34" s="86"/>
      <c r="WWP34" s="86"/>
      <c r="WWQ34" s="86"/>
      <c r="WWR34" s="86"/>
      <c r="WWS34" s="86"/>
      <c r="WWT34" s="86"/>
      <c r="WWU34" s="86"/>
      <c r="WWV34" s="86"/>
      <c r="WWW34" s="86"/>
      <c r="WWX34" s="86"/>
      <c r="WWY34" s="86"/>
      <c r="WWZ34" s="86"/>
      <c r="WXA34" s="86"/>
      <c r="WXB34" s="86"/>
      <c r="WXC34" s="86"/>
      <c r="WXD34" s="86"/>
      <c r="WXE34" s="86"/>
      <c r="WXF34" s="86"/>
      <c r="WXG34" s="86"/>
      <c r="WXH34" s="86"/>
      <c r="WXI34" s="86"/>
      <c r="WXJ34" s="86"/>
      <c r="WXK34" s="86"/>
      <c r="WXL34" s="86"/>
      <c r="WXM34" s="86"/>
      <c r="WXN34" s="86"/>
      <c r="WXO34" s="86"/>
      <c r="WXP34" s="86"/>
      <c r="WXQ34" s="86"/>
      <c r="WXR34" s="86"/>
      <c r="WXS34" s="86"/>
      <c r="WXT34" s="86"/>
      <c r="WXU34" s="86"/>
      <c r="WXV34" s="86"/>
      <c r="WXW34" s="86"/>
      <c r="WXX34" s="86"/>
      <c r="WXY34" s="86"/>
      <c r="WXZ34" s="86"/>
      <c r="WYA34" s="86"/>
      <c r="WYB34" s="86"/>
      <c r="WYC34" s="86"/>
      <c r="WYD34" s="86"/>
      <c r="WYE34" s="86"/>
      <c r="WYF34" s="86"/>
      <c r="WYG34" s="86"/>
      <c r="WYH34" s="86"/>
      <c r="WYI34" s="86"/>
      <c r="WYJ34" s="86"/>
      <c r="WYK34" s="86"/>
      <c r="WYL34" s="86"/>
      <c r="WYM34" s="86"/>
      <c r="WYN34" s="86"/>
      <c r="WYO34" s="86"/>
      <c r="WYP34" s="86"/>
      <c r="WYQ34" s="86"/>
      <c r="WYR34" s="86"/>
      <c r="WYS34" s="86"/>
      <c r="WYT34" s="86"/>
      <c r="WYU34" s="86"/>
      <c r="WYV34" s="86"/>
      <c r="WYW34" s="86"/>
      <c r="WYX34" s="86"/>
      <c r="WYY34" s="86"/>
      <c r="WYZ34" s="86"/>
      <c r="WZA34" s="86"/>
      <c r="WZB34" s="86"/>
      <c r="WZC34" s="86"/>
      <c r="WZD34" s="86"/>
      <c r="WZE34" s="86"/>
      <c r="WZF34" s="86"/>
      <c r="WZG34" s="86"/>
      <c r="WZH34" s="86"/>
      <c r="WZI34" s="86"/>
      <c r="WZJ34" s="86"/>
      <c r="WZK34" s="86"/>
      <c r="WZL34" s="86"/>
      <c r="WZM34" s="86"/>
      <c r="WZN34" s="86"/>
      <c r="WZO34" s="86"/>
      <c r="WZP34" s="86"/>
      <c r="WZQ34" s="86"/>
      <c r="WZR34" s="86"/>
      <c r="WZS34" s="86"/>
      <c r="WZT34" s="86"/>
      <c r="WZU34" s="86"/>
      <c r="WZV34" s="86"/>
      <c r="WZW34" s="86"/>
      <c r="WZX34" s="86"/>
      <c r="WZY34" s="86"/>
      <c r="WZZ34" s="86"/>
      <c r="XAA34" s="86"/>
      <c r="XAB34" s="86"/>
      <c r="XAC34" s="86"/>
      <c r="XAD34" s="86"/>
      <c r="XAE34" s="86"/>
      <c r="XAF34" s="86"/>
      <c r="XAG34" s="86"/>
      <c r="XAH34" s="86"/>
      <c r="XAI34" s="86"/>
      <c r="XAJ34" s="86"/>
      <c r="XAK34" s="86"/>
      <c r="XAL34" s="86"/>
      <c r="XAM34" s="86"/>
      <c r="XAN34" s="86"/>
      <c r="XAO34" s="86"/>
      <c r="XAP34" s="86"/>
      <c r="XAQ34" s="86"/>
      <c r="XAR34" s="86"/>
      <c r="XAS34" s="86"/>
      <c r="XAT34" s="86"/>
      <c r="XAU34" s="86"/>
      <c r="XAV34" s="86"/>
      <c r="XAW34" s="86"/>
      <c r="XAX34" s="86"/>
      <c r="XAY34" s="86"/>
      <c r="XAZ34" s="86"/>
      <c r="XBA34" s="86"/>
      <c r="XBB34" s="86"/>
      <c r="XBC34" s="86"/>
      <c r="XBD34" s="86"/>
      <c r="XBE34" s="86"/>
      <c r="XBF34" s="86"/>
      <c r="XBG34" s="86"/>
      <c r="XBH34" s="86"/>
      <c r="XBI34" s="86"/>
      <c r="XBJ34" s="86"/>
      <c r="XBK34" s="86"/>
      <c r="XBL34" s="86"/>
      <c r="XBM34" s="86"/>
      <c r="XBN34" s="86"/>
      <c r="XBO34" s="86"/>
      <c r="XBP34" s="86"/>
      <c r="XBQ34" s="86"/>
      <c r="XBR34" s="86"/>
      <c r="XBS34" s="86"/>
      <c r="XBT34" s="86"/>
      <c r="XBU34" s="86"/>
      <c r="XBV34" s="86"/>
      <c r="XBW34" s="86"/>
      <c r="XBX34" s="86"/>
      <c r="XBY34" s="86"/>
      <c r="XBZ34" s="86"/>
      <c r="XCA34" s="86"/>
      <c r="XCB34" s="86"/>
      <c r="XCC34" s="86"/>
      <c r="XCD34" s="86"/>
      <c r="XCE34" s="86"/>
      <c r="XCF34" s="86"/>
      <c r="XCG34" s="86"/>
      <c r="XCH34" s="86"/>
      <c r="XCI34" s="86"/>
      <c r="XCJ34" s="86"/>
      <c r="XCK34" s="86"/>
      <c r="XCL34" s="86"/>
      <c r="XCM34" s="86"/>
      <c r="XCN34" s="86"/>
      <c r="XCO34" s="86"/>
      <c r="XCP34" s="86"/>
      <c r="XCQ34" s="86"/>
      <c r="XCR34" s="86"/>
      <c r="XCS34" s="86"/>
      <c r="XCT34" s="86"/>
      <c r="XCU34" s="86"/>
      <c r="XCV34" s="86"/>
      <c r="XCW34" s="86"/>
      <c r="XCX34" s="86"/>
      <c r="XCY34" s="86"/>
      <c r="XCZ34" s="86"/>
      <c r="XDA34" s="86"/>
      <c r="XDB34" s="86"/>
      <c r="XDC34" s="86"/>
      <c r="XDD34" s="86"/>
      <c r="XDE34" s="86"/>
      <c r="XDF34" s="86"/>
      <c r="XDG34" s="86"/>
      <c r="XDH34" s="86"/>
      <c r="XDI34" s="86"/>
      <c r="XDJ34" s="86"/>
      <c r="XDK34" s="86"/>
      <c r="XDL34" s="86"/>
      <c r="XDM34" s="86"/>
      <c r="XDN34" s="86"/>
      <c r="XDO34" s="86"/>
      <c r="XDP34" s="86"/>
      <c r="XDQ34" s="86"/>
      <c r="XDR34" s="86"/>
      <c r="XDS34" s="86"/>
      <c r="XDT34" s="86"/>
      <c r="XDU34" s="86"/>
      <c r="XDV34" s="86"/>
      <c r="XDW34" s="86"/>
      <c r="XDX34" s="86"/>
      <c r="XDY34" s="86"/>
      <c r="XDZ34" s="86"/>
      <c r="XEA34" s="86"/>
      <c r="XEB34" s="86"/>
      <c r="XEC34" s="86"/>
      <c r="XED34" s="86"/>
      <c r="XEE34" s="86"/>
      <c r="XEF34" s="86"/>
      <c r="XEG34" s="86"/>
      <c r="XEH34" s="86"/>
      <c r="XEI34" s="86"/>
      <c r="XEJ34" s="86"/>
      <c r="XEK34" s="86"/>
      <c r="XEL34" s="86"/>
      <c r="XEM34" s="86"/>
      <c r="XEN34" s="86"/>
      <c r="XEO34" s="86"/>
      <c r="XEP34" s="86"/>
      <c r="XEQ34" s="86"/>
      <c r="XER34" s="86"/>
      <c r="XES34" s="86"/>
      <c r="XET34" s="86"/>
      <c r="XEU34" s="86"/>
      <c r="XEV34" s="86"/>
      <c r="XEW34" s="86"/>
      <c r="XEX34" s="86"/>
      <c r="XEY34" s="86"/>
      <c r="XEZ34" s="86"/>
      <c r="XFA34" s="86"/>
      <c r="XFB34" s="86"/>
      <c r="XFC34" s="86"/>
      <c r="XFD34" s="86"/>
    </row>
    <row r="35" spans="2:16384" ht="20.25" x14ac:dyDescent="0.3">
      <c r="B35" s="71" t="s">
        <v>1118</v>
      </c>
      <c r="C35" s="72"/>
      <c r="D35" s="72"/>
      <c r="E35" s="72"/>
      <c r="F35" s="72"/>
      <c r="G35" s="72"/>
      <c r="H35" s="72"/>
      <c r="I35" s="72"/>
      <c r="J35" s="72"/>
      <c r="K35" s="72"/>
      <c r="L35" s="72"/>
      <c r="M35" s="72"/>
      <c r="N35" s="72"/>
      <c r="O35" s="79"/>
      <c r="Q35" s="403" t="s">
        <v>1366</v>
      </c>
      <c r="R35" s="404" t="s">
        <v>1318</v>
      </c>
      <c r="S35" s="138"/>
      <c r="T35" s="139"/>
      <c r="U35" s="139"/>
      <c r="V35" s="139"/>
      <c r="W35" s="139"/>
      <c r="X35" s="139"/>
      <c r="Z35" s="136" t="s">
        <v>1803</v>
      </c>
      <c r="AA35" s="137"/>
      <c r="AB35" s="137"/>
      <c r="AC35" s="137"/>
      <c r="AD35" s="137"/>
      <c r="AE35" s="137"/>
      <c r="AF35" s="137"/>
      <c r="AG35" s="137"/>
      <c r="AH35" s="136"/>
      <c r="AI35" s="86"/>
      <c r="AJ35" s="86"/>
      <c r="AK35" s="301" t="s">
        <v>1801</v>
      </c>
      <c r="AL35" s="302"/>
      <c r="AM35" s="302"/>
      <c r="AN35" s="302"/>
      <c r="AO35" s="302"/>
      <c r="AP35" s="302"/>
      <c r="AQ35" s="302"/>
      <c r="AR35" s="302"/>
      <c r="AT35" s="281"/>
      <c r="AU35" s="281"/>
      <c r="AV35" s="281"/>
      <c r="AW35" s="281" t="s">
        <v>1227</v>
      </c>
      <c r="AX35" s="281" t="s">
        <v>1227</v>
      </c>
      <c r="AY35" s="281" t="s">
        <v>1227</v>
      </c>
      <c r="AZ35" s="281" t="s">
        <v>1227</v>
      </c>
      <c r="BA35" s="281"/>
      <c r="BB35" s="279"/>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c r="EO35" s="86"/>
      <c r="EP35" s="86"/>
      <c r="EQ35" s="86"/>
      <c r="ER35" s="86"/>
      <c r="ES35" s="86"/>
      <c r="ET35" s="86"/>
      <c r="EU35" s="86"/>
      <c r="EV35" s="86"/>
      <c r="EW35" s="86"/>
      <c r="EX35" s="86"/>
      <c r="EY35" s="86"/>
      <c r="EZ35" s="86"/>
      <c r="FA35" s="86"/>
      <c r="FB35" s="86"/>
      <c r="FC35" s="86"/>
      <c r="FD35" s="86"/>
      <c r="FE35" s="86"/>
      <c r="FF35" s="86"/>
      <c r="FG35" s="86"/>
      <c r="FH35" s="86"/>
      <c r="FI35" s="86"/>
      <c r="FJ35" s="86"/>
      <c r="FK35" s="86"/>
      <c r="FL35" s="86"/>
      <c r="FM35" s="86"/>
      <c r="FN35" s="86"/>
      <c r="FO35" s="86"/>
      <c r="FP35" s="86"/>
      <c r="FQ35" s="86"/>
      <c r="FR35" s="86"/>
      <c r="FS35" s="86"/>
      <c r="FT35" s="86"/>
      <c r="FU35" s="86"/>
      <c r="FV35" s="86"/>
      <c r="FW35" s="86"/>
      <c r="FX35" s="86"/>
      <c r="FY35" s="86"/>
      <c r="FZ35" s="86"/>
      <c r="GA35" s="86"/>
      <c r="GB35" s="86"/>
      <c r="GC35" s="86"/>
      <c r="GD35" s="86"/>
      <c r="GE35" s="86"/>
      <c r="GF35" s="86"/>
      <c r="GG35" s="86"/>
      <c r="GH35" s="86"/>
      <c r="GI35" s="86"/>
      <c r="GJ35" s="86"/>
      <c r="GK35" s="86"/>
      <c r="GL35" s="86"/>
      <c r="GM35" s="86"/>
      <c r="GN35" s="86"/>
      <c r="GO35" s="86"/>
      <c r="GP35" s="86"/>
      <c r="GQ35" s="86"/>
      <c r="GR35" s="86"/>
      <c r="GS35" s="86"/>
      <c r="GT35" s="86"/>
      <c r="GU35" s="86"/>
      <c r="GV35" s="86"/>
      <c r="GW35" s="86"/>
      <c r="GX35" s="86"/>
      <c r="GY35" s="86"/>
      <c r="GZ35" s="86"/>
      <c r="HA35" s="86"/>
      <c r="HB35" s="86"/>
      <c r="HC35" s="86"/>
      <c r="HD35" s="86"/>
      <c r="HE35" s="86"/>
      <c r="HF35" s="86"/>
      <c r="HG35" s="86"/>
      <c r="HH35" s="86"/>
      <c r="HI35" s="86"/>
      <c r="HJ35" s="86"/>
      <c r="HK35" s="86"/>
      <c r="HL35" s="86"/>
      <c r="HM35" s="86"/>
      <c r="HN35" s="86"/>
      <c r="HO35" s="86"/>
      <c r="HP35" s="86"/>
      <c r="HQ35" s="86"/>
      <c r="HR35" s="86"/>
      <c r="HS35" s="86"/>
      <c r="HT35" s="86"/>
      <c r="HU35" s="86"/>
      <c r="HV35" s="86"/>
      <c r="HW35" s="86"/>
      <c r="HX35" s="86"/>
      <c r="HY35" s="86"/>
      <c r="HZ35" s="86"/>
      <c r="IA35" s="86"/>
      <c r="IB35" s="86"/>
      <c r="IC35" s="86"/>
      <c r="ID35" s="86"/>
      <c r="IE35" s="86"/>
      <c r="IF35" s="86"/>
      <c r="IG35" s="86"/>
      <c r="IH35" s="86"/>
      <c r="II35" s="86"/>
      <c r="IJ35" s="86"/>
      <c r="IK35" s="86"/>
      <c r="IL35" s="86"/>
      <c r="IM35" s="86"/>
      <c r="IN35" s="86"/>
      <c r="IO35" s="86"/>
      <c r="IP35" s="86"/>
      <c r="IQ35" s="86"/>
      <c r="IR35" s="86"/>
      <c r="IS35" s="86"/>
      <c r="IT35" s="86"/>
      <c r="IU35" s="86"/>
      <c r="IV35" s="86"/>
      <c r="IW35" s="86"/>
      <c r="IX35" s="86"/>
      <c r="IY35" s="86"/>
      <c r="IZ35" s="86"/>
      <c r="JA35" s="86"/>
      <c r="JB35" s="86"/>
      <c r="JC35" s="86"/>
      <c r="JD35" s="86"/>
      <c r="JE35" s="86"/>
      <c r="JF35" s="86"/>
      <c r="JG35" s="86"/>
      <c r="JH35" s="86"/>
      <c r="JI35" s="86"/>
      <c r="JJ35" s="86"/>
      <c r="JK35" s="86"/>
      <c r="JL35" s="86"/>
      <c r="JM35" s="86"/>
      <c r="JN35" s="86"/>
      <c r="JO35" s="86"/>
      <c r="JP35" s="86"/>
      <c r="JQ35" s="86"/>
      <c r="JR35" s="86"/>
      <c r="JS35" s="86"/>
      <c r="JT35" s="86"/>
      <c r="JU35" s="86"/>
      <c r="JV35" s="86"/>
      <c r="JW35" s="86"/>
      <c r="JX35" s="86"/>
      <c r="JY35" s="86"/>
      <c r="JZ35" s="86"/>
      <c r="KA35" s="86"/>
      <c r="KB35" s="86"/>
      <c r="KC35" s="86"/>
      <c r="KD35" s="86"/>
      <c r="KE35" s="86"/>
      <c r="KF35" s="86"/>
      <c r="KG35" s="86"/>
      <c r="KH35" s="86"/>
      <c r="KI35" s="86"/>
      <c r="KJ35" s="86"/>
      <c r="KK35" s="86"/>
      <c r="KL35" s="86"/>
      <c r="KM35" s="86"/>
      <c r="KN35" s="86"/>
      <c r="KO35" s="86"/>
      <c r="KP35" s="86"/>
      <c r="KQ35" s="86"/>
      <c r="KR35" s="86"/>
      <c r="KS35" s="86"/>
      <c r="KT35" s="86"/>
      <c r="KU35" s="86"/>
      <c r="KV35" s="86"/>
      <c r="KW35" s="86"/>
      <c r="KX35" s="86"/>
      <c r="KY35" s="86"/>
      <c r="KZ35" s="86"/>
      <c r="LA35" s="86"/>
      <c r="LB35" s="86"/>
      <c r="LC35" s="86"/>
      <c r="LD35" s="86"/>
      <c r="LE35" s="86"/>
      <c r="LF35" s="86"/>
      <c r="LG35" s="86"/>
      <c r="LH35" s="86"/>
      <c r="LI35" s="86"/>
      <c r="LJ35" s="86"/>
      <c r="LK35" s="86"/>
      <c r="LL35" s="86"/>
      <c r="LM35" s="86"/>
      <c r="LN35" s="86"/>
      <c r="LO35" s="86"/>
      <c r="LP35" s="86"/>
      <c r="LQ35" s="86"/>
      <c r="LR35" s="86"/>
      <c r="LS35" s="86"/>
      <c r="LT35" s="86"/>
      <c r="LU35" s="86"/>
      <c r="LV35" s="86"/>
      <c r="LW35" s="86"/>
      <c r="LX35" s="86"/>
      <c r="LY35" s="86"/>
      <c r="LZ35" s="86"/>
      <c r="MA35" s="86"/>
      <c r="MB35" s="86"/>
      <c r="MC35" s="86"/>
      <c r="MD35" s="86"/>
      <c r="ME35" s="86"/>
      <c r="MF35" s="86"/>
      <c r="MG35" s="86"/>
      <c r="MH35" s="86"/>
      <c r="MI35" s="86"/>
      <c r="MJ35" s="86"/>
      <c r="MK35" s="86"/>
      <c r="ML35" s="86"/>
      <c r="MM35" s="86"/>
      <c r="MN35" s="86"/>
      <c r="MO35" s="86"/>
      <c r="MP35" s="86"/>
      <c r="MQ35" s="86"/>
      <c r="MR35" s="86"/>
      <c r="MS35" s="86"/>
      <c r="MT35" s="86"/>
      <c r="MU35" s="86"/>
      <c r="MV35" s="86"/>
      <c r="MW35" s="86"/>
      <c r="MX35" s="86"/>
      <c r="MY35" s="86"/>
      <c r="MZ35" s="86"/>
      <c r="NA35" s="86"/>
      <c r="NB35" s="86"/>
      <c r="NC35" s="86"/>
      <c r="ND35" s="86"/>
      <c r="NE35" s="86"/>
      <c r="NF35" s="86"/>
      <c r="NG35" s="86"/>
      <c r="NH35" s="86"/>
      <c r="NI35" s="86"/>
      <c r="NJ35" s="86"/>
      <c r="NK35" s="86"/>
      <c r="NL35" s="86"/>
      <c r="NM35" s="86"/>
      <c r="NN35" s="86"/>
      <c r="NO35" s="86"/>
      <c r="NP35" s="86"/>
      <c r="NQ35" s="86"/>
      <c r="NR35" s="86"/>
      <c r="NS35" s="86"/>
      <c r="NT35" s="86"/>
      <c r="NU35" s="86"/>
      <c r="NV35" s="86"/>
      <c r="NW35" s="86"/>
      <c r="NX35" s="86"/>
      <c r="NY35" s="86"/>
      <c r="NZ35" s="86"/>
      <c r="OA35" s="86"/>
      <c r="OB35" s="86"/>
      <c r="OC35" s="86"/>
      <c r="OD35" s="86"/>
      <c r="OE35" s="86"/>
      <c r="OF35" s="86"/>
      <c r="OG35" s="86"/>
      <c r="OH35" s="86"/>
      <c r="OI35" s="86"/>
      <c r="OJ35" s="86"/>
      <c r="OK35" s="86"/>
      <c r="OL35" s="86"/>
      <c r="OM35" s="86"/>
      <c r="ON35" s="86"/>
      <c r="OO35" s="86"/>
      <c r="OP35" s="86"/>
      <c r="OQ35" s="86"/>
      <c r="OR35" s="86"/>
      <c r="OS35" s="86"/>
      <c r="OT35" s="86"/>
      <c r="OU35" s="86"/>
      <c r="OV35" s="86"/>
      <c r="OW35" s="86"/>
      <c r="OX35" s="86"/>
      <c r="OY35" s="86"/>
      <c r="OZ35" s="86"/>
      <c r="PA35" s="86"/>
      <c r="PB35" s="86"/>
      <c r="PC35" s="86"/>
      <c r="PD35" s="86"/>
      <c r="PE35" s="86"/>
      <c r="PF35" s="86"/>
      <c r="PG35" s="86"/>
      <c r="PH35" s="86"/>
      <c r="PI35" s="86"/>
      <c r="PJ35" s="86"/>
      <c r="PK35" s="86"/>
      <c r="PL35" s="86"/>
      <c r="PM35" s="86"/>
      <c r="PN35" s="86"/>
      <c r="PO35" s="86"/>
      <c r="PP35" s="86"/>
      <c r="PQ35" s="86"/>
      <c r="PR35" s="86"/>
      <c r="PS35" s="86"/>
      <c r="PT35" s="86"/>
      <c r="PU35" s="86"/>
      <c r="PV35" s="86"/>
      <c r="PW35" s="86"/>
      <c r="PX35" s="86"/>
      <c r="PY35" s="86"/>
      <c r="PZ35" s="86"/>
      <c r="QA35" s="86"/>
      <c r="QB35" s="86"/>
      <c r="QC35" s="86"/>
      <c r="QD35" s="86"/>
      <c r="QE35" s="86"/>
      <c r="QF35" s="86"/>
      <c r="QG35" s="86"/>
      <c r="QH35" s="86"/>
      <c r="QI35" s="86"/>
      <c r="QJ35" s="86"/>
      <c r="QK35" s="86"/>
      <c r="QL35" s="86"/>
      <c r="QM35" s="86"/>
      <c r="QN35" s="86"/>
      <c r="QO35" s="86"/>
      <c r="QP35" s="86"/>
      <c r="QQ35" s="86"/>
      <c r="QR35" s="86"/>
      <c r="QS35" s="86"/>
      <c r="QT35" s="86"/>
      <c r="QU35" s="86"/>
      <c r="QV35" s="86"/>
      <c r="QW35" s="86"/>
      <c r="QX35" s="86"/>
      <c r="QY35" s="86"/>
      <c r="QZ35" s="86"/>
      <c r="RA35" s="86"/>
      <c r="RB35" s="86"/>
      <c r="RC35" s="86"/>
      <c r="RD35" s="86"/>
      <c r="RE35" s="86"/>
      <c r="RF35" s="86"/>
      <c r="RG35" s="86"/>
      <c r="RH35" s="86"/>
      <c r="RI35" s="86"/>
      <c r="RJ35" s="86"/>
      <c r="RK35" s="86"/>
      <c r="RL35" s="86"/>
      <c r="RM35" s="86"/>
      <c r="RN35" s="86"/>
      <c r="RO35" s="86"/>
      <c r="RP35" s="86"/>
      <c r="RQ35" s="86"/>
      <c r="RR35" s="86"/>
      <c r="RS35" s="86"/>
      <c r="RT35" s="86"/>
      <c r="RU35" s="86"/>
      <c r="RV35" s="86"/>
      <c r="RW35" s="86"/>
      <c r="RX35" s="86"/>
      <c r="RY35" s="86"/>
      <c r="RZ35" s="86"/>
      <c r="SA35" s="86"/>
      <c r="SB35" s="86"/>
      <c r="SC35" s="86"/>
      <c r="SD35" s="86"/>
      <c r="SE35" s="86"/>
      <c r="SF35" s="86"/>
      <c r="SG35" s="86"/>
      <c r="SH35" s="86"/>
      <c r="SI35" s="86"/>
      <c r="SJ35" s="86"/>
      <c r="SK35" s="86"/>
      <c r="SL35" s="86"/>
      <c r="SM35" s="86"/>
      <c r="SN35" s="86"/>
      <c r="SO35" s="86"/>
      <c r="SP35" s="86"/>
      <c r="SQ35" s="86"/>
      <c r="SR35" s="86"/>
      <c r="SS35" s="86"/>
      <c r="ST35" s="86"/>
      <c r="SU35" s="86"/>
      <c r="SV35" s="86"/>
      <c r="SW35" s="86"/>
      <c r="SX35" s="86"/>
      <c r="SY35" s="86"/>
      <c r="SZ35" s="86"/>
      <c r="TA35" s="86"/>
      <c r="TB35" s="86"/>
      <c r="TC35" s="86"/>
      <c r="TD35" s="86"/>
      <c r="TE35" s="86"/>
      <c r="TF35" s="86"/>
      <c r="TG35" s="86"/>
      <c r="TH35" s="86"/>
      <c r="TI35" s="86"/>
      <c r="TJ35" s="86"/>
      <c r="TK35" s="86"/>
      <c r="TL35" s="86"/>
      <c r="TM35" s="86"/>
      <c r="TN35" s="86"/>
      <c r="TO35" s="86"/>
      <c r="TP35" s="86"/>
      <c r="TQ35" s="86"/>
      <c r="TR35" s="86"/>
      <c r="TS35" s="86"/>
      <c r="TT35" s="86"/>
      <c r="TU35" s="86"/>
      <c r="TV35" s="86"/>
      <c r="TW35" s="86"/>
      <c r="TX35" s="86"/>
      <c r="TY35" s="86"/>
      <c r="TZ35" s="86"/>
      <c r="UA35" s="86"/>
      <c r="UB35" s="86"/>
      <c r="UC35" s="86"/>
      <c r="UD35" s="86"/>
      <c r="UE35" s="86"/>
      <c r="UF35" s="86"/>
      <c r="UG35" s="86"/>
      <c r="UH35" s="86"/>
      <c r="UI35" s="86"/>
      <c r="UJ35" s="86"/>
      <c r="UK35" s="86"/>
      <c r="UL35" s="86"/>
      <c r="UM35" s="86"/>
      <c r="UN35" s="86"/>
      <c r="UO35" s="86"/>
      <c r="UP35" s="86"/>
      <c r="UQ35" s="86"/>
      <c r="UR35" s="86"/>
      <c r="US35" s="86"/>
      <c r="UT35" s="86"/>
      <c r="UU35" s="86"/>
      <c r="UV35" s="86"/>
      <c r="UW35" s="86"/>
      <c r="UX35" s="86"/>
      <c r="UY35" s="86"/>
      <c r="UZ35" s="86"/>
      <c r="VA35" s="86"/>
      <c r="VB35" s="86"/>
      <c r="VC35" s="86"/>
      <c r="VD35" s="86"/>
      <c r="VE35" s="86"/>
      <c r="VF35" s="86"/>
      <c r="VG35" s="86"/>
      <c r="VH35" s="86"/>
      <c r="VI35" s="86"/>
      <c r="VJ35" s="86"/>
      <c r="VK35" s="86"/>
      <c r="VL35" s="86"/>
      <c r="VM35" s="86"/>
      <c r="VN35" s="86"/>
      <c r="VO35" s="86"/>
      <c r="VP35" s="86"/>
      <c r="VQ35" s="86"/>
      <c r="VR35" s="86"/>
      <c r="VS35" s="86"/>
      <c r="VT35" s="86"/>
      <c r="VU35" s="86"/>
      <c r="VV35" s="86"/>
      <c r="VW35" s="86"/>
      <c r="VX35" s="86"/>
      <c r="VY35" s="86"/>
      <c r="VZ35" s="86"/>
      <c r="WA35" s="86"/>
      <c r="WB35" s="86"/>
      <c r="WC35" s="86"/>
      <c r="WD35" s="86"/>
      <c r="WE35" s="86"/>
      <c r="WF35" s="86"/>
      <c r="WG35" s="86"/>
      <c r="WH35" s="86"/>
      <c r="WI35" s="86"/>
      <c r="WJ35" s="86"/>
      <c r="WK35" s="86"/>
      <c r="WL35" s="86"/>
      <c r="WM35" s="86"/>
      <c r="WN35" s="86"/>
      <c r="WO35" s="86"/>
      <c r="WP35" s="86"/>
      <c r="WQ35" s="86"/>
      <c r="WR35" s="86"/>
      <c r="WS35" s="86"/>
      <c r="WT35" s="86"/>
      <c r="WU35" s="86"/>
      <c r="WV35" s="86"/>
      <c r="WW35" s="86"/>
      <c r="WX35" s="86"/>
      <c r="WY35" s="86"/>
      <c r="WZ35" s="86"/>
      <c r="XA35" s="86"/>
      <c r="XB35" s="86"/>
      <c r="XC35" s="86"/>
      <c r="XD35" s="86"/>
      <c r="XE35" s="86"/>
      <c r="XF35" s="86"/>
      <c r="XG35" s="86"/>
      <c r="XH35" s="86"/>
      <c r="XI35" s="86"/>
      <c r="XJ35" s="86"/>
      <c r="XK35" s="86"/>
      <c r="XL35" s="86"/>
      <c r="XM35" s="86"/>
      <c r="XN35" s="86"/>
      <c r="XO35" s="86"/>
      <c r="XP35" s="86"/>
      <c r="XQ35" s="86"/>
      <c r="XR35" s="86"/>
      <c r="XS35" s="86"/>
      <c r="XT35" s="86"/>
      <c r="XU35" s="86"/>
      <c r="XV35" s="86"/>
      <c r="XW35" s="86"/>
      <c r="XX35" s="86"/>
      <c r="XY35" s="86"/>
      <c r="XZ35" s="86"/>
      <c r="YA35" s="86"/>
      <c r="YB35" s="86"/>
      <c r="YC35" s="86"/>
      <c r="YD35" s="86"/>
      <c r="YE35" s="86"/>
      <c r="YF35" s="86"/>
      <c r="YG35" s="86"/>
      <c r="YH35" s="86"/>
      <c r="YI35" s="86"/>
      <c r="YJ35" s="86"/>
      <c r="YK35" s="86"/>
      <c r="YL35" s="86"/>
      <c r="YM35" s="86"/>
      <c r="YN35" s="86"/>
      <c r="YO35" s="86"/>
      <c r="YP35" s="86"/>
      <c r="YQ35" s="86"/>
      <c r="YR35" s="86"/>
      <c r="YS35" s="86"/>
      <c r="YT35" s="86"/>
      <c r="YU35" s="86"/>
      <c r="YV35" s="86"/>
      <c r="YW35" s="86"/>
      <c r="YX35" s="86"/>
      <c r="YY35" s="86"/>
      <c r="YZ35" s="86"/>
      <c r="ZA35" s="86"/>
      <c r="ZB35" s="86"/>
      <c r="ZC35" s="86"/>
      <c r="ZD35" s="86"/>
      <c r="ZE35" s="86"/>
      <c r="ZF35" s="86"/>
      <c r="ZG35" s="86"/>
      <c r="ZH35" s="86"/>
      <c r="ZI35" s="86"/>
      <c r="ZJ35" s="86"/>
      <c r="ZK35" s="86"/>
      <c r="ZL35" s="86"/>
      <c r="ZM35" s="86"/>
      <c r="ZN35" s="86"/>
      <c r="ZO35" s="86"/>
      <c r="ZP35" s="86"/>
      <c r="ZQ35" s="86"/>
      <c r="ZR35" s="86"/>
      <c r="ZS35" s="86"/>
      <c r="ZT35" s="86"/>
      <c r="ZU35" s="86"/>
      <c r="ZV35" s="86"/>
      <c r="ZW35" s="86"/>
      <c r="ZX35" s="86"/>
      <c r="ZY35" s="86"/>
      <c r="ZZ35" s="86"/>
      <c r="AAA35" s="86"/>
      <c r="AAB35" s="86"/>
      <c r="AAC35" s="86"/>
      <c r="AAD35" s="86"/>
      <c r="AAE35" s="86"/>
      <c r="AAF35" s="86"/>
      <c r="AAG35" s="86"/>
      <c r="AAH35" s="86"/>
      <c r="AAI35" s="86"/>
      <c r="AAJ35" s="86"/>
      <c r="AAK35" s="86"/>
      <c r="AAL35" s="86"/>
      <c r="AAM35" s="86"/>
      <c r="AAN35" s="86"/>
      <c r="AAO35" s="86"/>
      <c r="AAP35" s="86"/>
      <c r="AAQ35" s="86"/>
      <c r="AAR35" s="86"/>
      <c r="AAS35" s="86"/>
      <c r="AAT35" s="86"/>
      <c r="AAU35" s="86"/>
      <c r="AAV35" s="86"/>
      <c r="AAW35" s="86"/>
      <c r="AAX35" s="86"/>
      <c r="AAY35" s="86"/>
      <c r="AAZ35" s="86"/>
      <c r="ABA35" s="86"/>
      <c r="ABB35" s="86"/>
      <c r="ABC35" s="86"/>
      <c r="ABD35" s="86"/>
      <c r="ABE35" s="86"/>
      <c r="ABF35" s="86"/>
      <c r="ABG35" s="86"/>
      <c r="ABH35" s="86"/>
      <c r="ABI35" s="86"/>
      <c r="ABJ35" s="86"/>
      <c r="ABK35" s="86"/>
      <c r="ABL35" s="86"/>
      <c r="ABM35" s="86"/>
      <c r="ABN35" s="86"/>
      <c r="ABO35" s="86"/>
      <c r="ABP35" s="86"/>
      <c r="ABQ35" s="86"/>
      <c r="ABR35" s="86"/>
      <c r="ABS35" s="86"/>
      <c r="ABT35" s="86"/>
      <c r="ABU35" s="86"/>
      <c r="ABV35" s="86"/>
      <c r="ABW35" s="86"/>
      <c r="ABX35" s="86"/>
      <c r="ABY35" s="86"/>
      <c r="ABZ35" s="86"/>
      <c r="ACA35" s="86"/>
      <c r="ACB35" s="86"/>
      <c r="ACC35" s="86"/>
      <c r="ACD35" s="86"/>
      <c r="ACE35" s="86"/>
      <c r="ACF35" s="86"/>
      <c r="ACG35" s="86"/>
      <c r="ACH35" s="86"/>
      <c r="ACI35" s="86"/>
      <c r="ACJ35" s="86"/>
      <c r="ACK35" s="86"/>
      <c r="ACL35" s="86"/>
      <c r="ACM35" s="86"/>
      <c r="ACN35" s="86"/>
      <c r="ACO35" s="86"/>
      <c r="ACP35" s="86"/>
      <c r="ACQ35" s="86"/>
      <c r="ACR35" s="86"/>
      <c r="ACS35" s="86"/>
      <c r="ACT35" s="86"/>
      <c r="ACU35" s="86"/>
      <c r="ACV35" s="86"/>
      <c r="ACW35" s="86"/>
      <c r="ACX35" s="86"/>
      <c r="ACY35" s="86"/>
      <c r="ACZ35" s="86"/>
      <c r="ADA35" s="86"/>
      <c r="ADB35" s="86"/>
      <c r="ADC35" s="86"/>
      <c r="ADD35" s="86"/>
      <c r="ADE35" s="86"/>
      <c r="ADF35" s="86"/>
      <c r="ADG35" s="86"/>
      <c r="ADH35" s="86"/>
      <c r="ADI35" s="86"/>
      <c r="ADJ35" s="86"/>
      <c r="ADK35" s="86"/>
      <c r="ADL35" s="86"/>
      <c r="ADM35" s="86"/>
      <c r="ADN35" s="86"/>
      <c r="ADO35" s="86"/>
      <c r="ADP35" s="86"/>
      <c r="ADQ35" s="86"/>
      <c r="ADR35" s="86"/>
      <c r="ADS35" s="86"/>
      <c r="ADT35" s="86"/>
      <c r="ADU35" s="86"/>
      <c r="ADV35" s="86"/>
      <c r="ADW35" s="86"/>
      <c r="ADX35" s="86"/>
      <c r="ADY35" s="86"/>
      <c r="ADZ35" s="86"/>
      <c r="AEA35" s="86"/>
      <c r="AEB35" s="86"/>
      <c r="AEC35" s="86"/>
      <c r="AED35" s="86"/>
      <c r="AEE35" s="86"/>
      <c r="AEF35" s="86"/>
      <c r="AEG35" s="86"/>
      <c r="AEH35" s="86"/>
      <c r="AEI35" s="86"/>
      <c r="AEJ35" s="86"/>
      <c r="AEK35" s="86"/>
      <c r="AEL35" s="86"/>
      <c r="AEM35" s="86"/>
      <c r="AEN35" s="86"/>
      <c r="AEO35" s="86"/>
      <c r="AEP35" s="86"/>
      <c r="AEQ35" s="86"/>
      <c r="AER35" s="86"/>
      <c r="AES35" s="86"/>
      <c r="AET35" s="86"/>
      <c r="AEU35" s="86"/>
      <c r="AEV35" s="86"/>
      <c r="AEW35" s="86"/>
      <c r="AEX35" s="86"/>
      <c r="AEY35" s="86"/>
      <c r="AEZ35" s="86"/>
      <c r="AFA35" s="86"/>
      <c r="AFB35" s="86"/>
      <c r="AFC35" s="86"/>
      <c r="AFD35" s="86"/>
      <c r="AFE35" s="86"/>
      <c r="AFF35" s="86"/>
      <c r="AFG35" s="86"/>
      <c r="AFH35" s="86"/>
      <c r="AFI35" s="86"/>
      <c r="AFJ35" s="86"/>
      <c r="AFK35" s="86"/>
      <c r="AFL35" s="86"/>
      <c r="AFM35" s="86"/>
      <c r="AFN35" s="86"/>
      <c r="AFO35" s="86"/>
      <c r="AFP35" s="86"/>
      <c r="AFQ35" s="86"/>
      <c r="AFR35" s="86"/>
      <c r="AFS35" s="86"/>
      <c r="AFT35" s="86"/>
      <c r="AFU35" s="86"/>
      <c r="AFV35" s="86"/>
      <c r="AFW35" s="86"/>
      <c r="AFX35" s="86"/>
      <c r="AFY35" s="86"/>
      <c r="AFZ35" s="86"/>
      <c r="AGA35" s="86"/>
      <c r="AGB35" s="86"/>
      <c r="AGC35" s="86"/>
      <c r="AGD35" s="86"/>
      <c r="AGE35" s="86"/>
      <c r="AGF35" s="86"/>
      <c r="AGG35" s="86"/>
      <c r="AGH35" s="86"/>
      <c r="AGI35" s="86"/>
      <c r="AGJ35" s="86"/>
      <c r="AGK35" s="86"/>
      <c r="AGL35" s="86"/>
      <c r="AGM35" s="86"/>
      <c r="AGN35" s="86"/>
      <c r="AGO35" s="86"/>
      <c r="AGP35" s="86"/>
      <c r="AGQ35" s="86"/>
      <c r="AGR35" s="86"/>
      <c r="AGS35" s="86"/>
      <c r="AGT35" s="86"/>
      <c r="AGU35" s="86"/>
      <c r="AGV35" s="86"/>
      <c r="AGW35" s="86"/>
      <c r="AGX35" s="86"/>
      <c r="AGY35" s="86"/>
      <c r="AGZ35" s="86"/>
      <c r="AHA35" s="86"/>
      <c r="AHB35" s="86"/>
      <c r="AHC35" s="86"/>
      <c r="AHD35" s="86"/>
      <c r="AHE35" s="86"/>
      <c r="AHF35" s="86"/>
      <c r="AHG35" s="86"/>
      <c r="AHH35" s="86"/>
      <c r="AHI35" s="86"/>
      <c r="AHJ35" s="86"/>
      <c r="AHK35" s="86"/>
      <c r="AHL35" s="86"/>
      <c r="AHM35" s="86"/>
      <c r="AHN35" s="86"/>
      <c r="AHO35" s="86"/>
      <c r="AHP35" s="86"/>
      <c r="AHQ35" s="86"/>
      <c r="AHR35" s="86"/>
      <c r="AHS35" s="86"/>
      <c r="AHT35" s="86"/>
      <c r="AHU35" s="86"/>
      <c r="AHV35" s="86"/>
      <c r="AHW35" s="86"/>
      <c r="AHX35" s="86"/>
      <c r="AHY35" s="86"/>
      <c r="AHZ35" s="86"/>
      <c r="AIA35" s="86"/>
      <c r="AIB35" s="86"/>
      <c r="AIC35" s="86"/>
      <c r="AID35" s="86"/>
      <c r="AIE35" s="86"/>
      <c r="AIF35" s="86"/>
      <c r="AIG35" s="86"/>
      <c r="AIH35" s="86"/>
      <c r="AII35" s="86"/>
      <c r="AIJ35" s="86"/>
      <c r="AIK35" s="86"/>
      <c r="AIL35" s="86"/>
      <c r="AIM35" s="86"/>
      <c r="AIN35" s="86"/>
      <c r="AIO35" s="86"/>
      <c r="AIP35" s="86"/>
      <c r="AIQ35" s="86"/>
      <c r="AIR35" s="86"/>
      <c r="AIS35" s="86"/>
      <c r="AIT35" s="86"/>
      <c r="AIU35" s="86"/>
      <c r="AIV35" s="86"/>
      <c r="AIW35" s="86"/>
      <c r="AIX35" s="86"/>
      <c r="AIY35" s="86"/>
      <c r="AIZ35" s="86"/>
      <c r="AJA35" s="86"/>
      <c r="AJB35" s="86"/>
      <c r="AJC35" s="86"/>
      <c r="AJD35" s="86"/>
      <c r="AJE35" s="86"/>
      <c r="AJF35" s="86"/>
      <c r="AJG35" s="86"/>
      <c r="AJH35" s="86"/>
      <c r="AJI35" s="86"/>
      <c r="AJJ35" s="86"/>
      <c r="AJK35" s="86"/>
      <c r="AJL35" s="86"/>
      <c r="AJM35" s="86"/>
      <c r="AJN35" s="86"/>
      <c r="AJO35" s="86"/>
      <c r="AJP35" s="86"/>
      <c r="AJQ35" s="86"/>
      <c r="AJR35" s="86"/>
      <c r="AJS35" s="86"/>
      <c r="AJT35" s="86"/>
      <c r="AJU35" s="86"/>
      <c r="AJV35" s="86"/>
      <c r="AJW35" s="86"/>
      <c r="AJX35" s="86"/>
      <c r="AJY35" s="86"/>
      <c r="AJZ35" s="86"/>
      <c r="AKA35" s="86"/>
      <c r="AKB35" s="86"/>
      <c r="AKC35" s="86"/>
      <c r="AKD35" s="86"/>
      <c r="AKE35" s="86"/>
      <c r="AKF35" s="86"/>
      <c r="AKG35" s="86"/>
      <c r="AKH35" s="86"/>
      <c r="AKI35" s="86"/>
      <c r="AKJ35" s="86"/>
      <c r="AKK35" s="86"/>
      <c r="AKL35" s="86"/>
      <c r="AKM35" s="86"/>
      <c r="AKN35" s="86"/>
      <c r="AKO35" s="86"/>
      <c r="AKP35" s="86"/>
      <c r="AKQ35" s="86"/>
      <c r="AKR35" s="86"/>
      <c r="AKS35" s="86"/>
      <c r="AKT35" s="86"/>
      <c r="AKU35" s="86"/>
      <c r="AKV35" s="86"/>
      <c r="AKW35" s="86"/>
      <c r="AKX35" s="86"/>
      <c r="AKY35" s="86"/>
      <c r="AKZ35" s="86"/>
      <c r="ALA35" s="86"/>
      <c r="ALB35" s="86"/>
      <c r="ALC35" s="86"/>
      <c r="ALD35" s="86"/>
      <c r="ALE35" s="86"/>
      <c r="ALF35" s="86"/>
      <c r="ALG35" s="86"/>
      <c r="ALH35" s="86"/>
      <c r="ALI35" s="86"/>
      <c r="ALJ35" s="86"/>
      <c r="ALK35" s="86"/>
      <c r="ALL35" s="86"/>
      <c r="ALM35" s="86"/>
      <c r="ALN35" s="86"/>
      <c r="ALO35" s="86"/>
      <c r="ALP35" s="86"/>
      <c r="ALQ35" s="86"/>
      <c r="ALR35" s="86"/>
      <c r="ALS35" s="86"/>
      <c r="ALT35" s="86"/>
      <c r="ALU35" s="86"/>
      <c r="ALV35" s="86"/>
      <c r="ALW35" s="86"/>
      <c r="ALX35" s="86"/>
      <c r="ALY35" s="86"/>
      <c r="ALZ35" s="86"/>
      <c r="AMA35" s="86"/>
      <c r="AMB35" s="86"/>
      <c r="AMC35" s="86"/>
      <c r="AMD35" s="86"/>
      <c r="AME35" s="86"/>
      <c r="AMF35" s="86"/>
      <c r="AMG35" s="86"/>
      <c r="AMH35" s="86"/>
      <c r="AMI35" s="86"/>
      <c r="AMJ35" s="86"/>
      <c r="AMK35" s="86"/>
      <c r="AML35" s="86"/>
      <c r="AMM35" s="86"/>
      <c r="AMN35" s="86"/>
      <c r="AMO35" s="86"/>
      <c r="AMP35" s="86"/>
      <c r="AMQ35" s="86"/>
      <c r="AMR35" s="86"/>
      <c r="AMS35" s="86"/>
      <c r="AMT35" s="86"/>
      <c r="AMU35" s="86"/>
      <c r="AMV35" s="86"/>
      <c r="AMW35" s="86"/>
      <c r="AMX35" s="86"/>
      <c r="AMY35" s="86"/>
      <c r="AMZ35" s="86"/>
      <c r="ANA35" s="86"/>
      <c r="ANB35" s="86"/>
      <c r="ANC35" s="86"/>
      <c r="AND35" s="86"/>
      <c r="ANE35" s="86"/>
      <c r="ANF35" s="86"/>
      <c r="ANG35" s="86"/>
      <c r="ANH35" s="86"/>
      <c r="ANI35" s="86"/>
      <c r="ANJ35" s="86"/>
      <c r="ANK35" s="86"/>
      <c r="ANL35" s="86"/>
      <c r="ANM35" s="86"/>
      <c r="ANN35" s="86"/>
      <c r="ANO35" s="86"/>
      <c r="ANP35" s="86"/>
      <c r="ANQ35" s="86"/>
      <c r="ANR35" s="86"/>
      <c r="ANS35" s="86"/>
      <c r="ANT35" s="86"/>
      <c r="ANU35" s="86"/>
      <c r="ANV35" s="86"/>
      <c r="ANW35" s="86"/>
      <c r="ANX35" s="86"/>
      <c r="ANY35" s="86"/>
      <c r="ANZ35" s="86"/>
      <c r="AOA35" s="86"/>
      <c r="AOB35" s="86"/>
      <c r="AOC35" s="86"/>
      <c r="AOD35" s="86"/>
      <c r="AOE35" s="86"/>
      <c r="AOF35" s="86"/>
      <c r="AOG35" s="86"/>
      <c r="AOH35" s="86"/>
      <c r="AOI35" s="86"/>
      <c r="AOJ35" s="86"/>
      <c r="AOK35" s="86"/>
      <c r="AOL35" s="86"/>
      <c r="AOM35" s="86"/>
      <c r="AON35" s="86"/>
      <c r="AOO35" s="86"/>
      <c r="AOP35" s="86"/>
      <c r="AOQ35" s="86"/>
      <c r="AOR35" s="86"/>
      <c r="AOS35" s="86"/>
      <c r="AOT35" s="86"/>
      <c r="AOU35" s="86"/>
      <c r="AOV35" s="86"/>
      <c r="AOW35" s="86"/>
      <c r="AOX35" s="86"/>
      <c r="AOY35" s="86"/>
      <c r="AOZ35" s="86"/>
      <c r="APA35" s="86"/>
      <c r="APB35" s="86"/>
      <c r="APC35" s="86"/>
      <c r="APD35" s="86"/>
      <c r="APE35" s="86"/>
      <c r="APF35" s="86"/>
      <c r="APG35" s="86"/>
      <c r="APH35" s="86"/>
      <c r="API35" s="86"/>
      <c r="APJ35" s="86"/>
      <c r="APK35" s="86"/>
      <c r="APL35" s="86"/>
      <c r="APM35" s="86"/>
      <c r="APN35" s="86"/>
      <c r="APO35" s="86"/>
      <c r="APP35" s="86"/>
      <c r="APQ35" s="86"/>
      <c r="APR35" s="86"/>
      <c r="APS35" s="86"/>
      <c r="APT35" s="86"/>
      <c r="APU35" s="86"/>
      <c r="APV35" s="86"/>
      <c r="APW35" s="86"/>
      <c r="APX35" s="86"/>
      <c r="APY35" s="86"/>
      <c r="APZ35" s="86"/>
      <c r="AQA35" s="86"/>
      <c r="AQB35" s="86"/>
      <c r="AQC35" s="86"/>
      <c r="AQD35" s="86"/>
      <c r="AQE35" s="86"/>
      <c r="AQF35" s="86"/>
      <c r="AQG35" s="86"/>
      <c r="AQH35" s="86"/>
      <c r="AQI35" s="86"/>
      <c r="AQJ35" s="86"/>
      <c r="AQK35" s="86"/>
      <c r="AQL35" s="86"/>
      <c r="AQM35" s="86"/>
      <c r="AQN35" s="86"/>
      <c r="AQO35" s="86"/>
      <c r="AQP35" s="86"/>
      <c r="AQQ35" s="86"/>
      <c r="AQR35" s="86"/>
      <c r="AQS35" s="86"/>
      <c r="AQT35" s="86"/>
      <c r="AQU35" s="86"/>
      <c r="AQV35" s="86"/>
      <c r="AQW35" s="86"/>
      <c r="AQX35" s="86"/>
      <c r="AQY35" s="86"/>
      <c r="AQZ35" s="86"/>
      <c r="ARA35" s="86"/>
      <c r="ARB35" s="86"/>
      <c r="ARC35" s="86"/>
      <c r="ARD35" s="86"/>
      <c r="ARE35" s="86"/>
      <c r="ARF35" s="86"/>
      <c r="ARG35" s="86"/>
      <c r="ARH35" s="86"/>
      <c r="ARI35" s="86"/>
      <c r="ARJ35" s="86"/>
      <c r="ARK35" s="86"/>
      <c r="ARL35" s="86"/>
      <c r="ARM35" s="86"/>
      <c r="ARN35" s="86"/>
      <c r="ARO35" s="86"/>
      <c r="ARP35" s="86"/>
      <c r="ARQ35" s="86"/>
      <c r="ARR35" s="86"/>
      <c r="ARS35" s="86"/>
      <c r="ART35" s="86"/>
      <c r="ARU35" s="86"/>
      <c r="ARV35" s="86"/>
      <c r="ARW35" s="86"/>
      <c r="ARX35" s="86"/>
      <c r="ARY35" s="86"/>
      <c r="ARZ35" s="86"/>
      <c r="ASA35" s="86"/>
      <c r="ASB35" s="86"/>
      <c r="ASC35" s="86"/>
      <c r="ASD35" s="86"/>
      <c r="ASE35" s="86"/>
      <c r="ASF35" s="86"/>
      <c r="ASG35" s="86"/>
      <c r="ASH35" s="86"/>
      <c r="ASI35" s="86"/>
      <c r="ASJ35" s="86"/>
      <c r="ASK35" s="86"/>
      <c r="ASL35" s="86"/>
      <c r="ASM35" s="86"/>
      <c r="ASN35" s="86"/>
      <c r="ASO35" s="86"/>
      <c r="ASP35" s="86"/>
      <c r="ASQ35" s="86"/>
      <c r="ASR35" s="86"/>
      <c r="ASS35" s="86"/>
      <c r="AST35" s="86"/>
      <c r="ASU35" s="86"/>
      <c r="ASV35" s="86"/>
      <c r="ASW35" s="86"/>
      <c r="ASX35" s="86"/>
      <c r="ASY35" s="86"/>
      <c r="ASZ35" s="86"/>
      <c r="ATA35" s="86"/>
      <c r="ATB35" s="86"/>
      <c r="ATC35" s="86"/>
      <c r="ATD35" s="86"/>
      <c r="ATE35" s="86"/>
      <c r="ATF35" s="86"/>
      <c r="ATG35" s="86"/>
      <c r="ATH35" s="86"/>
      <c r="ATI35" s="86"/>
      <c r="ATJ35" s="86"/>
      <c r="ATK35" s="86"/>
      <c r="ATL35" s="86"/>
      <c r="ATM35" s="86"/>
      <c r="ATN35" s="86"/>
      <c r="ATO35" s="86"/>
      <c r="ATP35" s="86"/>
      <c r="ATQ35" s="86"/>
      <c r="ATR35" s="86"/>
      <c r="ATS35" s="86"/>
      <c r="ATT35" s="86"/>
      <c r="ATU35" s="86"/>
      <c r="ATV35" s="86"/>
      <c r="ATW35" s="86"/>
      <c r="ATX35" s="86"/>
      <c r="ATY35" s="86"/>
      <c r="ATZ35" s="86"/>
      <c r="AUA35" s="86"/>
      <c r="AUB35" s="86"/>
      <c r="AUC35" s="86"/>
      <c r="AUD35" s="86"/>
      <c r="AUE35" s="86"/>
      <c r="AUF35" s="86"/>
      <c r="AUG35" s="86"/>
      <c r="AUH35" s="86"/>
      <c r="AUI35" s="86"/>
      <c r="AUJ35" s="86"/>
      <c r="AUK35" s="86"/>
      <c r="AUL35" s="86"/>
      <c r="AUM35" s="86"/>
      <c r="AUN35" s="86"/>
      <c r="AUO35" s="86"/>
      <c r="AUP35" s="86"/>
      <c r="AUQ35" s="86"/>
      <c r="AUR35" s="86"/>
      <c r="AUS35" s="86"/>
      <c r="AUT35" s="86"/>
      <c r="AUU35" s="86"/>
      <c r="AUV35" s="86"/>
      <c r="AUW35" s="86"/>
      <c r="AUX35" s="86"/>
      <c r="AUY35" s="86"/>
      <c r="AUZ35" s="86"/>
      <c r="AVA35" s="86"/>
      <c r="AVB35" s="86"/>
      <c r="AVC35" s="86"/>
      <c r="AVD35" s="86"/>
      <c r="AVE35" s="86"/>
      <c r="AVF35" s="86"/>
      <c r="AVG35" s="86"/>
      <c r="AVH35" s="86"/>
      <c r="AVI35" s="86"/>
      <c r="AVJ35" s="86"/>
      <c r="AVK35" s="86"/>
      <c r="AVL35" s="86"/>
      <c r="AVM35" s="86"/>
      <c r="AVN35" s="86"/>
      <c r="AVO35" s="86"/>
      <c r="AVP35" s="86"/>
      <c r="AVQ35" s="86"/>
      <c r="AVR35" s="86"/>
      <c r="AVS35" s="86"/>
      <c r="AVT35" s="86"/>
      <c r="AVU35" s="86"/>
      <c r="AVV35" s="86"/>
      <c r="AVW35" s="86"/>
      <c r="AVX35" s="86"/>
      <c r="AVY35" s="86"/>
      <c r="AVZ35" s="86"/>
      <c r="AWA35" s="86"/>
      <c r="AWB35" s="86"/>
      <c r="AWC35" s="86"/>
      <c r="AWD35" s="86"/>
      <c r="AWE35" s="86"/>
      <c r="AWF35" s="86"/>
      <c r="AWG35" s="86"/>
      <c r="AWH35" s="86"/>
      <c r="AWI35" s="86"/>
      <c r="AWJ35" s="86"/>
      <c r="AWK35" s="86"/>
      <c r="AWL35" s="86"/>
      <c r="AWM35" s="86"/>
      <c r="AWN35" s="86"/>
      <c r="AWO35" s="86"/>
      <c r="AWP35" s="86"/>
      <c r="AWQ35" s="86"/>
      <c r="AWR35" s="86"/>
      <c r="AWS35" s="86"/>
      <c r="AWT35" s="86"/>
      <c r="AWU35" s="86"/>
      <c r="AWV35" s="86"/>
      <c r="AWW35" s="86"/>
      <c r="AWX35" s="86"/>
      <c r="AWY35" s="86"/>
      <c r="AWZ35" s="86"/>
      <c r="AXA35" s="86"/>
      <c r="AXB35" s="86"/>
      <c r="AXC35" s="86"/>
      <c r="AXD35" s="86"/>
      <c r="AXE35" s="86"/>
      <c r="AXF35" s="86"/>
      <c r="AXG35" s="86"/>
      <c r="AXH35" s="86"/>
      <c r="AXI35" s="86"/>
      <c r="AXJ35" s="86"/>
      <c r="AXK35" s="86"/>
      <c r="AXL35" s="86"/>
      <c r="AXM35" s="86"/>
      <c r="AXN35" s="86"/>
      <c r="AXO35" s="86"/>
      <c r="AXP35" s="86"/>
      <c r="AXQ35" s="86"/>
      <c r="AXR35" s="86"/>
      <c r="AXS35" s="86"/>
      <c r="AXT35" s="86"/>
      <c r="AXU35" s="86"/>
      <c r="AXV35" s="86"/>
      <c r="AXW35" s="86"/>
      <c r="AXX35" s="86"/>
      <c r="AXY35" s="86"/>
      <c r="AXZ35" s="86"/>
      <c r="AYA35" s="86"/>
      <c r="AYB35" s="86"/>
      <c r="AYC35" s="86"/>
      <c r="AYD35" s="86"/>
      <c r="AYE35" s="86"/>
      <c r="AYF35" s="86"/>
      <c r="AYG35" s="86"/>
      <c r="AYH35" s="86"/>
      <c r="AYI35" s="86"/>
      <c r="AYJ35" s="86"/>
      <c r="AYK35" s="86"/>
      <c r="AYL35" s="86"/>
      <c r="AYM35" s="86"/>
      <c r="AYN35" s="86"/>
      <c r="AYO35" s="86"/>
      <c r="AYP35" s="86"/>
      <c r="AYQ35" s="86"/>
      <c r="AYR35" s="86"/>
      <c r="AYS35" s="86"/>
      <c r="AYT35" s="86"/>
      <c r="AYU35" s="86"/>
      <c r="AYV35" s="86"/>
      <c r="AYW35" s="86"/>
      <c r="AYX35" s="86"/>
      <c r="AYY35" s="86"/>
      <c r="AYZ35" s="86"/>
      <c r="AZA35" s="86"/>
      <c r="AZB35" s="86"/>
      <c r="AZC35" s="86"/>
      <c r="AZD35" s="86"/>
      <c r="AZE35" s="86"/>
      <c r="AZF35" s="86"/>
      <c r="AZG35" s="86"/>
      <c r="AZH35" s="86"/>
      <c r="AZI35" s="86"/>
      <c r="AZJ35" s="86"/>
      <c r="AZK35" s="86"/>
      <c r="AZL35" s="86"/>
      <c r="AZM35" s="86"/>
      <c r="AZN35" s="86"/>
      <c r="AZO35" s="86"/>
      <c r="AZP35" s="86"/>
      <c r="AZQ35" s="86"/>
      <c r="AZR35" s="86"/>
      <c r="AZS35" s="86"/>
      <c r="AZT35" s="86"/>
      <c r="AZU35" s="86"/>
      <c r="AZV35" s="86"/>
      <c r="AZW35" s="86"/>
      <c r="AZX35" s="86"/>
      <c r="AZY35" s="86"/>
      <c r="AZZ35" s="86"/>
      <c r="BAA35" s="86"/>
      <c r="BAB35" s="86"/>
      <c r="BAC35" s="86"/>
      <c r="BAD35" s="86"/>
      <c r="BAE35" s="86"/>
      <c r="BAF35" s="86"/>
      <c r="BAG35" s="86"/>
      <c r="BAH35" s="86"/>
      <c r="BAI35" s="86"/>
      <c r="BAJ35" s="86"/>
      <c r="BAK35" s="86"/>
      <c r="BAL35" s="86"/>
      <c r="BAM35" s="86"/>
      <c r="BAN35" s="86"/>
      <c r="BAO35" s="86"/>
      <c r="BAP35" s="86"/>
      <c r="BAQ35" s="86"/>
      <c r="BAR35" s="86"/>
      <c r="BAS35" s="86"/>
      <c r="BAT35" s="86"/>
      <c r="BAU35" s="86"/>
      <c r="BAV35" s="86"/>
      <c r="BAW35" s="86"/>
      <c r="BAX35" s="86"/>
      <c r="BAY35" s="86"/>
      <c r="BAZ35" s="86"/>
      <c r="BBA35" s="86"/>
      <c r="BBB35" s="86"/>
      <c r="BBC35" s="86"/>
      <c r="BBD35" s="86"/>
      <c r="BBE35" s="86"/>
      <c r="BBF35" s="86"/>
      <c r="BBG35" s="86"/>
      <c r="BBH35" s="86"/>
      <c r="BBI35" s="86"/>
      <c r="BBJ35" s="86"/>
      <c r="BBK35" s="86"/>
      <c r="BBL35" s="86"/>
      <c r="BBM35" s="86"/>
      <c r="BBN35" s="86"/>
      <c r="BBO35" s="86"/>
      <c r="BBP35" s="86"/>
      <c r="BBQ35" s="86"/>
      <c r="BBR35" s="86"/>
      <c r="BBS35" s="86"/>
      <c r="BBT35" s="86"/>
      <c r="BBU35" s="86"/>
      <c r="BBV35" s="86"/>
      <c r="BBW35" s="86"/>
      <c r="BBX35" s="86"/>
      <c r="BBY35" s="86"/>
      <c r="BBZ35" s="86"/>
      <c r="BCA35" s="86"/>
      <c r="BCB35" s="86"/>
      <c r="BCC35" s="86"/>
      <c r="BCD35" s="86"/>
      <c r="BCE35" s="86"/>
      <c r="BCF35" s="86"/>
      <c r="BCG35" s="86"/>
      <c r="BCH35" s="86"/>
      <c r="BCI35" s="86"/>
      <c r="BCJ35" s="86"/>
      <c r="BCK35" s="86"/>
      <c r="BCL35" s="86"/>
      <c r="BCM35" s="86"/>
      <c r="BCN35" s="86"/>
      <c r="BCO35" s="86"/>
      <c r="BCP35" s="86"/>
      <c r="BCQ35" s="86"/>
      <c r="BCR35" s="86"/>
      <c r="BCS35" s="86"/>
      <c r="BCT35" s="86"/>
      <c r="BCU35" s="86"/>
      <c r="BCV35" s="86"/>
      <c r="BCW35" s="86"/>
      <c r="BCX35" s="86"/>
      <c r="BCY35" s="86"/>
      <c r="BCZ35" s="86"/>
      <c r="BDA35" s="86"/>
      <c r="BDB35" s="86"/>
      <c r="BDC35" s="86"/>
      <c r="BDD35" s="86"/>
      <c r="BDE35" s="86"/>
      <c r="BDF35" s="86"/>
      <c r="BDG35" s="86"/>
      <c r="BDH35" s="86"/>
      <c r="BDI35" s="86"/>
      <c r="BDJ35" s="86"/>
      <c r="BDK35" s="86"/>
      <c r="BDL35" s="86"/>
      <c r="BDM35" s="86"/>
      <c r="BDN35" s="86"/>
      <c r="BDO35" s="86"/>
      <c r="BDP35" s="86"/>
      <c r="BDQ35" s="86"/>
      <c r="BDR35" s="86"/>
      <c r="BDS35" s="86"/>
      <c r="BDT35" s="86"/>
      <c r="BDU35" s="86"/>
      <c r="BDV35" s="86"/>
      <c r="BDW35" s="86"/>
      <c r="BDX35" s="86"/>
      <c r="BDY35" s="86"/>
      <c r="BDZ35" s="86"/>
      <c r="BEA35" s="86"/>
      <c r="BEB35" s="86"/>
      <c r="BEC35" s="86"/>
      <c r="BED35" s="86"/>
      <c r="BEE35" s="86"/>
      <c r="BEF35" s="86"/>
      <c r="BEG35" s="86"/>
      <c r="BEH35" s="86"/>
      <c r="BEI35" s="86"/>
      <c r="BEJ35" s="86"/>
      <c r="BEK35" s="86"/>
      <c r="BEL35" s="86"/>
      <c r="BEM35" s="86"/>
      <c r="BEN35" s="86"/>
      <c r="BEO35" s="86"/>
      <c r="BEP35" s="86"/>
      <c r="BEQ35" s="86"/>
      <c r="BER35" s="86"/>
      <c r="BES35" s="86"/>
      <c r="BET35" s="86"/>
      <c r="BEU35" s="86"/>
      <c r="BEV35" s="86"/>
      <c r="BEW35" s="86"/>
      <c r="BEX35" s="86"/>
      <c r="BEY35" s="86"/>
      <c r="BEZ35" s="86"/>
      <c r="BFA35" s="86"/>
      <c r="BFB35" s="86"/>
      <c r="BFC35" s="86"/>
      <c r="BFD35" s="86"/>
      <c r="BFE35" s="86"/>
      <c r="BFF35" s="86"/>
      <c r="BFG35" s="86"/>
      <c r="BFH35" s="86"/>
      <c r="BFI35" s="86"/>
      <c r="BFJ35" s="86"/>
      <c r="BFK35" s="86"/>
      <c r="BFL35" s="86"/>
      <c r="BFM35" s="86"/>
      <c r="BFN35" s="86"/>
      <c r="BFO35" s="86"/>
      <c r="BFP35" s="86"/>
      <c r="BFQ35" s="86"/>
      <c r="BFR35" s="86"/>
      <c r="BFS35" s="86"/>
      <c r="BFT35" s="86"/>
      <c r="BFU35" s="86"/>
      <c r="BFV35" s="86"/>
      <c r="BFW35" s="86"/>
      <c r="BFX35" s="86"/>
      <c r="BFY35" s="86"/>
      <c r="BFZ35" s="86"/>
      <c r="BGA35" s="86"/>
      <c r="BGB35" s="86"/>
      <c r="BGC35" s="86"/>
      <c r="BGD35" s="86"/>
      <c r="BGE35" s="86"/>
      <c r="BGF35" s="86"/>
      <c r="BGG35" s="86"/>
      <c r="BGH35" s="86"/>
      <c r="BGI35" s="86"/>
      <c r="BGJ35" s="86"/>
      <c r="BGK35" s="86"/>
      <c r="BGL35" s="86"/>
      <c r="BGM35" s="86"/>
      <c r="BGN35" s="86"/>
      <c r="BGO35" s="86"/>
      <c r="BGP35" s="86"/>
      <c r="BGQ35" s="86"/>
      <c r="BGR35" s="86"/>
      <c r="BGS35" s="86"/>
      <c r="BGT35" s="86"/>
      <c r="BGU35" s="86"/>
      <c r="BGV35" s="86"/>
      <c r="BGW35" s="86"/>
      <c r="BGX35" s="86"/>
      <c r="BGY35" s="86"/>
      <c r="BGZ35" s="86"/>
      <c r="BHA35" s="86"/>
      <c r="BHB35" s="86"/>
      <c r="BHC35" s="86"/>
      <c r="BHD35" s="86"/>
      <c r="BHE35" s="86"/>
      <c r="BHF35" s="86"/>
      <c r="BHG35" s="86"/>
      <c r="BHH35" s="86"/>
      <c r="BHI35" s="86"/>
      <c r="BHJ35" s="86"/>
      <c r="BHK35" s="86"/>
      <c r="BHL35" s="86"/>
      <c r="BHM35" s="86"/>
      <c r="BHN35" s="86"/>
      <c r="BHO35" s="86"/>
      <c r="BHP35" s="86"/>
      <c r="BHQ35" s="86"/>
      <c r="BHR35" s="86"/>
      <c r="BHS35" s="86"/>
      <c r="BHT35" s="86"/>
      <c r="BHU35" s="86"/>
      <c r="BHV35" s="86"/>
      <c r="BHW35" s="86"/>
      <c r="BHX35" s="86"/>
      <c r="BHY35" s="86"/>
      <c r="BHZ35" s="86"/>
      <c r="BIA35" s="86"/>
      <c r="BIB35" s="86"/>
      <c r="BIC35" s="86"/>
      <c r="BID35" s="86"/>
      <c r="BIE35" s="86"/>
      <c r="BIF35" s="86"/>
      <c r="BIG35" s="86"/>
      <c r="BIH35" s="86"/>
      <c r="BII35" s="86"/>
      <c r="BIJ35" s="86"/>
      <c r="BIK35" s="86"/>
      <c r="BIL35" s="86"/>
      <c r="BIM35" s="86"/>
      <c r="BIN35" s="86"/>
      <c r="BIO35" s="86"/>
      <c r="BIP35" s="86"/>
      <c r="BIQ35" s="86"/>
      <c r="BIR35" s="86"/>
      <c r="BIS35" s="86"/>
      <c r="BIT35" s="86"/>
      <c r="BIU35" s="86"/>
      <c r="BIV35" s="86"/>
      <c r="BIW35" s="86"/>
      <c r="BIX35" s="86"/>
      <c r="BIY35" s="86"/>
      <c r="BIZ35" s="86"/>
      <c r="BJA35" s="86"/>
      <c r="BJB35" s="86"/>
      <c r="BJC35" s="86"/>
      <c r="BJD35" s="86"/>
      <c r="BJE35" s="86"/>
      <c r="BJF35" s="86"/>
      <c r="BJG35" s="86"/>
      <c r="BJH35" s="86"/>
      <c r="BJI35" s="86"/>
      <c r="BJJ35" s="86"/>
      <c r="BJK35" s="86"/>
      <c r="BJL35" s="86"/>
      <c r="BJM35" s="86"/>
      <c r="BJN35" s="86"/>
      <c r="BJO35" s="86"/>
      <c r="BJP35" s="86"/>
      <c r="BJQ35" s="86"/>
      <c r="BJR35" s="86"/>
      <c r="BJS35" s="86"/>
      <c r="BJT35" s="86"/>
      <c r="BJU35" s="86"/>
      <c r="BJV35" s="86"/>
      <c r="BJW35" s="86"/>
      <c r="BJX35" s="86"/>
      <c r="BJY35" s="86"/>
      <c r="BJZ35" s="86"/>
      <c r="BKA35" s="86"/>
      <c r="BKB35" s="86"/>
      <c r="BKC35" s="86"/>
      <c r="BKD35" s="86"/>
      <c r="BKE35" s="86"/>
      <c r="BKF35" s="86"/>
      <c r="BKG35" s="86"/>
      <c r="BKH35" s="86"/>
      <c r="BKI35" s="86"/>
      <c r="BKJ35" s="86"/>
      <c r="BKK35" s="86"/>
      <c r="BKL35" s="86"/>
      <c r="BKM35" s="86"/>
      <c r="BKN35" s="86"/>
      <c r="BKO35" s="86"/>
      <c r="BKP35" s="86"/>
      <c r="BKQ35" s="86"/>
      <c r="BKR35" s="86"/>
      <c r="BKS35" s="86"/>
      <c r="BKT35" s="86"/>
      <c r="BKU35" s="86"/>
      <c r="BKV35" s="86"/>
      <c r="BKW35" s="86"/>
      <c r="BKX35" s="86"/>
      <c r="BKY35" s="86"/>
      <c r="BKZ35" s="86"/>
      <c r="BLA35" s="86"/>
      <c r="BLB35" s="86"/>
      <c r="BLC35" s="86"/>
      <c r="BLD35" s="86"/>
      <c r="BLE35" s="86"/>
      <c r="BLF35" s="86"/>
      <c r="BLG35" s="86"/>
      <c r="BLH35" s="86"/>
      <c r="BLI35" s="86"/>
      <c r="BLJ35" s="86"/>
      <c r="BLK35" s="86"/>
      <c r="BLL35" s="86"/>
      <c r="BLM35" s="86"/>
      <c r="BLN35" s="86"/>
      <c r="BLO35" s="86"/>
      <c r="BLP35" s="86"/>
      <c r="BLQ35" s="86"/>
      <c r="BLR35" s="86"/>
      <c r="BLS35" s="86"/>
      <c r="BLT35" s="86"/>
      <c r="BLU35" s="86"/>
      <c r="BLV35" s="86"/>
      <c r="BLW35" s="86"/>
      <c r="BLX35" s="86"/>
      <c r="BLY35" s="86"/>
      <c r="BLZ35" s="86"/>
      <c r="BMA35" s="86"/>
      <c r="BMB35" s="86"/>
      <c r="BMC35" s="86"/>
      <c r="BMD35" s="86"/>
      <c r="BME35" s="86"/>
      <c r="BMF35" s="86"/>
      <c r="BMG35" s="86"/>
      <c r="BMH35" s="86"/>
      <c r="BMI35" s="86"/>
      <c r="BMJ35" s="86"/>
      <c r="BMK35" s="86"/>
      <c r="BML35" s="86"/>
      <c r="BMM35" s="86"/>
      <c r="BMN35" s="86"/>
      <c r="BMO35" s="86"/>
      <c r="BMP35" s="86"/>
      <c r="BMQ35" s="86"/>
      <c r="BMR35" s="86"/>
      <c r="BMS35" s="86"/>
      <c r="BMT35" s="86"/>
      <c r="BMU35" s="86"/>
      <c r="BMV35" s="86"/>
      <c r="BMW35" s="86"/>
      <c r="BMX35" s="86"/>
      <c r="BMY35" s="86"/>
      <c r="BMZ35" s="86"/>
      <c r="BNA35" s="86"/>
      <c r="BNB35" s="86"/>
      <c r="BNC35" s="86"/>
      <c r="BND35" s="86"/>
      <c r="BNE35" s="86"/>
      <c r="BNF35" s="86"/>
      <c r="BNG35" s="86"/>
      <c r="BNH35" s="86"/>
      <c r="BNI35" s="86"/>
      <c r="BNJ35" s="86"/>
      <c r="BNK35" s="86"/>
      <c r="BNL35" s="86"/>
      <c r="BNM35" s="86"/>
      <c r="BNN35" s="86"/>
      <c r="BNO35" s="86"/>
      <c r="BNP35" s="86"/>
      <c r="BNQ35" s="86"/>
      <c r="BNR35" s="86"/>
      <c r="BNS35" s="86"/>
      <c r="BNT35" s="86"/>
      <c r="BNU35" s="86"/>
      <c r="BNV35" s="86"/>
      <c r="BNW35" s="86"/>
      <c r="BNX35" s="86"/>
      <c r="BNY35" s="86"/>
      <c r="BNZ35" s="86"/>
      <c r="BOA35" s="86"/>
      <c r="BOB35" s="86"/>
      <c r="BOC35" s="86"/>
      <c r="BOD35" s="86"/>
      <c r="BOE35" s="86"/>
      <c r="BOF35" s="86"/>
      <c r="BOG35" s="86"/>
      <c r="BOH35" s="86"/>
      <c r="BOI35" s="86"/>
      <c r="BOJ35" s="86"/>
      <c r="BOK35" s="86"/>
      <c r="BOL35" s="86"/>
      <c r="BOM35" s="86"/>
      <c r="BON35" s="86"/>
      <c r="BOO35" s="86"/>
      <c r="BOP35" s="86"/>
      <c r="BOQ35" s="86"/>
      <c r="BOR35" s="86"/>
      <c r="BOS35" s="86"/>
      <c r="BOT35" s="86"/>
      <c r="BOU35" s="86"/>
      <c r="BOV35" s="86"/>
      <c r="BOW35" s="86"/>
      <c r="BOX35" s="86"/>
      <c r="BOY35" s="86"/>
      <c r="BOZ35" s="86"/>
      <c r="BPA35" s="86"/>
      <c r="BPB35" s="86"/>
      <c r="BPC35" s="86"/>
      <c r="BPD35" s="86"/>
      <c r="BPE35" s="86"/>
      <c r="BPF35" s="86"/>
      <c r="BPG35" s="86"/>
      <c r="BPH35" s="86"/>
      <c r="BPI35" s="86"/>
      <c r="BPJ35" s="86"/>
      <c r="BPK35" s="86"/>
      <c r="BPL35" s="86"/>
      <c r="BPM35" s="86"/>
      <c r="BPN35" s="86"/>
      <c r="BPO35" s="86"/>
      <c r="BPP35" s="86"/>
      <c r="BPQ35" s="86"/>
      <c r="BPR35" s="86"/>
      <c r="BPS35" s="86"/>
      <c r="BPT35" s="86"/>
      <c r="BPU35" s="86"/>
      <c r="BPV35" s="86"/>
      <c r="BPW35" s="86"/>
      <c r="BPX35" s="86"/>
      <c r="BPY35" s="86"/>
      <c r="BPZ35" s="86"/>
      <c r="BQA35" s="86"/>
      <c r="BQB35" s="86"/>
      <c r="BQC35" s="86"/>
      <c r="BQD35" s="86"/>
      <c r="BQE35" s="86"/>
      <c r="BQF35" s="86"/>
      <c r="BQG35" s="86"/>
      <c r="BQH35" s="86"/>
      <c r="BQI35" s="86"/>
      <c r="BQJ35" s="86"/>
      <c r="BQK35" s="86"/>
      <c r="BQL35" s="86"/>
      <c r="BQM35" s="86"/>
      <c r="BQN35" s="86"/>
      <c r="BQO35" s="86"/>
      <c r="BQP35" s="86"/>
      <c r="BQQ35" s="86"/>
      <c r="BQR35" s="86"/>
      <c r="BQS35" s="86"/>
      <c r="BQT35" s="86"/>
      <c r="BQU35" s="86"/>
      <c r="BQV35" s="86"/>
      <c r="BQW35" s="86"/>
      <c r="BQX35" s="86"/>
      <c r="BQY35" s="86"/>
      <c r="BQZ35" s="86"/>
      <c r="BRA35" s="86"/>
      <c r="BRB35" s="86"/>
      <c r="BRC35" s="86"/>
      <c r="BRD35" s="86"/>
      <c r="BRE35" s="86"/>
      <c r="BRF35" s="86"/>
      <c r="BRG35" s="86"/>
      <c r="BRH35" s="86"/>
      <c r="BRI35" s="86"/>
      <c r="BRJ35" s="86"/>
      <c r="BRK35" s="86"/>
      <c r="BRL35" s="86"/>
      <c r="BRM35" s="86"/>
      <c r="BRN35" s="86"/>
      <c r="BRO35" s="86"/>
      <c r="BRP35" s="86"/>
      <c r="BRQ35" s="86"/>
      <c r="BRR35" s="86"/>
      <c r="BRS35" s="86"/>
      <c r="BRT35" s="86"/>
      <c r="BRU35" s="86"/>
      <c r="BRV35" s="86"/>
      <c r="BRW35" s="86"/>
      <c r="BRX35" s="86"/>
      <c r="BRY35" s="86"/>
      <c r="BRZ35" s="86"/>
      <c r="BSA35" s="86"/>
      <c r="BSB35" s="86"/>
      <c r="BSC35" s="86"/>
      <c r="BSD35" s="86"/>
      <c r="BSE35" s="86"/>
      <c r="BSF35" s="86"/>
      <c r="BSG35" s="86"/>
      <c r="BSH35" s="86"/>
      <c r="BSI35" s="86"/>
      <c r="BSJ35" s="86"/>
      <c r="BSK35" s="86"/>
      <c r="BSL35" s="86"/>
      <c r="BSM35" s="86"/>
      <c r="BSN35" s="86"/>
      <c r="BSO35" s="86"/>
      <c r="BSP35" s="86"/>
      <c r="BSQ35" s="86"/>
      <c r="BSR35" s="86"/>
      <c r="BSS35" s="86"/>
      <c r="BST35" s="86"/>
      <c r="BSU35" s="86"/>
      <c r="BSV35" s="86"/>
      <c r="BSW35" s="86"/>
      <c r="BSX35" s="86"/>
      <c r="BSY35" s="86"/>
      <c r="BSZ35" s="86"/>
      <c r="BTA35" s="86"/>
      <c r="BTB35" s="86"/>
      <c r="BTC35" s="86"/>
      <c r="BTD35" s="86"/>
      <c r="BTE35" s="86"/>
      <c r="BTF35" s="86"/>
      <c r="BTG35" s="86"/>
      <c r="BTH35" s="86"/>
      <c r="BTI35" s="86"/>
      <c r="BTJ35" s="86"/>
      <c r="BTK35" s="86"/>
      <c r="BTL35" s="86"/>
      <c r="BTM35" s="86"/>
      <c r="BTN35" s="86"/>
      <c r="BTO35" s="86"/>
      <c r="BTP35" s="86"/>
      <c r="BTQ35" s="86"/>
      <c r="BTR35" s="86"/>
      <c r="BTS35" s="86"/>
      <c r="BTT35" s="86"/>
      <c r="BTU35" s="86"/>
      <c r="BTV35" s="86"/>
      <c r="BTW35" s="86"/>
      <c r="BTX35" s="86"/>
      <c r="BTY35" s="86"/>
      <c r="BTZ35" s="86"/>
      <c r="BUA35" s="86"/>
      <c r="BUB35" s="86"/>
      <c r="BUC35" s="86"/>
      <c r="BUD35" s="86"/>
      <c r="BUE35" s="86"/>
      <c r="BUF35" s="86"/>
      <c r="BUG35" s="86"/>
      <c r="BUH35" s="86"/>
      <c r="BUI35" s="86"/>
      <c r="BUJ35" s="86"/>
      <c r="BUK35" s="86"/>
      <c r="BUL35" s="86"/>
      <c r="BUM35" s="86"/>
      <c r="BUN35" s="86"/>
      <c r="BUO35" s="86"/>
      <c r="BUP35" s="86"/>
      <c r="BUQ35" s="86"/>
      <c r="BUR35" s="86"/>
      <c r="BUS35" s="86"/>
      <c r="BUT35" s="86"/>
      <c r="BUU35" s="86"/>
      <c r="BUV35" s="86"/>
      <c r="BUW35" s="86"/>
      <c r="BUX35" s="86"/>
      <c r="BUY35" s="86"/>
      <c r="BUZ35" s="86"/>
      <c r="BVA35" s="86"/>
      <c r="BVB35" s="86"/>
      <c r="BVC35" s="86"/>
      <c r="BVD35" s="86"/>
      <c r="BVE35" s="86"/>
      <c r="BVF35" s="86"/>
      <c r="BVG35" s="86"/>
      <c r="BVH35" s="86"/>
      <c r="BVI35" s="86"/>
      <c r="BVJ35" s="86"/>
      <c r="BVK35" s="86"/>
      <c r="BVL35" s="86"/>
      <c r="BVM35" s="86"/>
      <c r="BVN35" s="86"/>
      <c r="BVO35" s="86"/>
      <c r="BVP35" s="86"/>
      <c r="BVQ35" s="86"/>
      <c r="BVR35" s="86"/>
      <c r="BVS35" s="86"/>
      <c r="BVT35" s="86"/>
      <c r="BVU35" s="86"/>
      <c r="BVV35" s="86"/>
      <c r="BVW35" s="86"/>
      <c r="BVX35" s="86"/>
      <c r="BVY35" s="86"/>
      <c r="BVZ35" s="86"/>
      <c r="BWA35" s="86"/>
      <c r="BWB35" s="86"/>
      <c r="BWC35" s="86"/>
      <c r="BWD35" s="86"/>
      <c r="BWE35" s="86"/>
      <c r="BWF35" s="86"/>
      <c r="BWG35" s="86"/>
      <c r="BWH35" s="86"/>
      <c r="BWI35" s="86"/>
      <c r="BWJ35" s="86"/>
      <c r="BWK35" s="86"/>
      <c r="BWL35" s="86"/>
      <c r="BWM35" s="86"/>
      <c r="BWN35" s="86"/>
      <c r="BWO35" s="86"/>
      <c r="BWP35" s="86"/>
      <c r="BWQ35" s="86"/>
      <c r="BWR35" s="86"/>
      <c r="BWS35" s="86"/>
      <c r="BWT35" s="86"/>
      <c r="BWU35" s="86"/>
      <c r="BWV35" s="86"/>
      <c r="BWW35" s="86"/>
      <c r="BWX35" s="86"/>
      <c r="BWY35" s="86"/>
      <c r="BWZ35" s="86"/>
      <c r="BXA35" s="86"/>
      <c r="BXB35" s="86"/>
      <c r="BXC35" s="86"/>
      <c r="BXD35" s="86"/>
      <c r="BXE35" s="86"/>
      <c r="BXF35" s="86"/>
      <c r="BXG35" s="86"/>
      <c r="BXH35" s="86"/>
      <c r="BXI35" s="86"/>
      <c r="BXJ35" s="86"/>
      <c r="BXK35" s="86"/>
      <c r="BXL35" s="86"/>
      <c r="BXM35" s="86"/>
      <c r="BXN35" s="86"/>
      <c r="BXO35" s="86"/>
      <c r="BXP35" s="86"/>
      <c r="BXQ35" s="86"/>
      <c r="BXR35" s="86"/>
      <c r="BXS35" s="86"/>
      <c r="BXT35" s="86"/>
      <c r="BXU35" s="86"/>
      <c r="BXV35" s="86"/>
      <c r="BXW35" s="86"/>
      <c r="BXX35" s="86"/>
      <c r="BXY35" s="86"/>
      <c r="BXZ35" s="86"/>
      <c r="BYA35" s="86"/>
      <c r="BYB35" s="86"/>
      <c r="BYC35" s="86"/>
      <c r="BYD35" s="86"/>
      <c r="BYE35" s="86"/>
      <c r="BYF35" s="86"/>
      <c r="BYG35" s="86"/>
      <c r="BYH35" s="86"/>
      <c r="BYI35" s="86"/>
      <c r="BYJ35" s="86"/>
      <c r="BYK35" s="86"/>
      <c r="BYL35" s="86"/>
      <c r="BYM35" s="86"/>
      <c r="BYN35" s="86"/>
      <c r="BYO35" s="86"/>
      <c r="BYP35" s="86"/>
      <c r="BYQ35" s="86"/>
      <c r="BYR35" s="86"/>
      <c r="BYS35" s="86"/>
      <c r="BYT35" s="86"/>
      <c r="BYU35" s="86"/>
      <c r="BYV35" s="86"/>
      <c r="BYW35" s="86"/>
      <c r="BYX35" s="86"/>
      <c r="BYY35" s="86"/>
      <c r="BYZ35" s="86"/>
      <c r="BZA35" s="86"/>
      <c r="BZB35" s="86"/>
      <c r="BZC35" s="86"/>
      <c r="BZD35" s="86"/>
      <c r="BZE35" s="86"/>
      <c r="BZF35" s="86"/>
      <c r="BZG35" s="86"/>
      <c r="BZH35" s="86"/>
      <c r="BZI35" s="86"/>
      <c r="BZJ35" s="86"/>
      <c r="BZK35" s="86"/>
      <c r="BZL35" s="86"/>
      <c r="BZM35" s="86"/>
      <c r="BZN35" s="86"/>
      <c r="BZO35" s="86"/>
      <c r="BZP35" s="86"/>
      <c r="BZQ35" s="86"/>
      <c r="BZR35" s="86"/>
      <c r="BZS35" s="86"/>
      <c r="BZT35" s="86"/>
      <c r="BZU35" s="86"/>
      <c r="BZV35" s="86"/>
      <c r="BZW35" s="86"/>
      <c r="BZX35" s="86"/>
      <c r="BZY35" s="86"/>
      <c r="BZZ35" s="86"/>
      <c r="CAA35" s="86"/>
      <c r="CAB35" s="86"/>
      <c r="CAC35" s="86"/>
      <c r="CAD35" s="86"/>
      <c r="CAE35" s="86"/>
      <c r="CAF35" s="86"/>
      <c r="CAG35" s="86"/>
      <c r="CAH35" s="86"/>
      <c r="CAI35" s="86"/>
      <c r="CAJ35" s="86"/>
      <c r="CAK35" s="86"/>
      <c r="CAL35" s="86"/>
      <c r="CAM35" s="86"/>
      <c r="CAN35" s="86"/>
      <c r="CAO35" s="86"/>
      <c r="CAP35" s="86"/>
      <c r="CAQ35" s="86"/>
      <c r="CAR35" s="86"/>
      <c r="CAS35" s="86"/>
      <c r="CAT35" s="86"/>
      <c r="CAU35" s="86"/>
      <c r="CAV35" s="86"/>
      <c r="CAW35" s="86"/>
      <c r="CAX35" s="86"/>
      <c r="CAY35" s="86"/>
      <c r="CAZ35" s="86"/>
      <c r="CBA35" s="86"/>
      <c r="CBB35" s="86"/>
      <c r="CBC35" s="86"/>
      <c r="CBD35" s="86"/>
      <c r="CBE35" s="86"/>
      <c r="CBF35" s="86"/>
      <c r="CBG35" s="86"/>
      <c r="CBH35" s="86"/>
      <c r="CBI35" s="86"/>
      <c r="CBJ35" s="86"/>
      <c r="CBK35" s="86"/>
      <c r="CBL35" s="86"/>
      <c r="CBM35" s="86"/>
      <c r="CBN35" s="86"/>
      <c r="CBO35" s="86"/>
      <c r="CBP35" s="86"/>
      <c r="CBQ35" s="86"/>
      <c r="CBR35" s="86"/>
      <c r="CBS35" s="86"/>
      <c r="CBT35" s="86"/>
      <c r="CBU35" s="86"/>
      <c r="CBV35" s="86"/>
      <c r="CBW35" s="86"/>
      <c r="CBX35" s="86"/>
      <c r="CBY35" s="86"/>
      <c r="CBZ35" s="86"/>
      <c r="CCA35" s="86"/>
      <c r="CCB35" s="86"/>
      <c r="CCC35" s="86"/>
      <c r="CCD35" s="86"/>
      <c r="CCE35" s="86"/>
      <c r="CCF35" s="86"/>
      <c r="CCG35" s="86"/>
      <c r="CCH35" s="86"/>
      <c r="CCI35" s="86"/>
      <c r="CCJ35" s="86"/>
      <c r="CCK35" s="86"/>
      <c r="CCL35" s="86"/>
      <c r="CCM35" s="86"/>
      <c r="CCN35" s="86"/>
      <c r="CCO35" s="86"/>
      <c r="CCP35" s="86"/>
      <c r="CCQ35" s="86"/>
      <c r="CCR35" s="86"/>
      <c r="CCS35" s="86"/>
      <c r="CCT35" s="86"/>
      <c r="CCU35" s="86"/>
      <c r="CCV35" s="86"/>
      <c r="CCW35" s="86"/>
      <c r="CCX35" s="86"/>
      <c r="CCY35" s="86"/>
      <c r="CCZ35" s="86"/>
      <c r="CDA35" s="86"/>
      <c r="CDB35" s="86"/>
      <c r="CDC35" s="86"/>
      <c r="CDD35" s="86"/>
      <c r="CDE35" s="86"/>
      <c r="CDF35" s="86"/>
      <c r="CDG35" s="86"/>
      <c r="CDH35" s="86"/>
      <c r="CDI35" s="86"/>
      <c r="CDJ35" s="86"/>
      <c r="CDK35" s="86"/>
      <c r="CDL35" s="86"/>
      <c r="CDM35" s="86"/>
      <c r="CDN35" s="86"/>
      <c r="CDO35" s="86"/>
      <c r="CDP35" s="86"/>
      <c r="CDQ35" s="86"/>
      <c r="CDR35" s="86"/>
      <c r="CDS35" s="86"/>
      <c r="CDT35" s="86"/>
      <c r="CDU35" s="86"/>
      <c r="CDV35" s="86"/>
      <c r="CDW35" s="86"/>
      <c r="CDX35" s="86"/>
      <c r="CDY35" s="86"/>
      <c r="CDZ35" s="86"/>
      <c r="CEA35" s="86"/>
      <c r="CEB35" s="86"/>
      <c r="CEC35" s="86"/>
      <c r="CED35" s="86"/>
      <c r="CEE35" s="86"/>
      <c r="CEF35" s="86"/>
      <c r="CEG35" s="86"/>
      <c r="CEH35" s="86"/>
      <c r="CEI35" s="86"/>
      <c r="CEJ35" s="86"/>
      <c r="CEK35" s="86"/>
      <c r="CEL35" s="86"/>
      <c r="CEM35" s="86"/>
      <c r="CEN35" s="86"/>
      <c r="CEO35" s="86"/>
      <c r="CEP35" s="86"/>
      <c r="CEQ35" s="86"/>
      <c r="CER35" s="86"/>
      <c r="CES35" s="86"/>
      <c r="CET35" s="86"/>
      <c r="CEU35" s="86"/>
      <c r="CEV35" s="86"/>
      <c r="CEW35" s="86"/>
      <c r="CEX35" s="86"/>
      <c r="CEY35" s="86"/>
      <c r="CEZ35" s="86"/>
      <c r="CFA35" s="86"/>
      <c r="CFB35" s="86"/>
      <c r="CFC35" s="86"/>
      <c r="CFD35" s="86"/>
      <c r="CFE35" s="86"/>
      <c r="CFF35" s="86"/>
      <c r="CFG35" s="86"/>
      <c r="CFH35" s="86"/>
      <c r="CFI35" s="86"/>
      <c r="CFJ35" s="86"/>
      <c r="CFK35" s="86"/>
      <c r="CFL35" s="86"/>
      <c r="CFM35" s="86"/>
      <c r="CFN35" s="86"/>
      <c r="CFO35" s="86"/>
      <c r="CFP35" s="86"/>
      <c r="CFQ35" s="86"/>
      <c r="CFR35" s="86"/>
      <c r="CFS35" s="86"/>
      <c r="CFT35" s="86"/>
      <c r="CFU35" s="86"/>
      <c r="CFV35" s="86"/>
      <c r="CFW35" s="86"/>
      <c r="CFX35" s="86"/>
      <c r="CFY35" s="86"/>
      <c r="CFZ35" s="86"/>
      <c r="CGA35" s="86"/>
      <c r="CGB35" s="86"/>
      <c r="CGC35" s="86"/>
      <c r="CGD35" s="86"/>
      <c r="CGE35" s="86"/>
      <c r="CGF35" s="86"/>
      <c r="CGG35" s="86"/>
      <c r="CGH35" s="86"/>
      <c r="CGI35" s="86"/>
      <c r="CGJ35" s="86"/>
      <c r="CGK35" s="86"/>
      <c r="CGL35" s="86"/>
      <c r="CGM35" s="86"/>
      <c r="CGN35" s="86"/>
      <c r="CGO35" s="86"/>
      <c r="CGP35" s="86"/>
      <c r="CGQ35" s="86"/>
      <c r="CGR35" s="86"/>
      <c r="CGS35" s="86"/>
      <c r="CGT35" s="86"/>
      <c r="CGU35" s="86"/>
      <c r="CGV35" s="86"/>
      <c r="CGW35" s="86"/>
      <c r="CGX35" s="86"/>
      <c r="CGY35" s="86"/>
      <c r="CGZ35" s="86"/>
      <c r="CHA35" s="86"/>
      <c r="CHB35" s="86"/>
      <c r="CHC35" s="86"/>
      <c r="CHD35" s="86"/>
      <c r="CHE35" s="86"/>
      <c r="CHF35" s="86"/>
      <c r="CHG35" s="86"/>
      <c r="CHH35" s="86"/>
      <c r="CHI35" s="86"/>
      <c r="CHJ35" s="86"/>
      <c r="CHK35" s="86"/>
      <c r="CHL35" s="86"/>
      <c r="CHM35" s="86"/>
      <c r="CHN35" s="86"/>
      <c r="CHO35" s="86"/>
      <c r="CHP35" s="86"/>
      <c r="CHQ35" s="86"/>
      <c r="CHR35" s="86"/>
      <c r="CHS35" s="86"/>
      <c r="CHT35" s="86"/>
      <c r="CHU35" s="86"/>
      <c r="CHV35" s="86"/>
      <c r="CHW35" s="86"/>
      <c r="CHX35" s="86"/>
      <c r="CHY35" s="86"/>
      <c r="CHZ35" s="86"/>
      <c r="CIA35" s="86"/>
      <c r="CIB35" s="86"/>
      <c r="CIC35" s="86"/>
      <c r="CID35" s="86"/>
      <c r="CIE35" s="86"/>
      <c r="CIF35" s="86"/>
      <c r="CIG35" s="86"/>
      <c r="CIH35" s="86"/>
      <c r="CII35" s="86"/>
      <c r="CIJ35" s="86"/>
      <c r="CIK35" s="86"/>
      <c r="CIL35" s="86"/>
      <c r="CIM35" s="86"/>
      <c r="CIN35" s="86"/>
      <c r="CIO35" s="86"/>
      <c r="CIP35" s="86"/>
      <c r="CIQ35" s="86"/>
      <c r="CIR35" s="86"/>
      <c r="CIS35" s="86"/>
      <c r="CIT35" s="86"/>
      <c r="CIU35" s="86"/>
      <c r="CIV35" s="86"/>
      <c r="CIW35" s="86"/>
      <c r="CIX35" s="86"/>
      <c r="CIY35" s="86"/>
      <c r="CIZ35" s="86"/>
      <c r="CJA35" s="86"/>
      <c r="CJB35" s="86"/>
      <c r="CJC35" s="86"/>
      <c r="CJD35" s="86"/>
      <c r="CJE35" s="86"/>
      <c r="CJF35" s="86"/>
      <c r="CJG35" s="86"/>
      <c r="CJH35" s="86"/>
      <c r="CJI35" s="86"/>
      <c r="CJJ35" s="86"/>
      <c r="CJK35" s="86"/>
      <c r="CJL35" s="86"/>
      <c r="CJM35" s="86"/>
      <c r="CJN35" s="86"/>
      <c r="CJO35" s="86"/>
      <c r="CJP35" s="86"/>
      <c r="CJQ35" s="86"/>
      <c r="CJR35" s="86"/>
      <c r="CJS35" s="86"/>
      <c r="CJT35" s="86"/>
      <c r="CJU35" s="86"/>
      <c r="CJV35" s="86"/>
      <c r="CJW35" s="86"/>
      <c r="CJX35" s="86"/>
      <c r="CJY35" s="86"/>
      <c r="CJZ35" s="86"/>
      <c r="CKA35" s="86"/>
      <c r="CKB35" s="86"/>
      <c r="CKC35" s="86"/>
      <c r="CKD35" s="86"/>
      <c r="CKE35" s="86"/>
      <c r="CKF35" s="86"/>
      <c r="CKG35" s="86"/>
      <c r="CKH35" s="86"/>
      <c r="CKI35" s="86"/>
      <c r="CKJ35" s="86"/>
      <c r="CKK35" s="86"/>
      <c r="CKL35" s="86"/>
      <c r="CKM35" s="86"/>
      <c r="CKN35" s="86"/>
      <c r="CKO35" s="86"/>
      <c r="CKP35" s="86"/>
      <c r="CKQ35" s="86"/>
      <c r="CKR35" s="86"/>
      <c r="CKS35" s="86"/>
      <c r="CKT35" s="86"/>
      <c r="CKU35" s="86"/>
      <c r="CKV35" s="86"/>
      <c r="CKW35" s="86"/>
      <c r="CKX35" s="86"/>
      <c r="CKY35" s="86"/>
      <c r="CKZ35" s="86"/>
      <c r="CLA35" s="86"/>
      <c r="CLB35" s="86"/>
      <c r="CLC35" s="86"/>
      <c r="CLD35" s="86"/>
      <c r="CLE35" s="86"/>
      <c r="CLF35" s="86"/>
      <c r="CLG35" s="86"/>
      <c r="CLH35" s="86"/>
      <c r="CLI35" s="86"/>
      <c r="CLJ35" s="86"/>
      <c r="CLK35" s="86"/>
      <c r="CLL35" s="86"/>
      <c r="CLM35" s="86"/>
      <c r="CLN35" s="86"/>
      <c r="CLO35" s="86"/>
      <c r="CLP35" s="86"/>
      <c r="CLQ35" s="86"/>
      <c r="CLR35" s="86"/>
      <c r="CLS35" s="86"/>
      <c r="CLT35" s="86"/>
      <c r="CLU35" s="86"/>
      <c r="CLV35" s="86"/>
      <c r="CLW35" s="86"/>
      <c r="CLX35" s="86"/>
      <c r="CLY35" s="86"/>
      <c r="CLZ35" s="86"/>
      <c r="CMA35" s="86"/>
      <c r="CMB35" s="86"/>
      <c r="CMC35" s="86"/>
      <c r="CMD35" s="86"/>
      <c r="CME35" s="86"/>
      <c r="CMF35" s="86"/>
      <c r="CMG35" s="86"/>
      <c r="CMH35" s="86"/>
      <c r="CMI35" s="86"/>
      <c r="CMJ35" s="86"/>
      <c r="CMK35" s="86"/>
      <c r="CML35" s="86"/>
      <c r="CMM35" s="86"/>
      <c r="CMN35" s="86"/>
      <c r="CMO35" s="86"/>
      <c r="CMP35" s="86"/>
      <c r="CMQ35" s="86"/>
      <c r="CMR35" s="86"/>
      <c r="CMS35" s="86"/>
      <c r="CMT35" s="86"/>
      <c r="CMU35" s="86"/>
      <c r="CMV35" s="86"/>
      <c r="CMW35" s="86"/>
      <c r="CMX35" s="86"/>
      <c r="CMY35" s="86"/>
      <c r="CMZ35" s="86"/>
      <c r="CNA35" s="86"/>
      <c r="CNB35" s="86"/>
      <c r="CNC35" s="86"/>
      <c r="CND35" s="86"/>
      <c r="CNE35" s="86"/>
      <c r="CNF35" s="86"/>
      <c r="CNG35" s="86"/>
      <c r="CNH35" s="86"/>
      <c r="CNI35" s="86"/>
      <c r="CNJ35" s="86"/>
      <c r="CNK35" s="86"/>
      <c r="CNL35" s="86"/>
      <c r="CNM35" s="86"/>
      <c r="CNN35" s="86"/>
      <c r="CNO35" s="86"/>
      <c r="CNP35" s="86"/>
      <c r="CNQ35" s="86"/>
      <c r="CNR35" s="86"/>
      <c r="CNS35" s="86"/>
      <c r="CNT35" s="86"/>
      <c r="CNU35" s="86"/>
      <c r="CNV35" s="86"/>
      <c r="CNW35" s="86"/>
      <c r="CNX35" s="86"/>
      <c r="CNY35" s="86"/>
      <c r="CNZ35" s="86"/>
      <c r="COA35" s="86"/>
      <c r="COB35" s="86"/>
      <c r="COC35" s="86"/>
      <c r="COD35" s="86"/>
      <c r="COE35" s="86"/>
      <c r="COF35" s="86"/>
      <c r="COG35" s="86"/>
      <c r="COH35" s="86"/>
      <c r="COI35" s="86"/>
      <c r="COJ35" s="86"/>
      <c r="COK35" s="86"/>
      <c r="COL35" s="86"/>
      <c r="COM35" s="86"/>
      <c r="CON35" s="86"/>
      <c r="COO35" s="86"/>
      <c r="COP35" s="86"/>
      <c r="COQ35" s="86"/>
      <c r="COR35" s="86"/>
      <c r="COS35" s="86"/>
      <c r="COT35" s="86"/>
      <c r="COU35" s="86"/>
      <c r="COV35" s="86"/>
      <c r="COW35" s="86"/>
      <c r="COX35" s="86"/>
      <c r="COY35" s="86"/>
      <c r="COZ35" s="86"/>
      <c r="CPA35" s="86"/>
      <c r="CPB35" s="86"/>
      <c r="CPC35" s="86"/>
      <c r="CPD35" s="86"/>
      <c r="CPE35" s="86"/>
      <c r="CPF35" s="86"/>
      <c r="CPG35" s="86"/>
      <c r="CPH35" s="86"/>
      <c r="CPI35" s="86"/>
      <c r="CPJ35" s="86"/>
      <c r="CPK35" s="86"/>
      <c r="CPL35" s="86"/>
      <c r="CPM35" s="86"/>
      <c r="CPN35" s="86"/>
      <c r="CPO35" s="86"/>
      <c r="CPP35" s="86"/>
      <c r="CPQ35" s="86"/>
      <c r="CPR35" s="86"/>
      <c r="CPS35" s="86"/>
      <c r="CPT35" s="86"/>
      <c r="CPU35" s="86"/>
      <c r="CPV35" s="86"/>
      <c r="CPW35" s="86"/>
      <c r="CPX35" s="86"/>
      <c r="CPY35" s="86"/>
      <c r="CPZ35" s="86"/>
      <c r="CQA35" s="86"/>
      <c r="CQB35" s="86"/>
      <c r="CQC35" s="86"/>
      <c r="CQD35" s="86"/>
      <c r="CQE35" s="86"/>
      <c r="CQF35" s="86"/>
      <c r="CQG35" s="86"/>
      <c r="CQH35" s="86"/>
      <c r="CQI35" s="86"/>
      <c r="CQJ35" s="86"/>
      <c r="CQK35" s="86"/>
      <c r="CQL35" s="86"/>
      <c r="CQM35" s="86"/>
      <c r="CQN35" s="86"/>
      <c r="CQO35" s="86"/>
      <c r="CQP35" s="86"/>
      <c r="CQQ35" s="86"/>
      <c r="CQR35" s="86"/>
      <c r="CQS35" s="86"/>
      <c r="CQT35" s="86"/>
      <c r="CQU35" s="86"/>
      <c r="CQV35" s="86"/>
      <c r="CQW35" s="86"/>
      <c r="CQX35" s="86"/>
      <c r="CQY35" s="86"/>
      <c r="CQZ35" s="86"/>
      <c r="CRA35" s="86"/>
      <c r="CRB35" s="86"/>
      <c r="CRC35" s="86"/>
      <c r="CRD35" s="86"/>
      <c r="CRE35" s="86"/>
      <c r="CRF35" s="86"/>
      <c r="CRG35" s="86"/>
      <c r="CRH35" s="86"/>
      <c r="CRI35" s="86"/>
      <c r="CRJ35" s="86"/>
      <c r="CRK35" s="86"/>
      <c r="CRL35" s="86"/>
      <c r="CRM35" s="86"/>
      <c r="CRN35" s="86"/>
      <c r="CRO35" s="86"/>
      <c r="CRP35" s="86"/>
      <c r="CRQ35" s="86"/>
      <c r="CRR35" s="86"/>
      <c r="CRS35" s="86"/>
      <c r="CRT35" s="86"/>
      <c r="CRU35" s="86"/>
      <c r="CRV35" s="86"/>
      <c r="CRW35" s="86"/>
      <c r="CRX35" s="86"/>
      <c r="CRY35" s="86"/>
      <c r="CRZ35" s="86"/>
      <c r="CSA35" s="86"/>
      <c r="CSB35" s="86"/>
      <c r="CSC35" s="86"/>
      <c r="CSD35" s="86"/>
      <c r="CSE35" s="86"/>
      <c r="CSF35" s="86"/>
      <c r="CSG35" s="86"/>
      <c r="CSH35" s="86"/>
      <c r="CSI35" s="86"/>
      <c r="CSJ35" s="86"/>
      <c r="CSK35" s="86"/>
      <c r="CSL35" s="86"/>
      <c r="CSM35" s="86"/>
      <c r="CSN35" s="86"/>
      <c r="CSO35" s="86"/>
      <c r="CSP35" s="86"/>
      <c r="CSQ35" s="86"/>
      <c r="CSR35" s="86"/>
      <c r="CSS35" s="86"/>
      <c r="CST35" s="86"/>
      <c r="CSU35" s="86"/>
      <c r="CSV35" s="86"/>
      <c r="CSW35" s="86"/>
      <c r="CSX35" s="86"/>
      <c r="CSY35" s="86"/>
      <c r="CSZ35" s="86"/>
      <c r="CTA35" s="86"/>
      <c r="CTB35" s="86"/>
      <c r="CTC35" s="86"/>
      <c r="CTD35" s="86"/>
      <c r="CTE35" s="86"/>
      <c r="CTF35" s="86"/>
      <c r="CTG35" s="86"/>
      <c r="CTH35" s="86"/>
      <c r="CTI35" s="86"/>
      <c r="CTJ35" s="86"/>
      <c r="CTK35" s="86"/>
      <c r="CTL35" s="86"/>
      <c r="CTM35" s="86"/>
      <c r="CTN35" s="86"/>
      <c r="CTO35" s="86"/>
      <c r="CTP35" s="86"/>
      <c r="CTQ35" s="86"/>
      <c r="CTR35" s="86"/>
      <c r="CTS35" s="86"/>
      <c r="CTT35" s="86"/>
      <c r="CTU35" s="86"/>
      <c r="CTV35" s="86"/>
      <c r="CTW35" s="86"/>
      <c r="CTX35" s="86"/>
      <c r="CTY35" s="86"/>
      <c r="CTZ35" s="86"/>
      <c r="CUA35" s="86"/>
      <c r="CUB35" s="86"/>
      <c r="CUC35" s="86"/>
      <c r="CUD35" s="86"/>
      <c r="CUE35" s="86"/>
      <c r="CUF35" s="86"/>
      <c r="CUG35" s="86"/>
      <c r="CUH35" s="86"/>
      <c r="CUI35" s="86"/>
      <c r="CUJ35" s="86"/>
      <c r="CUK35" s="86"/>
      <c r="CUL35" s="86"/>
      <c r="CUM35" s="86"/>
      <c r="CUN35" s="86"/>
      <c r="CUO35" s="86"/>
      <c r="CUP35" s="86"/>
      <c r="CUQ35" s="86"/>
      <c r="CUR35" s="86"/>
      <c r="CUS35" s="86"/>
      <c r="CUT35" s="86"/>
      <c r="CUU35" s="86"/>
      <c r="CUV35" s="86"/>
      <c r="CUW35" s="86"/>
      <c r="CUX35" s="86"/>
      <c r="CUY35" s="86"/>
      <c r="CUZ35" s="86"/>
      <c r="CVA35" s="86"/>
      <c r="CVB35" s="86"/>
      <c r="CVC35" s="86"/>
      <c r="CVD35" s="86"/>
      <c r="CVE35" s="86"/>
      <c r="CVF35" s="86"/>
      <c r="CVG35" s="86"/>
      <c r="CVH35" s="86"/>
      <c r="CVI35" s="86"/>
      <c r="CVJ35" s="86"/>
      <c r="CVK35" s="86"/>
      <c r="CVL35" s="86"/>
      <c r="CVM35" s="86"/>
      <c r="CVN35" s="86"/>
      <c r="CVO35" s="86"/>
      <c r="CVP35" s="86"/>
      <c r="CVQ35" s="86"/>
      <c r="CVR35" s="86"/>
      <c r="CVS35" s="86"/>
      <c r="CVT35" s="86"/>
      <c r="CVU35" s="86"/>
      <c r="CVV35" s="86"/>
      <c r="CVW35" s="86"/>
      <c r="CVX35" s="86"/>
      <c r="CVY35" s="86"/>
      <c r="CVZ35" s="86"/>
      <c r="CWA35" s="86"/>
      <c r="CWB35" s="86"/>
      <c r="CWC35" s="86"/>
      <c r="CWD35" s="86"/>
      <c r="CWE35" s="86"/>
      <c r="CWF35" s="86"/>
      <c r="CWG35" s="86"/>
      <c r="CWH35" s="86"/>
      <c r="CWI35" s="86"/>
      <c r="CWJ35" s="86"/>
      <c r="CWK35" s="86"/>
      <c r="CWL35" s="86"/>
      <c r="CWM35" s="86"/>
      <c r="CWN35" s="86"/>
      <c r="CWO35" s="86"/>
      <c r="CWP35" s="86"/>
      <c r="CWQ35" s="86"/>
      <c r="CWR35" s="86"/>
      <c r="CWS35" s="86"/>
      <c r="CWT35" s="86"/>
      <c r="CWU35" s="86"/>
      <c r="CWV35" s="86"/>
      <c r="CWW35" s="86"/>
      <c r="CWX35" s="86"/>
      <c r="CWY35" s="86"/>
      <c r="CWZ35" s="86"/>
      <c r="CXA35" s="86"/>
      <c r="CXB35" s="86"/>
      <c r="CXC35" s="86"/>
      <c r="CXD35" s="86"/>
      <c r="CXE35" s="86"/>
      <c r="CXF35" s="86"/>
      <c r="CXG35" s="86"/>
      <c r="CXH35" s="86"/>
      <c r="CXI35" s="86"/>
      <c r="CXJ35" s="86"/>
      <c r="CXK35" s="86"/>
      <c r="CXL35" s="86"/>
      <c r="CXM35" s="86"/>
      <c r="CXN35" s="86"/>
      <c r="CXO35" s="86"/>
      <c r="CXP35" s="86"/>
      <c r="CXQ35" s="86"/>
      <c r="CXR35" s="86"/>
      <c r="CXS35" s="86"/>
      <c r="CXT35" s="86"/>
      <c r="CXU35" s="86"/>
      <c r="CXV35" s="86"/>
      <c r="CXW35" s="86"/>
      <c r="CXX35" s="86"/>
      <c r="CXY35" s="86"/>
      <c r="CXZ35" s="86"/>
      <c r="CYA35" s="86"/>
      <c r="CYB35" s="86"/>
      <c r="CYC35" s="86"/>
      <c r="CYD35" s="86"/>
      <c r="CYE35" s="86"/>
      <c r="CYF35" s="86"/>
      <c r="CYG35" s="86"/>
      <c r="CYH35" s="86"/>
      <c r="CYI35" s="86"/>
      <c r="CYJ35" s="86"/>
      <c r="CYK35" s="86"/>
      <c r="CYL35" s="86"/>
      <c r="CYM35" s="86"/>
      <c r="CYN35" s="86"/>
      <c r="CYO35" s="86"/>
      <c r="CYP35" s="86"/>
      <c r="CYQ35" s="86"/>
      <c r="CYR35" s="86"/>
      <c r="CYS35" s="86"/>
      <c r="CYT35" s="86"/>
      <c r="CYU35" s="86"/>
      <c r="CYV35" s="86"/>
      <c r="CYW35" s="86"/>
      <c r="CYX35" s="86"/>
      <c r="CYY35" s="86"/>
      <c r="CYZ35" s="86"/>
      <c r="CZA35" s="86"/>
      <c r="CZB35" s="86"/>
      <c r="CZC35" s="86"/>
      <c r="CZD35" s="86"/>
      <c r="CZE35" s="86"/>
      <c r="CZF35" s="86"/>
      <c r="CZG35" s="86"/>
      <c r="CZH35" s="86"/>
      <c r="CZI35" s="86"/>
      <c r="CZJ35" s="86"/>
      <c r="CZK35" s="86"/>
      <c r="CZL35" s="86"/>
      <c r="CZM35" s="86"/>
      <c r="CZN35" s="86"/>
      <c r="CZO35" s="86"/>
      <c r="CZP35" s="86"/>
      <c r="CZQ35" s="86"/>
      <c r="CZR35" s="86"/>
      <c r="CZS35" s="86"/>
      <c r="CZT35" s="86"/>
      <c r="CZU35" s="86"/>
      <c r="CZV35" s="86"/>
      <c r="CZW35" s="86"/>
      <c r="CZX35" s="86"/>
      <c r="CZY35" s="86"/>
      <c r="CZZ35" s="86"/>
      <c r="DAA35" s="86"/>
      <c r="DAB35" s="86"/>
      <c r="DAC35" s="86"/>
      <c r="DAD35" s="86"/>
      <c r="DAE35" s="86"/>
      <c r="DAF35" s="86"/>
      <c r="DAG35" s="86"/>
      <c r="DAH35" s="86"/>
      <c r="DAI35" s="86"/>
      <c r="DAJ35" s="86"/>
      <c r="DAK35" s="86"/>
      <c r="DAL35" s="86"/>
      <c r="DAM35" s="86"/>
      <c r="DAN35" s="86"/>
      <c r="DAO35" s="86"/>
      <c r="DAP35" s="86"/>
      <c r="DAQ35" s="86"/>
      <c r="DAR35" s="86"/>
      <c r="DAS35" s="86"/>
      <c r="DAT35" s="86"/>
      <c r="DAU35" s="86"/>
      <c r="DAV35" s="86"/>
      <c r="DAW35" s="86"/>
      <c r="DAX35" s="86"/>
      <c r="DAY35" s="86"/>
      <c r="DAZ35" s="86"/>
      <c r="DBA35" s="86"/>
      <c r="DBB35" s="86"/>
      <c r="DBC35" s="86"/>
      <c r="DBD35" s="86"/>
      <c r="DBE35" s="86"/>
      <c r="DBF35" s="86"/>
      <c r="DBG35" s="86"/>
      <c r="DBH35" s="86"/>
      <c r="DBI35" s="86"/>
      <c r="DBJ35" s="86"/>
      <c r="DBK35" s="86"/>
      <c r="DBL35" s="86"/>
      <c r="DBM35" s="86"/>
      <c r="DBN35" s="86"/>
      <c r="DBO35" s="86"/>
      <c r="DBP35" s="86"/>
      <c r="DBQ35" s="86"/>
      <c r="DBR35" s="86"/>
      <c r="DBS35" s="86"/>
      <c r="DBT35" s="86"/>
      <c r="DBU35" s="86"/>
      <c r="DBV35" s="86"/>
      <c r="DBW35" s="86"/>
      <c r="DBX35" s="86"/>
      <c r="DBY35" s="86"/>
      <c r="DBZ35" s="86"/>
      <c r="DCA35" s="86"/>
      <c r="DCB35" s="86"/>
      <c r="DCC35" s="86"/>
      <c r="DCD35" s="86"/>
      <c r="DCE35" s="86"/>
      <c r="DCF35" s="86"/>
      <c r="DCG35" s="86"/>
      <c r="DCH35" s="86"/>
      <c r="DCI35" s="86"/>
      <c r="DCJ35" s="86"/>
      <c r="DCK35" s="86"/>
      <c r="DCL35" s="86"/>
      <c r="DCM35" s="86"/>
      <c r="DCN35" s="86"/>
      <c r="DCO35" s="86"/>
      <c r="DCP35" s="86"/>
      <c r="DCQ35" s="86"/>
      <c r="DCR35" s="86"/>
      <c r="DCS35" s="86"/>
      <c r="DCT35" s="86"/>
      <c r="DCU35" s="86"/>
      <c r="DCV35" s="86"/>
      <c r="DCW35" s="86"/>
      <c r="DCX35" s="86"/>
      <c r="DCY35" s="86"/>
      <c r="DCZ35" s="86"/>
      <c r="DDA35" s="86"/>
      <c r="DDB35" s="86"/>
      <c r="DDC35" s="86"/>
      <c r="DDD35" s="86"/>
      <c r="DDE35" s="86"/>
      <c r="DDF35" s="86"/>
      <c r="DDG35" s="86"/>
      <c r="DDH35" s="86"/>
      <c r="DDI35" s="86"/>
      <c r="DDJ35" s="86"/>
      <c r="DDK35" s="86"/>
      <c r="DDL35" s="86"/>
      <c r="DDM35" s="86"/>
      <c r="DDN35" s="86"/>
      <c r="DDO35" s="86"/>
      <c r="DDP35" s="86"/>
      <c r="DDQ35" s="86"/>
      <c r="DDR35" s="86"/>
      <c r="DDS35" s="86"/>
      <c r="DDT35" s="86"/>
      <c r="DDU35" s="86"/>
      <c r="DDV35" s="86"/>
      <c r="DDW35" s="86"/>
      <c r="DDX35" s="86"/>
      <c r="DDY35" s="86"/>
      <c r="DDZ35" s="86"/>
      <c r="DEA35" s="86"/>
      <c r="DEB35" s="86"/>
      <c r="DEC35" s="86"/>
      <c r="DED35" s="86"/>
      <c r="DEE35" s="86"/>
      <c r="DEF35" s="86"/>
      <c r="DEG35" s="86"/>
      <c r="DEH35" s="86"/>
      <c r="DEI35" s="86"/>
      <c r="DEJ35" s="86"/>
      <c r="DEK35" s="86"/>
      <c r="DEL35" s="86"/>
      <c r="DEM35" s="86"/>
      <c r="DEN35" s="86"/>
      <c r="DEO35" s="86"/>
      <c r="DEP35" s="86"/>
      <c r="DEQ35" s="86"/>
      <c r="DER35" s="86"/>
      <c r="DES35" s="86"/>
      <c r="DET35" s="86"/>
      <c r="DEU35" s="86"/>
      <c r="DEV35" s="86"/>
      <c r="DEW35" s="86"/>
      <c r="DEX35" s="86"/>
      <c r="DEY35" s="86"/>
      <c r="DEZ35" s="86"/>
      <c r="DFA35" s="86"/>
      <c r="DFB35" s="86"/>
      <c r="DFC35" s="86"/>
      <c r="DFD35" s="86"/>
      <c r="DFE35" s="86"/>
      <c r="DFF35" s="86"/>
      <c r="DFG35" s="86"/>
      <c r="DFH35" s="86"/>
      <c r="DFI35" s="86"/>
      <c r="DFJ35" s="86"/>
      <c r="DFK35" s="86"/>
      <c r="DFL35" s="86"/>
      <c r="DFM35" s="86"/>
      <c r="DFN35" s="86"/>
      <c r="DFO35" s="86"/>
      <c r="DFP35" s="86"/>
      <c r="DFQ35" s="86"/>
      <c r="DFR35" s="86"/>
      <c r="DFS35" s="86"/>
      <c r="DFT35" s="86"/>
      <c r="DFU35" s="86"/>
      <c r="DFV35" s="86"/>
      <c r="DFW35" s="86"/>
      <c r="DFX35" s="86"/>
      <c r="DFY35" s="86"/>
      <c r="DFZ35" s="86"/>
      <c r="DGA35" s="86"/>
      <c r="DGB35" s="86"/>
      <c r="DGC35" s="86"/>
      <c r="DGD35" s="86"/>
      <c r="DGE35" s="86"/>
      <c r="DGF35" s="86"/>
      <c r="DGG35" s="86"/>
      <c r="DGH35" s="86"/>
      <c r="DGI35" s="86"/>
      <c r="DGJ35" s="86"/>
      <c r="DGK35" s="86"/>
      <c r="DGL35" s="86"/>
      <c r="DGM35" s="86"/>
      <c r="DGN35" s="86"/>
      <c r="DGO35" s="86"/>
      <c r="DGP35" s="86"/>
      <c r="DGQ35" s="86"/>
      <c r="DGR35" s="86"/>
      <c r="DGS35" s="86"/>
      <c r="DGT35" s="86"/>
      <c r="DGU35" s="86"/>
      <c r="DGV35" s="86"/>
      <c r="DGW35" s="86"/>
      <c r="DGX35" s="86"/>
      <c r="DGY35" s="86"/>
      <c r="DGZ35" s="86"/>
      <c r="DHA35" s="86"/>
      <c r="DHB35" s="86"/>
      <c r="DHC35" s="86"/>
      <c r="DHD35" s="86"/>
      <c r="DHE35" s="86"/>
      <c r="DHF35" s="86"/>
      <c r="DHG35" s="86"/>
      <c r="DHH35" s="86"/>
      <c r="DHI35" s="86"/>
      <c r="DHJ35" s="86"/>
      <c r="DHK35" s="86"/>
      <c r="DHL35" s="86"/>
      <c r="DHM35" s="86"/>
      <c r="DHN35" s="86"/>
      <c r="DHO35" s="86"/>
      <c r="DHP35" s="86"/>
      <c r="DHQ35" s="86"/>
      <c r="DHR35" s="86"/>
      <c r="DHS35" s="86"/>
      <c r="DHT35" s="86"/>
      <c r="DHU35" s="86"/>
      <c r="DHV35" s="86"/>
      <c r="DHW35" s="86"/>
      <c r="DHX35" s="86"/>
      <c r="DHY35" s="86"/>
      <c r="DHZ35" s="86"/>
      <c r="DIA35" s="86"/>
      <c r="DIB35" s="86"/>
      <c r="DIC35" s="86"/>
      <c r="DID35" s="86"/>
      <c r="DIE35" s="86"/>
      <c r="DIF35" s="86"/>
      <c r="DIG35" s="86"/>
      <c r="DIH35" s="86"/>
      <c r="DII35" s="86"/>
      <c r="DIJ35" s="86"/>
      <c r="DIK35" s="86"/>
      <c r="DIL35" s="86"/>
      <c r="DIM35" s="86"/>
      <c r="DIN35" s="86"/>
      <c r="DIO35" s="86"/>
      <c r="DIP35" s="86"/>
      <c r="DIQ35" s="86"/>
      <c r="DIR35" s="86"/>
      <c r="DIS35" s="86"/>
      <c r="DIT35" s="86"/>
      <c r="DIU35" s="86"/>
      <c r="DIV35" s="86"/>
      <c r="DIW35" s="86"/>
      <c r="DIX35" s="86"/>
      <c r="DIY35" s="86"/>
      <c r="DIZ35" s="86"/>
      <c r="DJA35" s="86"/>
      <c r="DJB35" s="86"/>
      <c r="DJC35" s="86"/>
      <c r="DJD35" s="86"/>
      <c r="DJE35" s="86"/>
      <c r="DJF35" s="86"/>
      <c r="DJG35" s="86"/>
      <c r="DJH35" s="86"/>
      <c r="DJI35" s="86"/>
      <c r="DJJ35" s="86"/>
      <c r="DJK35" s="86"/>
      <c r="DJL35" s="86"/>
      <c r="DJM35" s="86"/>
      <c r="DJN35" s="86"/>
      <c r="DJO35" s="86"/>
      <c r="DJP35" s="86"/>
      <c r="DJQ35" s="86"/>
      <c r="DJR35" s="86"/>
      <c r="DJS35" s="86"/>
      <c r="DJT35" s="86"/>
      <c r="DJU35" s="86"/>
      <c r="DJV35" s="86"/>
      <c r="DJW35" s="86"/>
      <c r="DJX35" s="86"/>
      <c r="DJY35" s="86"/>
      <c r="DJZ35" s="86"/>
      <c r="DKA35" s="86"/>
      <c r="DKB35" s="86"/>
      <c r="DKC35" s="86"/>
      <c r="DKD35" s="86"/>
      <c r="DKE35" s="86"/>
      <c r="DKF35" s="86"/>
      <c r="DKG35" s="86"/>
      <c r="DKH35" s="86"/>
      <c r="DKI35" s="86"/>
      <c r="DKJ35" s="86"/>
      <c r="DKK35" s="86"/>
      <c r="DKL35" s="86"/>
      <c r="DKM35" s="86"/>
      <c r="DKN35" s="86"/>
      <c r="DKO35" s="86"/>
      <c r="DKP35" s="86"/>
      <c r="DKQ35" s="86"/>
      <c r="DKR35" s="86"/>
      <c r="DKS35" s="86"/>
      <c r="DKT35" s="86"/>
      <c r="DKU35" s="86"/>
      <c r="DKV35" s="86"/>
      <c r="DKW35" s="86"/>
      <c r="DKX35" s="86"/>
      <c r="DKY35" s="86"/>
      <c r="DKZ35" s="86"/>
      <c r="DLA35" s="86"/>
      <c r="DLB35" s="86"/>
      <c r="DLC35" s="86"/>
      <c r="DLD35" s="86"/>
      <c r="DLE35" s="86"/>
      <c r="DLF35" s="86"/>
      <c r="DLG35" s="86"/>
      <c r="DLH35" s="86"/>
      <c r="DLI35" s="86"/>
      <c r="DLJ35" s="86"/>
      <c r="DLK35" s="86"/>
      <c r="DLL35" s="86"/>
      <c r="DLM35" s="86"/>
      <c r="DLN35" s="86"/>
      <c r="DLO35" s="86"/>
      <c r="DLP35" s="86"/>
      <c r="DLQ35" s="86"/>
      <c r="DLR35" s="86"/>
      <c r="DLS35" s="86"/>
      <c r="DLT35" s="86"/>
      <c r="DLU35" s="86"/>
      <c r="DLV35" s="86"/>
      <c r="DLW35" s="86"/>
      <c r="DLX35" s="86"/>
      <c r="DLY35" s="86"/>
      <c r="DLZ35" s="86"/>
      <c r="DMA35" s="86"/>
      <c r="DMB35" s="86"/>
      <c r="DMC35" s="86"/>
      <c r="DMD35" s="86"/>
      <c r="DME35" s="86"/>
      <c r="DMF35" s="86"/>
      <c r="DMG35" s="86"/>
      <c r="DMH35" s="86"/>
      <c r="DMI35" s="86"/>
      <c r="DMJ35" s="86"/>
      <c r="DMK35" s="86"/>
      <c r="DML35" s="86"/>
      <c r="DMM35" s="86"/>
      <c r="DMN35" s="86"/>
      <c r="DMO35" s="86"/>
      <c r="DMP35" s="86"/>
      <c r="DMQ35" s="86"/>
      <c r="DMR35" s="86"/>
      <c r="DMS35" s="86"/>
      <c r="DMT35" s="86"/>
      <c r="DMU35" s="86"/>
      <c r="DMV35" s="86"/>
      <c r="DMW35" s="86"/>
      <c r="DMX35" s="86"/>
      <c r="DMY35" s="86"/>
      <c r="DMZ35" s="86"/>
      <c r="DNA35" s="86"/>
      <c r="DNB35" s="86"/>
      <c r="DNC35" s="86"/>
      <c r="DND35" s="86"/>
      <c r="DNE35" s="86"/>
      <c r="DNF35" s="86"/>
      <c r="DNG35" s="86"/>
      <c r="DNH35" s="86"/>
      <c r="DNI35" s="86"/>
      <c r="DNJ35" s="86"/>
      <c r="DNK35" s="86"/>
      <c r="DNL35" s="86"/>
      <c r="DNM35" s="86"/>
      <c r="DNN35" s="86"/>
      <c r="DNO35" s="86"/>
      <c r="DNP35" s="86"/>
      <c r="DNQ35" s="86"/>
      <c r="DNR35" s="86"/>
      <c r="DNS35" s="86"/>
      <c r="DNT35" s="86"/>
      <c r="DNU35" s="86"/>
      <c r="DNV35" s="86"/>
      <c r="DNW35" s="86"/>
      <c r="DNX35" s="86"/>
      <c r="DNY35" s="86"/>
      <c r="DNZ35" s="86"/>
      <c r="DOA35" s="86"/>
      <c r="DOB35" s="86"/>
      <c r="DOC35" s="86"/>
      <c r="DOD35" s="86"/>
      <c r="DOE35" s="86"/>
      <c r="DOF35" s="86"/>
      <c r="DOG35" s="86"/>
      <c r="DOH35" s="86"/>
      <c r="DOI35" s="86"/>
      <c r="DOJ35" s="86"/>
      <c r="DOK35" s="86"/>
      <c r="DOL35" s="86"/>
      <c r="DOM35" s="86"/>
      <c r="DON35" s="86"/>
      <c r="DOO35" s="86"/>
      <c r="DOP35" s="86"/>
      <c r="DOQ35" s="86"/>
      <c r="DOR35" s="86"/>
      <c r="DOS35" s="86"/>
      <c r="DOT35" s="86"/>
      <c r="DOU35" s="86"/>
      <c r="DOV35" s="86"/>
      <c r="DOW35" s="86"/>
      <c r="DOX35" s="86"/>
      <c r="DOY35" s="86"/>
      <c r="DOZ35" s="86"/>
      <c r="DPA35" s="86"/>
      <c r="DPB35" s="86"/>
      <c r="DPC35" s="86"/>
      <c r="DPD35" s="86"/>
      <c r="DPE35" s="86"/>
      <c r="DPF35" s="86"/>
      <c r="DPG35" s="86"/>
      <c r="DPH35" s="86"/>
      <c r="DPI35" s="86"/>
      <c r="DPJ35" s="86"/>
      <c r="DPK35" s="86"/>
      <c r="DPL35" s="86"/>
      <c r="DPM35" s="86"/>
      <c r="DPN35" s="86"/>
      <c r="DPO35" s="86"/>
      <c r="DPP35" s="86"/>
      <c r="DPQ35" s="86"/>
      <c r="DPR35" s="86"/>
      <c r="DPS35" s="86"/>
      <c r="DPT35" s="86"/>
      <c r="DPU35" s="86"/>
      <c r="DPV35" s="86"/>
      <c r="DPW35" s="86"/>
      <c r="DPX35" s="86"/>
      <c r="DPY35" s="86"/>
      <c r="DPZ35" s="86"/>
      <c r="DQA35" s="86"/>
      <c r="DQB35" s="86"/>
      <c r="DQC35" s="86"/>
      <c r="DQD35" s="86"/>
      <c r="DQE35" s="86"/>
      <c r="DQF35" s="86"/>
      <c r="DQG35" s="86"/>
      <c r="DQH35" s="86"/>
      <c r="DQI35" s="86"/>
      <c r="DQJ35" s="86"/>
      <c r="DQK35" s="86"/>
      <c r="DQL35" s="86"/>
      <c r="DQM35" s="86"/>
      <c r="DQN35" s="86"/>
      <c r="DQO35" s="86"/>
      <c r="DQP35" s="86"/>
      <c r="DQQ35" s="86"/>
      <c r="DQR35" s="86"/>
      <c r="DQS35" s="86"/>
      <c r="DQT35" s="86"/>
      <c r="DQU35" s="86"/>
      <c r="DQV35" s="86"/>
      <c r="DQW35" s="86"/>
      <c r="DQX35" s="86"/>
      <c r="DQY35" s="86"/>
      <c r="DQZ35" s="86"/>
      <c r="DRA35" s="86"/>
      <c r="DRB35" s="86"/>
      <c r="DRC35" s="86"/>
      <c r="DRD35" s="86"/>
      <c r="DRE35" s="86"/>
      <c r="DRF35" s="86"/>
      <c r="DRG35" s="86"/>
      <c r="DRH35" s="86"/>
      <c r="DRI35" s="86"/>
      <c r="DRJ35" s="86"/>
      <c r="DRK35" s="86"/>
      <c r="DRL35" s="86"/>
      <c r="DRM35" s="86"/>
      <c r="DRN35" s="86"/>
      <c r="DRO35" s="86"/>
      <c r="DRP35" s="86"/>
      <c r="DRQ35" s="86"/>
      <c r="DRR35" s="86"/>
      <c r="DRS35" s="86"/>
      <c r="DRT35" s="86"/>
      <c r="DRU35" s="86"/>
      <c r="DRV35" s="86"/>
      <c r="DRW35" s="86"/>
      <c r="DRX35" s="86"/>
      <c r="DRY35" s="86"/>
      <c r="DRZ35" s="86"/>
      <c r="DSA35" s="86"/>
      <c r="DSB35" s="86"/>
      <c r="DSC35" s="86"/>
      <c r="DSD35" s="86"/>
      <c r="DSE35" s="86"/>
      <c r="DSF35" s="86"/>
      <c r="DSG35" s="86"/>
      <c r="DSH35" s="86"/>
      <c r="DSI35" s="86"/>
      <c r="DSJ35" s="86"/>
      <c r="DSK35" s="86"/>
      <c r="DSL35" s="86"/>
      <c r="DSM35" s="86"/>
      <c r="DSN35" s="86"/>
      <c r="DSO35" s="86"/>
      <c r="DSP35" s="86"/>
      <c r="DSQ35" s="86"/>
      <c r="DSR35" s="86"/>
      <c r="DSS35" s="86"/>
      <c r="DST35" s="86"/>
      <c r="DSU35" s="86"/>
      <c r="DSV35" s="86"/>
      <c r="DSW35" s="86"/>
      <c r="DSX35" s="86"/>
      <c r="DSY35" s="86"/>
      <c r="DSZ35" s="86"/>
      <c r="DTA35" s="86"/>
      <c r="DTB35" s="86"/>
      <c r="DTC35" s="86"/>
      <c r="DTD35" s="86"/>
      <c r="DTE35" s="86"/>
      <c r="DTF35" s="86"/>
      <c r="DTG35" s="86"/>
      <c r="DTH35" s="86"/>
      <c r="DTI35" s="86"/>
      <c r="DTJ35" s="86"/>
      <c r="DTK35" s="86"/>
      <c r="DTL35" s="86"/>
      <c r="DTM35" s="86"/>
      <c r="DTN35" s="86"/>
      <c r="DTO35" s="86"/>
      <c r="DTP35" s="86"/>
      <c r="DTQ35" s="86"/>
      <c r="DTR35" s="86"/>
      <c r="DTS35" s="86"/>
      <c r="DTT35" s="86"/>
      <c r="DTU35" s="86"/>
      <c r="DTV35" s="86"/>
      <c r="DTW35" s="86"/>
      <c r="DTX35" s="86"/>
      <c r="DTY35" s="86"/>
      <c r="DTZ35" s="86"/>
      <c r="DUA35" s="86"/>
      <c r="DUB35" s="86"/>
      <c r="DUC35" s="86"/>
      <c r="DUD35" s="86"/>
      <c r="DUE35" s="86"/>
      <c r="DUF35" s="86"/>
      <c r="DUG35" s="86"/>
      <c r="DUH35" s="86"/>
      <c r="DUI35" s="86"/>
      <c r="DUJ35" s="86"/>
      <c r="DUK35" s="86"/>
      <c r="DUL35" s="86"/>
      <c r="DUM35" s="86"/>
      <c r="DUN35" s="86"/>
      <c r="DUO35" s="86"/>
      <c r="DUP35" s="86"/>
      <c r="DUQ35" s="86"/>
      <c r="DUR35" s="86"/>
      <c r="DUS35" s="86"/>
      <c r="DUT35" s="86"/>
      <c r="DUU35" s="86"/>
      <c r="DUV35" s="86"/>
      <c r="DUW35" s="86"/>
      <c r="DUX35" s="86"/>
      <c r="DUY35" s="86"/>
      <c r="DUZ35" s="86"/>
      <c r="DVA35" s="86"/>
      <c r="DVB35" s="86"/>
      <c r="DVC35" s="86"/>
      <c r="DVD35" s="86"/>
      <c r="DVE35" s="86"/>
      <c r="DVF35" s="86"/>
      <c r="DVG35" s="86"/>
      <c r="DVH35" s="86"/>
      <c r="DVI35" s="86"/>
      <c r="DVJ35" s="86"/>
      <c r="DVK35" s="86"/>
      <c r="DVL35" s="86"/>
      <c r="DVM35" s="86"/>
      <c r="DVN35" s="86"/>
      <c r="DVO35" s="86"/>
      <c r="DVP35" s="86"/>
      <c r="DVQ35" s="86"/>
      <c r="DVR35" s="86"/>
      <c r="DVS35" s="86"/>
      <c r="DVT35" s="86"/>
      <c r="DVU35" s="86"/>
      <c r="DVV35" s="86"/>
      <c r="DVW35" s="86"/>
      <c r="DVX35" s="86"/>
      <c r="DVY35" s="86"/>
      <c r="DVZ35" s="86"/>
      <c r="DWA35" s="86"/>
      <c r="DWB35" s="86"/>
      <c r="DWC35" s="86"/>
      <c r="DWD35" s="86"/>
      <c r="DWE35" s="86"/>
      <c r="DWF35" s="86"/>
      <c r="DWG35" s="86"/>
      <c r="DWH35" s="86"/>
      <c r="DWI35" s="86"/>
      <c r="DWJ35" s="86"/>
      <c r="DWK35" s="86"/>
      <c r="DWL35" s="86"/>
      <c r="DWM35" s="86"/>
      <c r="DWN35" s="86"/>
      <c r="DWO35" s="86"/>
      <c r="DWP35" s="86"/>
      <c r="DWQ35" s="86"/>
      <c r="DWR35" s="86"/>
      <c r="DWS35" s="86"/>
      <c r="DWT35" s="86"/>
      <c r="DWU35" s="86"/>
      <c r="DWV35" s="86"/>
      <c r="DWW35" s="86"/>
      <c r="DWX35" s="86"/>
      <c r="DWY35" s="86"/>
      <c r="DWZ35" s="86"/>
      <c r="DXA35" s="86"/>
      <c r="DXB35" s="86"/>
      <c r="DXC35" s="86"/>
      <c r="DXD35" s="86"/>
      <c r="DXE35" s="86"/>
      <c r="DXF35" s="86"/>
      <c r="DXG35" s="86"/>
      <c r="DXH35" s="86"/>
      <c r="DXI35" s="86"/>
      <c r="DXJ35" s="86"/>
      <c r="DXK35" s="86"/>
      <c r="DXL35" s="86"/>
      <c r="DXM35" s="86"/>
      <c r="DXN35" s="86"/>
      <c r="DXO35" s="86"/>
      <c r="DXP35" s="86"/>
      <c r="DXQ35" s="86"/>
      <c r="DXR35" s="86"/>
      <c r="DXS35" s="86"/>
      <c r="DXT35" s="86"/>
      <c r="DXU35" s="86"/>
      <c r="DXV35" s="86"/>
      <c r="DXW35" s="86"/>
      <c r="DXX35" s="86"/>
      <c r="DXY35" s="86"/>
      <c r="DXZ35" s="86"/>
      <c r="DYA35" s="86"/>
      <c r="DYB35" s="86"/>
      <c r="DYC35" s="86"/>
      <c r="DYD35" s="86"/>
      <c r="DYE35" s="86"/>
      <c r="DYF35" s="86"/>
      <c r="DYG35" s="86"/>
      <c r="DYH35" s="86"/>
      <c r="DYI35" s="86"/>
      <c r="DYJ35" s="86"/>
      <c r="DYK35" s="86"/>
      <c r="DYL35" s="86"/>
      <c r="DYM35" s="86"/>
      <c r="DYN35" s="86"/>
      <c r="DYO35" s="86"/>
      <c r="DYP35" s="86"/>
      <c r="DYQ35" s="86"/>
      <c r="DYR35" s="86"/>
      <c r="DYS35" s="86"/>
      <c r="DYT35" s="86"/>
      <c r="DYU35" s="86"/>
      <c r="DYV35" s="86"/>
      <c r="DYW35" s="86"/>
      <c r="DYX35" s="86"/>
      <c r="DYY35" s="86"/>
      <c r="DYZ35" s="86"/>
      <c r="DZA35" s="86"/>
      <c r="DZB35" s="86"/>
      <c r="DZC35" s="86"/>
      <c r="DZD35" s="86"/>
      <c r="DZE35" s="86"/>
      <c r="DZF35" s="86"/>
      <c r="DZG35" s="86"/>
      <c r="DZH35" s="86"/>
      <c r="DZI35" s="86"/>
      <c r="DZJ35" s="86"/>
      <c r="DZK35" s="86"/>
      <c r="DZL35" s="86"/>
      <c r="DZM35" s="86"/>
      <c r="DZN35" s="86"/>
      <c r="DZO35" s="86"/>
      <c r="DZP35" s="86"/>
      <c r="DZQ35" s="86"/>
      <c r="DZR35" s="86"/>
      <c r="DZS35" s="86"/>
      <c r="DZT35" s="86"/>
      <c r="DZU35" s="86"/>
      <c r="DZV35" s="86"/>
      <c r="DZW35" s="86"/>
      <c r="DZX35" s="86"/>
      <c r="DZY35" s="86"/>
      <c r="DZZ35" s="86"/>
      <c r="EAA35" s="86"/>
      <c r="EAB35" s="86"/>
      <c r="EAC35" s="86"/>
      <c r="EAD35" s="86"/>
      <c r="EAE35" s="86"/>
      <c r="EAF35" s="86"/>
      <c r="EAG35" s="86"/>
      <c r="EAH35" s="86"/>
      <c r="EAI35" s="86"/>
      <c r="EAJ35" s="86"/>
      <c r="EAK35" s="86"/>
      <c r="EAL35" s="86"/>
      <c r="EAM35" s="86"/>
      <c r="EAN35" s="86"/>
      <c r="EAO35" s="86"/>
      <c r="EAP35" s="86"/>
      <c r="EAQ35" s="86"/>
      <c r="EAR35" s="86"/>
      <c r="EAS35" s="86"/>
      <c r="EAT35" s="86"/>
      <c r="EAU35" s="86"/>
      <c r="EAV35" s="86"/>
      <c r="EAW35" s="86"/>
      <c r="EAX35" s="86"/>
      <c r="EAY35" s="86"/>
      <c r="EAZ35" s="86"/>
      <c r="EBA35" s="86"/>
      <c r="EBB35" s="86"/>
      <c r="EBC35" s="86"/>
      <c r="EBD35" s="86"/>
      <c r="EBE35" s="86"/>
      <c r="EBF35" s="86"/>
      <c r="EBG35" s="86"/>
      <c r="EBH35" s="86"/>
      <c r="EBI35" s="86"/>
      <c r="EBJ35" s="86"/>
      <c r="EBK35" s="86"/>
      <c r="EBL35" s="86"/>
      <c r="EBM35" s="86"/>
      <c r="EBN35" s="86"/>
      <c r="EBO35" s="86"/>
      <c r="EBP35" s="86"/>
      <c r="EBQ35" s="86"/>
      <c r="EBR35" s="86"/>
      <c r="EBS35" s="86"/>
      <c r="EBT35" s="86"/>
      <c r="EBU35" s="86"/>
      <c r="EBV35" s="86"/>
      <c r="EBW35" s="86"/>
      <c r="EBX35" s="86"/>
      <c r="EBY35" s="86"/>
      <c r="EBZ35" s="86"/>
      <c r="ECA35" s="86"/>
      <c r="ECB35" s="86"/>
      <c r="ECC35" s="86"/>
      <c r="ECD35" s="86"/>
      <c r="ECE35" s="86"/>
      <c r="ECF35" s="86"/>
      <c r="ECG35" s="86"/>
      <c r="ECH35" s="86"/>
      <c r="ECI35" s="86"/>
      <c r="ECJ35" s="86"/>
      <c r="ECK35" s="86"/>
      <c r="ECL35" s="86"/>
      <c r="ECM35" s="86"/>
      <c r="ECN35" s="86"/>
      <c r="ECO35" s="86"/>
      <c r="ECP35" s="86"/>
      <c r="ECQ35" s="86"/>
      <c r="ECR35" s="86"/>
      <c r="ECS35" s="86"/>
      <c r="ECT35" s="86"/>
      <c r="ECU35" s="86"/>
      <c r="ECV35" s="86"/>
      <c r="ECW35" s="86"/>
      <c r="ECX35" s="86"/>
      <c r="ECY35" s="86"/>
      <c r="ECZ35" s="86"/>
      <c r="EDA35" s="86"/>
      <c r="EDB35" s="86"/>
      <c r="EDC35" s="86"/>
      <c r="EDD35" s="86"/>
      <c r="EDE35" s="86"/>
      <c r="EDF35" s="86"/>
      <c r="EDG35" s="86"/>
      <c r="EDH35" s="86"/>
      <c r="EDI35" s="86"/>
      <c r="EDJ35" s="86"/>
      <c r="EDK35" s="86"/>
      <c r="EDL35" s="86"/>
      <c r="EDM35" s="86"/>
      <c r="EDN35" s="86"/>
      <c r="EDO35" s="86"/>
      <c r="EDP35" s="86"/>
      <c r="EDQ35" s="86"/>
      <c r="EDR35" s="86"/>
      <c r="EDS35" s="86"/>
      <c r="EDT35" s="86"/>
      <c r="EDU35" s="86"/>
      <c r="EDV35" s="86"/>
      <c r="EDW35" s="86"/>
      <c r="EDX35" s="86"/>
      <c r="EDY35" s="86"/>
      <c r="EDZ35" s="86"/>
      <c r="EEA35" s="86"/>
      <c r="EEB35" s="86"/>
      <c r="EEC35" s="86"/>
      <c r="EED35" s="86"/>
      <c r="EEE35" s="86"/>
      <c r="EEF35" s="86"/>
      <c r="EEG35" s="86"/>
      <c r="EEH35" s="86"/>
      <c r="EEI35" s="86"/>
      <c r="EEJ35" s="86"/>
      <c r="EEK35" s="86"/>
      <c r="EEL35" s="86"/>
      <c r="EEM35" s="86"/>
      <c r="EEN35" s="86"/>
      <c r="EEO35" s="86"/>
      <c r="EEP35" s="86"/>
      <c r="EEQ35" s="86"/>
      <c r="EER35" s="86"/>
      <c r="EES35" s="86"/>
      <c r="EET35" s="86"/>
      <c r="EEU35" s="86"/>
      <c r="EEV35" s="86"/>
      <c r="EEW35" s="86"/>
      <c r="EEX35" s="86"/>
      <c r="EEY35" s="86"/>
      <c r="EEZ35" s="86"/>
      <c r="EFA35" s="86"/>
      <c r="EFB35" s="86"/>
      <c r="EFC35" s="86"/>
      <c r="EFD35" s="86"/>
      <c r="EFE35" s="86"/>
      <c r="EFF35" s="86"/>
      <c r="EFG35" s="86"/>
      <c r="EFH35" s="86"/>
      <c r="EFI35" s="86"/>
      <c r="EFJ35" s="86"/>
      <c r="EFK35" s="86"/>
      <c r="EFL35" s="86"/>
      <c r="EFM35" s="86"/>
      <c r="EFN35" s="86"/>
      <c r="EFO35" s="86"/>
      <c r="EFP35" s="86"/>
      <c r="EFQ35" s="86"/>
      <c r="EFR35" s="86"/>
      <c r="EFS35" s="86"/>
      <c r="EFT35" s="86"/>
      <c r="EFU35" s="86"/>
      <c r="EFV35" s="86"/>
      <c r="EFW35" s="86"/>
      <c r="EFX35" s="86"/>
      <c r="EFY35" s="86"/>
      <c r="EFZ35" s="86"/>
      <c r="EGA35" s="86"/>
      <c r="EGB35" s="86"/>
      <c r="EGC35" s="86"/>
      <c r="EGD35" s="86"/>
      <c r="EGE35" s="86"/>
      <c r="EGF35" s="86"/>
      <c r="EGG35" s="86"/>
      <c r="EGH35" s="86"/>
      <c r="EGI35" s="86"/>
      <c r="EGJ35" s="86"/>
      <c r="EGK35" s="86"/>
      <c r="EGL35" s="86"/>
      <c r="EGM35" s="86"/>
      <c r="EGN35" s="86"/>
      <c r="EGO35" s="86"/>
      <c r="EGP35" s="86"/>
      <c r="EGQ35" s="86"/>
      <c r="EGR35" s="86"/>
      <c r="EGS35" s="86"/>
      <c r="EGT35" s="86"/>
      <c r="EGU35" s="86"/>
      <c r="EGV35" s="86"/>
      <c r="EGW35" s="86"/>
      <c r="EGX35" s="86"/>
      <c r="EGY35" s="86"/>
      <c r="EGZ35" s="86"/>
      <c r="EHA35" s="86"/>
      <c r="EHB35" s="86"/>
      <c r="EHC35" s="86"/>
      <c r="EHD35" s="86"/>
      <c r="EHE35" s="86"/>
      <c r="EHF35" s="86"/>
      <c r="EHG35" s="86"/>
      <c r="EHH35" s="86"/>
      <c r="EHI35" s="86"/>
      <c r="EHJ35" s="86"/>
      <c r="EHK35" s="86"/>
      <c r="EHL35" s="86"/>
      <c r="EHM35" s="86"/>
      <c r="EHN35" s="86"/>
      <c r="EHO35" s="86"/>
      <c r="EHP35" s="86"/>
      <c r="EHQ35" s="86"/>
      <c r="EHR35" s="86"/>
      <c r="EHS35" s="86"/>
      <c r="EHT35" s="86"/>
      <c r="EHU35" s="86"/>
      <c r="EHV35" s="86"/>
      <c r="EHW35" s="86"/>
      <c r="EHX35" s="86"/>
      <c r="EHY35" s="86"/>
      <c r="EHZ35" s="86"/>
      <c r="EIA35" s="86"/>
      <c r="EIB35" s="86"/>
      <c r="EIC35" s="86"/>
      <c r="EID35" s="86"/>
      <c r="EIE35" s="86"/>
      <c r="EIF35" s="86"/>
      <c r="EIG35" s="86"/>
      <c r="EIH35" s="86"/>
      <c r="EII35" s="86"/>
      <c r="EIJ35" s="86"/>
      <c r="EIK35" s="86"/>
      <c r="EIL35" s="86"/>
      <c r="EIM35" s="86"/>
      <c r="EIN35" s="86"/>
      <c r="EIO35" s="86"/>
      <c r="EIP35" s="86"/>
      <c r="EIQ35" s="86"/>
      <c r="EIR35" s="86"/>
      <c r="EIS35" s="86"/>
      <c r="EIT35" s="86"/>
      <c r="EIU35" s="86"/>
      <c r="EIV35" s="86"/>
      <c r="EIW35" s="86"/>
      <c r="EIX35" s="86"/>
      <c r="EIY35" s="86"/>
      <c r="EIZ35" s="86"/>
      <c r="EJA35" s="86"/>
      <c r="EJB35" s="86"/>
      <c r="EJC35" s="86"/>
      <c r="EJD35" s="86"/>
      <c r="EJE35" s="86"/>
      <c r="EJF35" s="86"/>
      <c r="EJG35" s="86"/>
      <c r="EJH35" s="86"/>
      <c r="EJI35" s="86"/>
      <c r="EJJ35" s="86"/>
      <c r="EJK35" s="86"/>
      <c r="EJL35" s="86"/>
      <c r="EJM35" s="86"/>
      <c r="EJN35" s="86"/>
      <c r="EJO35" s="86"/>
      <c r="EJP35" s="86"/>
      <c r="EJQ35" s="86"/>
      <c r="EJR35" s="86"/>
      <c r="EJS35" s="86"/>
      <c r="EJT35" s="86"/>
      <c r="EJU35" s="86"/>
      <c r="EJV35" s="86"/>
      <c r="EJW35" s="86"/>
      <c r="EJX35" s="86"/>
      <c r="EJY35" s="86"/>
      <c r="EJZ35" s="86"/>
      <c r="EKA35" s="86"/>
      <c r="EKB35" s="86"/>
      <c r="EKC35" s="86"/>
      <c r="EKD35" s="86"/>
      <c r="EKE35" s="86"/>
      <c r="EKF35" s="86"/>
      <c r="EKG35" s="86"/>
      <c r="EKH35" s="86"/>
      <c r="EKI35" s="86"/>
      <c r="EKJ35" s="86"/>
      <c r="EKK35" s="86"/>
      <c r="EKL35" s="86"/>
      <c r="EKM35" s="86"/>
      <c r="EKN35" s="86"/>
      <c r="EKO35" s="86"/>
      <c r="EKP35" s="86"/>
      <c r="EKQ35" s="86"/>
      <c r="EKR35" s="86"/>
      <c r="EKS35" s="86"/>
      <c r="EKT35" s="86"/>
      <c r="EKU35" s="86"/>
      <c r="EKV35" s="86"/>
      <c r="EKW35" s="86"/>
      <c r="EKX35" s="86"/>
      <c r="EKY35" s="86"/>
      <c r="EKZ35" s="86"/>
      <c r="ELA35" s="86"/>
      <c r="ELB35" s="86"/>
      <c r="ELC35" s="86"/>
      <c r="ELD35" s="86"/>
      <c r="ELE35" s="86"/>
      <c r="ELF35" s="86"/>
      <c r="ELG35" s="86"/>
      <c r="ELH35" s="86"/>
      <c r="ELI35" s="86"/>
      <c r="ELJ35" s="86"/>
      <c r="ELK35" s="86"/>
      <c r="ELL35" s="86"/>
      <c r="ELM35" s="86"/>
      <c r="ELN35" s="86"/>
      <c r="ELO35" s="86"/>
      <c r="ELP35" s="86"/>
      <c r="ELQ35" s="86"/>
      <c r="ELR35" s="86"/>
      <c r="ELS35" s="86"/>
      <c r="ELT35" s="86"/>
      <c r="ELU35" s="86"/>
      <c r="ELV35" s="86"/>
      <c r="ELW35" s="86"/>
      <c r="ELX35" s="86"/>
      <c r="ELY35" s="86"/>
      <c r="ELZ35" s="86"/>
      <c r="EMA35" s="86"/>
      <c r="EMB35" s="86"/>
      <c r="EMC35" s="86"/>
      <c r="EMD35" s="86"/>
      <c r="EME35" s="86"/>
      <c r="EMF35" s="86"/>
      <c r="EMG35" s="86"/>
      <c r="EMH35" s="86"/>
      <c r="EMI35" s="86"/>
      <c r="EMJ35" s="86"/>
      <c r="EMK35" s="86"/>
      <c r="EML35" s="86"/>
      <c r="EMM35" s="86"/>
      <c r="EMN35" s="86"/>
      <c r="EMO35" s="86"/>
      <c r="EMP35" s="86"/>
      <c r="EMQ35" s="86"/>
      <c r="EMR35" s="86"/>
      <c r="EMS35" s="86"/>
      <c r="EMT35" s="86"/>
      <c r="EMU35" s="86"/>
      <c r="EMV35" s="86"/>
      <c r="EMW35" s="86"/>
      <c r="EMX35" s="86"/>
      <c r="EMY35" s="86"/>
      <c r="EMZ35" s="86"/>
      <c r="ENA35" s="86"/>
      <c r="ENB35" s="86"/>
      <c r="ENC35" s="86"/>
      <c r="END35" s="86"/>
      <c r="ENE35" s="86"/>
      <c r="ENF35" s="86"/>
      <c r="ENG35" s="86"/>
      <c r="ENH35" s="86"/>
      <c r="ENI35" s="86"/>
      <c r="ENJ35" s="86"/>
      <c r="ENK35" s="86"/>
      <c r="ENL35" s="86"/>
      <c r="ENM35" s="86"/>
      <c r="ENN35" s="86"/>
      <c r="ENO35" s="86"/>
      <c r="ENP35" s="86"/>
      <c r="ENQ35" s="86"/>
      <c r="ENR35" s="86"/>
      <c r="ENS35" s="86"/>
      <c r="ENT35" s="86"/>
      <c r="ENU35" s="86"/>
      <c r="ENV35" s="86"/>
      <c r="ENW35" s="86"/>
      <c r="ENX35" s="86"/>
      <c r="ENY35" s="86"/>
      <c r="ENZ35" s="86"/>
      <c r="EOA35" s="86"/>
      <c r="EOB35" s="86"/>
      <c r="EOC35" s="86"/>
      <c r="EOD35" s="86"/>
      <c r="EOE35" s="86"/>
      <c r="EOF35" s="86"/>
      <c r="EOG35" s="86"/>
      <c r="EOH35" s="86"/>
      <c r="EOI35" s="86"/>
      <c r="EOJ35" s="86"/>
      <c r="EOK35" s="86"/>
      <c r="EOL35" s="86"/>
      <c r="EOM35" s="86"/>
      <c r="EON35" s="86"/>
      <c r="EOO35" s="86"/>
      <c r="EOP35" s="86"/>
      <c r="EOQ35" s="86"/>
      <c r="EOR35" s="86"/>
      <c r="EOS35" s="86"/>
      <c r="EOT35" s="86"/>
      <c r="EOU35" s="86"/>
      <c r="EOV35" s="86"/>
      <c r="EOW35" s="86"/>
      <c r="EOX35" s="86"/>
      <c r="EOY35" s="86"/>
      <c r="EOZ35" s="86"/>
      <c r="EPA35" s="86"/>
      <c r="EPB35" s="86"/>
      <c r="EPC35" s="86"/>
      <c r="EPD35" s="86"/>
      <c r="EPE35" s="86"/>
      <c r="EPF35" s="86"/>
      <c r="EPG35" s="86"/>
      <c r="EPH35" s="86"/>
      <c r="EPI35" s="86"/>
      <c r="EPJ35" s="86"/>
      <c r="EPK35" s="86"/>
      <c r="EPL35" s="86"/>
      <c r="EPM35" s="86"/>
      <c r="EPN35" s="86"/>
      <c r="EPO35" s="86"/>
      <c r="EPP35" s="86"/>
      <c r="EPQ35" s="86"/>
      <c r="EPR35" s="86"/>
      <c r="EPS35" s="86"/>
      <c r="EPT35" s="86"/>
      <c r="EPU35" s="86"/>
      <c r="EPV35" s="86"/>
      <c r="EPW35" s="86"/>
      <c r="EPX35" s="86"/>
      <c r="EPY35" s="86"/>
      <c r="EPZ35" s="86"/>
      <c r="EQA35" s="86"/>
      <c r="EQB35" s="86"/>
      <c r="EQC35" s="86"/>
      <c r="EQD35" s="86"/>
      <c r="EQE35" s="86"/>
      <c r="EQF35" s="86"/>
      <c r="EQG35" s="86"/>
      <c r="EQH35" s="86"/>
      <c r="EQI35" s="86"/>
      <c r="EQJ35" s="86"/>
      <c r="EQK35" s="86"/>
      <c r="EQL35" s="86"/>
      <c r="EQM35" s="86"/>
      <c r="EQN35" s="86"/>
      <c r="EQO35" s="86"/>
      <c r="EQP35" s="86"/>
      <c r="EQQ35" s="86"/>
      <c r="EQR35" s="86"/>
      <c r="EQS35" s="86"/>
      <c r="EQT35" s="86"/>
      <c r="EQU35" s="86"/>
      <c r="EQV35" s="86"/>
      <c r="EQW35" s="86"/>
      <c r="EQX35" s="86"/>
      <c r="EQY35" s="86"/>
      <c r="EQZ35" s="86"/>
      <c r="ERA35" s="86"/>
      <c r="ERB35" s="86"/>
      <c r="ERC35" s="86"/>
      <c r="ERD35" s="86"/>
      <c r="ERE35" s="86"/>
      <c r="ERF35" s="86"/>
      <c r="ERG35" s="86"/>
      <c r="ERH35" s="86"/>
      <c r="ERI35" s="86"/>
      <c r="ERJ35" s="86"/>
      <c r="ERK35" s="86"/>
      <c r="ERL35" s="86"/>
      <c r="ERM35" s="86"/>
      <c r="ERN35" s="86"/>
      <c r="ERO35" s="86"/>
      <c r="ERP35" s="86"/>
      <c r="ERQ35" s="86"/>
      <c r="ERR35" s="86"/>
      <c r="ERS35" s="86"/>
      <c r="ERT35" s="86"/>
      <c r="ERU35" s="86"/>
      <c r="ERV35" s="86"/>
      <c r="ERW35" s="86"/>
      <c r="ERX35" s="86"/>
      <c r="ERY35" s="86"/>
      <c r="ERZ35" s="86"/>
      <c r="ESA35" s="86"/>
      <c r="ESB35" s="86"/>
      <c r="ESC35" s="86"/>
      <c r="ESD35" s="86"/>
      <c r="ESE35" s="86"/>
      <c r="ESF35" s="86"/>
      <c r="ESG35" s="86"/>
      <c r="ESH35" s="86"/>
      <c r="ESI35" s="86"/>
      <c r="ESJ35" s="86"/>
      <c r="ESK35" s="86"/>
      <c r="ESL35" s="86"/>
      <c r="ESM35" s="86"/>
      <c r="ESN35" s="86"/>
      <c r="ESO35" s="86"/>
      <c r="ESP35" s="86"/>
      <c r="ESQ35" s="86"/>
      <c r="ESR35" s="86"/>
      <c r="ESS35" s="86"/>
      <c r="EST35" s="86"/>
      <c r="ESU35" s="86"/>
      <c r="ESV35" s="86"/>
      <c r="ESW35" s="86"/>
      <c r="ESX35" s="86"/>
      <c r="ESY35" s="86"/>
      <c r="ESZ35" s="86"/>
      <c r="ETA35" s="86"/>
      <c r="ETB35" s="86"/>
      <c r="ETC35" s="86"/>
      <c r="ETD35" s="86"/>
      <c r="ETE35" s="86"/>
      <c r="ETF35" s="86"/>
      <c r="ETG35" s="86"/>
      <c r="ETH35" s="86"/>
      <c r="ETI35" s="86"/>
      <c r="ETJ35" s="86"/>
      <c r="ETK35" s="86"/>
      <c r="ETL35" s="86"/>
      <c r="ETM35" s="86"/>
      <c r="ETN35" s="86"/>
      <c r="ETO35" s="86"/>
      <c r="ETP35" s="86"/>
      <c r="ETQ35" s="86"/>
      <c r="ETR35" s="86"/>
      <c r="ETS35" s="86"/>
      <c r="ETT35" s="86"/>
      <c r="ETU35" s="86"/>
      <c r="ETV35" s="86"/>
      <c r="ETW35" s="86"/>
      <c r="ETX35" s="86"/>
      <c r="ETY35" s="86"/>
      <c r="ETZ35" s="86"/>
      <c r="EUA35" s="86"/>
      <c r="EUB35" s="86"/>
      <c r="EUC35" s="86"/>
      <c r="EUD35" s="86"/>
      <c r="EUE35" s="86"/>
      <c r="EUF35" s="86"/>
      <c r="EUG35" s="86"/>
      <c r="EUH35" s="86"/>
      <c r="EUI35" s="86"/>
      <c r="EUJ35" s="86"/>
      <c r="EUK35" s="86"/>
      <c r="EUL35" s="86"/>
      <c r="EUM35" s="86"/>
      <c r="EUN35" s="86"/>
      <c r="EUO35" s="86"/>
      <c r="EUP35" s="86"/>
      <c r="EUQ35" s="86"/>
      <c r="EUR35" s="86"/>
      <c r="EUS35" s="86"/>
      <c r="EUT35" s="86"/>
      <c r="EUU35" s="86"/>
      <c r="EUV35" s="86"/>
      <c r="EUW35" s="86"/>
      <c r="EUX35" s="86"/>
      <c r="EUY35" s="86"/>
      <c r="EUZ35" s="86"/>
      <c r="EVA35" s="86"/>
      <c r="EVB35" s="86"/>
      <c r="EVC35" s="86"/>
      <c r="EVD35" s="86"/>
      <c r="EVE35" s="86"/>
      <c r="EVF35" s="86"/>
      <c r="EVG35" s="86"/>
      <c r="EVH35" s="86"/>
      <c r="EVI35" s="86"/>
      <c r="EVJ35" s="86"/>
      <c r="EVK35" s="86"/>
      <c r="EVL35" s="86"/>
      <c r="EVM35" s="86"/>
      <c r="EVN35" s="86"/>
      <c r="EVO35" s="86"/>
      <c r="EVP35" s="86"/>
      <c r="EVQ35" s="86"/>
      <c r="EVR35" s="86"/>
      <c r="EVS35" s="86"/>
      <c r="EVT35" s="86"/>
      <c r="EVU35" s="86"/>
      <c r="EVV35" s="86"/>
      <c r="EVW35" s="86"/>
      <c r="EVX35" s="86"/>
      <c r="EVY35" s="86"/>
      <c r="EVZ35" s="86"/>
      <c r="EWA35" s="86"/>
      <c r="EWB35" s="86"/>
      <c r="EWC35" s="86"/>
      <c r="EWD35" s="86"/>
      <c r="EWE35" s="86"/>
      <c r="EWF35" s="86"/>
      <c r="EWG35" s="86"/>
      <c r="EWH35" s="86"/>
      <c r="EWI35" s="86"/>
      <c r="EWJ35" s="86"/>
      <c r="EWK35" s="86"/>
      <c r="EWL35" s="86"/>
      <c r="EWM35" s="86"/>
      <c r="EWN35" s="86"/>
      <c r="EWO35" s="86"/>
      <c r="EWP35" s="86"/>
      <c r="EWQ35" s="86"/>
      <c r="EWR35" s="86"/>
      <c r="EWS35" s="86"/>
      <c r="EWT35" s="86"/>
      <c r="EWU35" s="86"/>
      <c r="EWV35" s="86"/>
      <c r="EWW35" s="86"/>
      <c r="EWX35" s="86"/>
      <c r="EWY35" s="86"/>
      <c r="EWZ35" s="86"/>
      <c r="EXA35" s="86"/>
      <c r="EXB35" s="86"/>
      <c r="EXC35" s="86"/>
      <c r="EXD35" s="86"/>
      <c r="EXE35" s="86"/>
      <c r="EXF35" s="86"/>
      <c r="EXG35" s="86"/>
      <c r="EXH35" s="86"/>
      <c r="EXI35" s="86"/>
      <c r="EXJ35" s="86"/>
      <c r="EXK35" s="86"/>
      <c r="EXL35" s="86"/>
      <c r="EXM35" s="86"/>
      <c r="EXN35" s="86"/>
      <c r="EXO35" s="86"/>
      <c r="EXP35" s="86"/>
      <c r="EXQ35" s="86"/>
      <c r="EXR35" s="86"/>
      <c r="EXS35" s="86"/>
      <c r="EXT35" s="86"/>
      <c r="EXU35" s="86"/>
      <c r="EXV35" s="86"/>
      <c r="EXW35" s="86"/>
      <c r="EXX35" s="86"/>
      <c r="EXY35" s="86"/>
      <c r="EXZ35" s="86"/>
      <c r="EYA35" s="86"/>
      <c r="EYB35" s="86"/>
      <c r="EYC35" s="86"/>
      <c r="EYD35" s="86"/>
      <c r="EYE35" s="86"/>
      <c r="EYF35" s="86"/>
      <c r="EYG35" s="86"/>
      <c r="EYH35" s="86"/>
      <c r="EYI35" s="86"/>
      <c r="EYJ35" s="86"/>
      <c r="EYK35" s="86"/>
      <c r="EYL35" s="86"/>
      <c r="EYM35" s="86"/>
      <c r="EYN35" s="86"/>
      <c r="EYO35" s="86"/>
      <c r="EYP35" s="86"/>
      <c r="EYQ35" s="86"/>
      <c r="EYR35" s="86"/>
      <c r="EYS35" s="86"/>
      <c r="EYT35" s="86"/>
      <c r="EYU35" s="86"/>
      <c r="EYV35" s="86"/>
      <c r="EYW35" s="86"/>
      <c r="EYX35" s="86"/>
      <c r="EYY35" s="86"/>
      <c r="EYZ35" s="86"/>
      <c r="EZA35" s="86"/>
      <c r="EZB35" s="86"/>
      <c r="EZC35" s="86"/>
      <c r="EZD35" s="86"/>
      <c r="EZE35" s="86"/>
      <c r="EZF35" s="86"/>
      <c r="EZG35" s="86"/>
      <c r="EZH35" s="86"/>
      <c r="EZI35" s="86"/>
      <c r="EZJ35" s="86"/>
      <c r="EZK35" s="86"/>
      <c r="EZL35" s="86"/>
      <c r="EZM35" s="86"/>
      <c r="EZN35" s="86"/>
      <c r="EZO35" s="86"/>
      <c r="EZP35" s="86"/>
      <c r="EZQ35" s="86"/>
      <c r="EZR35" s="86"/>
      <c r="EZS35" s="86"/>
      <c r="EZT35" s="86"/>
      <c r="EZU35" s="86"/>
      <c r="EZV35" s="86"/>
      <c r="EZW35" s="86"/>
      <c r="EZX35" s="86"/>
      <c r="EZY35" s="86"/>
      <c r="EZZ35" s="86"/>
      <c r="FAA35" s="86"/>
      <c r="FAB35" s="86"/>
      <c r="FAC35" s="86"/>
      <c r="FAD35" s="86"/>
      <c r="FAE35" s="86"/>
      <c r="FAF35" s="86"/>
      <c r="FAG35" s="86"/>
      <c r="FAH35" s="86"/>
      <c r="FAI35" s="86"/>
      <c r="FAJ35" s="86"/>
      <c r="FAK35" s="86"/>
      <c r="FAL35" s="86"/>
      <c r="FAM35" s="86"/>
      <c r="FAN35" s="86"/>
      <c r="FAO35" s="86"/>
      <c r="FAP35" s="86"/>
      <c r="FAQ35" s="86"/>
      <c r="FAR35" s="86"/>
      <c r="FAS35" s="86"/>
      <c r="FAT35" s="86"/>
      <c r="FAU35" s="86"/>
      <c r="FAV35" s="86"/>
      <c r="FAW35" s="86"/>
      <c r="FAX35" s="86"/>
      <c r="FAY35" s="86"/>
      <c r="FAZ35" s="86"/>
      <c r="FBA35" s="86"/>
      <c r="FBB35" s="86"/>
      <c r="FBC35" s="86"/>
      <c r="FBD35" s="86"/>
      <c r="FBE35" s="86"/>
      <c r="FBF35" s="86"/>
      <c r="FBG35" s="86"/>
      <c r="FBH35" s="86"/>
      <c r="FBI35" s="86"/>
      <c r="FBJ35" s="86"/>
      <c r="FBK35" s="86"/>
      <c r="FBL35" s="86"/>
      <c r="FBM35" s="86"/>
      <c r="FBN35" s="86"/>
      <c r="FBO35" s="86"/>
      <c r="FBP35" s="86"/>
      <c r="FBQ35" s="86"/>
      <c r="FBR35" s="86"/>
      <c r="FBS35" s="86"/>
      <c r="FBT35" s="86"/>
      <c r="FBU35" s="86"/>
      <c r="FBV35" s="86"/>
      <c r="FBW35" s="86"/>
      <c r="FBX35" s="86"/>
      <c r="FBY35" s="86"/>
      <c r="FBZ35" s="86"/>
      <c r="FCA35" s="86"/>
      <c r="FCB35" s="86"/>
      <c r="FCC35" s="86"/>
      <c r="FCD35" s="86"/>
      <c r="FCE35" s="86"/>
      <c r="FCF35" s="86"/>
      <c r="FCG35" s="86"/>
      <c r="FCH35" s="86"/>
      <c r="FCI35" s="86"/>
      <c r="FCJ35" s="86"/>
      <c r="FCK35" s="86"/>
      <c r="FCL35" s="86"/>
      <c r="FCM35" s="86"/>
      <c r="FCN35" s="86"/>
      <c r="FCO35" s="86"/>
      <c r="FCP35" s="86"/>
      <c r="FCQ35" s="86"/>
      <c r="FCR35" s="86"/>
      <c r="FCS35" s="86"/>
      <c r="FCT35" s="86"/>
      <c r="FCU35" s="86"/>
      <c r="FCV35" s="86"/>
      <c r="FCW35" s="86"/>
      <c r="FCX35" s="86"/>
      <c r="FCY35" s="86"/>
      <c r="FCZ35" s="86"/>
      <c r="FDA35" s="86"/>
      <c r="FDB35" s="86"/>
      <c r="FDC35" s="86"/>
      <c r="FDD35" s="86"/>
      <c r="FDE35" s="86"/>
      <c r="FDF35" s="86"/>
      <c r="FDG35" s="86"/>
      <c r="FDH35" s="86"/>
      <c r="FDI35" s="86"/>
      <c r="FDJ35" s="86"/>
      <c r="FDK35" s="86"/>
      <c r="FDL35" s="86"/>
      <c r="FDM35" s="86"/>
      <c r="FDN35" s="86"/>
      <c r="FDO35" s="86"/>
      <c r="FDP35" s="86"/>
      <c r="FDQ35" s="86"/>
      <c r="FDR35" s="86"/>
      <c r="FDS35" s="86"/>
      <c r="FDT35" s="86"/>
      <c r="FDU35" s="86"/>
      <c r="FDV35" s="86"/>
      <c r="FDW35" s="86"/>
      <c r="FDX35" s="86"/>
      <c r="FDY35" s="86"/>
      <c r="FDZ35" s="86"/>
      <c r="FEA35" s="86"/>
      <c r="FEB35" s="86"/>
      <c r="FEC35" s="86"/>
      <c r="FED35" s="86"/>
      <c r="FEE35" s="86"/>
      <c r="FEF35" s="86"/>
      <c r="FEG35" s="86"/>
      <c r="FEH35" s="86"/>
      <c r="FEI35" s="86"/>
      <c r="FEJ35" s="86"/>
      <c r="FEK35" s="86"/>
      <c r="FEL35" s="86"/>
      <c r="FEM35" s="86"/>
      <c r="FEN35" s="86"/>
      <c r="FEO35" s="86"/>
      <c r="FEP35" s="86"/>
      <c r="FEQ35" s="86"/>
      <c r="FER35" s="86"/>
      <c r="FES35" s="86"/>
      <c r="FET35" s="86"/>
      <c r="FEU35" s="86"/>
      <c r="FEV35" s="86"/>
      <c r="FEW35" s="86"/>
      <c r="FEX35" s="86"/>
      <c r="FEY35" s="86"/>
      <c r="FEZ35" s="86"/>
      <c r="FFA35" s="86"/>
      <c r="FFB35" s="86"/>
      <c r="FFC35" s="86"/>
      <c r="FFD35" s="86"/>
      <c r="FFE35" s="86"/>
      <c r="FFF35" s="86"/>
      <c r="FFG35" s="86"/>
      <c r="FFH35" s="86"/>
      <c r="FFI35" s="86"/>
      <c r="FFJ35" s="86"/>
      <c r="FFK35" s="86"/>
      <c r="FFL35" s="86"/>
      <c r="FFM35" s="86"/>
      <c r="FFN35" s="86"/>
      <c r="FFO35" s="86"/>
      <c r="FFP35" s="86"/>
      <c r="FFQ35" s="86"/>
      <c r="FFR35" s="86"/>
      <c r="FFS35" s="86"/>
      <c r="FFT35" s="86"/>
      <c r="FFU35" s="86"/>
      <c r="FFV35" s="86"/>
      <c r="FFW35" s="86"/>
      <c r="FFX35" s="86"/>
      <c r="FFY35" s="86"/>
      <c r="FFZ35" s="86"/>
      <c r="FGA35" s="86"/>
      <c r="FGB35" s="86"/>
      <c r="FGC35" s="86"/>
      <c r="FGD35" s="86"/>
      <c r="FGE35" s="86"/>
      <c r="FGF35" s="86"/>
      <c r="FGG35" s="86"/>
      <c r="FGH35" s="86"/>
      <c r="FGI35" s="86"/>
      <c r="FGJ35" s="86"/>
      <c r="FGK35" s="86"/>
      <c r="FGL35" s="86"/>
      <c r="FGM35" s="86"/>
      <c r="FGN35" s="86"/>
      <c r="FGO35" s="86"/>
      <c r="FGP35" s="86"/>
      <c r="FGQ35" s="86"/>
      <c r="FGR35" s="86"/>
      <c r="FGS35" s="86"/>
      <c r="FGT35" s="86"/>
      <c r="FGU35" s="86"/>
      <c r="FGV35" s="86"/>
      <c r="FGW35" s="86"/>
      <c r="FGX35" s="86"/>
      <c r="FGY35" s="86"/>
      <c r="FGZ35" s="86"/>
      <c r="FHA35" s="86"/>
      <c r="FHB35" s="86"/>
      <c r="FHC35" s="86"/>
      <c r="FHD35" s="86"/>
      <c r="FHE35" s="86"/>
      <c r="FHF35" s="86"/>
      <c r="FHG35" s="86"/>
      <c r="FHH35" s="86"/>
      <c r="FHI35" s="86"/>
      <c r="FHJ35" s="86"/>
      <c r="FHK35" s="86"/>
      <c r="FHL35" s="86"/>
      <c r="FHM35" s="86"/>
      <c r="FHN35" s="86"/>
      <c r="FHO35" s="86"/>
      <c r="FHP35" s="86"/>
      <c r="FHQ35" s="86"/>
      <c r="FHR35" s="86"/>
      <c r="FHS35" s="86"/>
      <c r="FHT35" s="86"/>
      <c r="FHU35" s="86"/>
      <c r="FHV35" s="86"/>
      <c r="FHW35" s="86"/>
      <c r="FHX35" s="86"/>
      <c r="FHY35" s="86"/>
      <c r="FHZ35" s="86"/>
      <c r="FIA35" s="86"/>
      <c r="FIB35" s="86"/>
      <c r="FIC35" s="86"/>
      <c r="FID35" s="86"/>
      <c r="FIE35" s="86"/>
      <c r="FIF35" s="86"/>
      <c r="FIG35" s="86"/>
      <c r="FIH35" s="86"/>
      <c r="FII35" s="86"/>
      <c r="FIJ35" s="86"/>
      <c r="FIK35" s="86"/>
      <c r="FIL35" s="86"/>
      <c r="FIM35" s="86"/>
      <c r="FIN35" s="86"/>
      <c r="FIO35" s="86"/>
      <c r="FIP35" s="86"/>
      <c r="FIQ35" s="86"/>
      <c r="FIR35" s="86"/>
      <c r="FIS35" s="86"/>
      <c r="FIT35" s="86"/>
      <c r="FIU35" s="86"/>
      <c r="FIV35" s="86"/>
      <c r="FIW35" s="86"/>
      <c r="FIX35" s="86"/>
      <c r="FIY35" s="86"/>
      <c r="FIZ35" s="86"/>
      <c r="FJA35" s="86"/>
      <c r="FJB35" s="86"/>
      <c r="FJC35" s="86"/>
      <c r="FJD35" s="86"/>
      <c r="FJE35" s="86"/>
      <c r="FJF35" s="86"/>
      <c r="FJG35" s="86"/>
      <c r="FJH35" s="86"/>
      <c r="FJI35" s="86"/>
      <c r="FJJ35" s="86"/>
      <c r="FJK35" s="86"/>
      <c r="FJL35" s="86"/>
      <c r="FJM35" s="86"/>
      <c r="FJN35" s="86"/>
      <c r="FJO35" s="86"/>
      <c r="FJP35" s="86"/>
      <c r="FJQ35" s="86"/>
      <c r="FJR35" s="86"/>
      <c r="FJS35" s="86"/>
      <c r="FJT35" s="86"/>
      <c r="FJU35" s="86"/>
      <c r="FJV35" s="86"/>
      <c r="FJW35" s="86"/>
      <c r="FJX35" s="86"/>
      <c r="FJY35" s="86"/>
      <c r="FJZ35" s="86"/>
      <c r="FKA35" s="86"/>
      <c r="FKB35" s="86"/>
      <c r="FKC35" s="86"/>
      <c r="FKD35" s="86"/>
      <c r="FKE35" s="86"/>
      <c r="FKF35" s="86"/>
      <c r="FKG35" s="86"/>
      <c r="FKH35" s="86"/>
      <c r="FKI35" s="86"/>
      <c r="FKJ35" s="86"/>
      <c r="FKK35" s="86"/>
      <c r="FKL35" s="86"/>
      <c r="FKM35" s="86"/>
      <c r="FKN35" s="86"/>
      <c r="FKO35" s="86"/>
      <c r="FKP35" s="86"/>
      <c r="FKQ35" s="86"/>
      <c r="FKR35" s="86"/>
      <c r="FKS35" s="86"/>
      <c r="FKT35" s="86"/>
      <c r="FKU35" s="86"/>
      <c r="FKV35" s="86"/>
      <c r="FKW35" s="86"/>
      <c r="FKX35" s="86"/>
      <c r="FKY35" s="86"/>
      <c r="FKZ35" s="86"/>
      <c r="FLA35" s="86"/>
      <c r="FLB35" s="86"/>
      <c r="FLC35" s="86"/>
      <c r="FLD35" s="86"/>
      <c r="FLE35" s="86"/>
      <c r="FLF35" s="86"/>
      <c r="FLG35" s="86"/>
      <c r="FLH35" s="86"/>
      <c r="FLI35" s="86"/>
      <c r="FLJ35" s="86"/>
      <c r="FLK35" s="86"/>
      <c r="FLL35" s="86"/>
      <c r="FLM35" s="86"/>
      <c r="FLN35" s="86"/>
      <c r="FLO35" s="86"/>
      <c r="FLP35" s="86"/>
      <c r="FLQ35" s="86"/>
      <c r="FLR35" s="86"/>
      <c r="FLS35" s="86"/>
      <c r="FLT35" s="86"/>
      <c r="FLU35" s="86"/>
      <c r="FLV35" s="86"/>
      <c r="FLW35" s="86"/>
      <c r="FLX35" s="86"/>
      <c r="FLY35" s="86"/>
      <c r="FLZ35" s="86"/>
      <c r="FMA35" s="86"/>
      <c r="FMB35" s="86"/>
      <c r="FMC35" s="86"/>
      <c r="FMD35" s="86"/>
      <c r="FME35" s="86"/>
      <c r="FMF35" s="86"/>
      <c r="FMG35" s="86"/>
      <c r="FMH35" s="86"/>
      <c r="FMI35" s="86"/>
      <c r="FMJ35" s="86"/>
      <c r="FMK35" s="86"/>
      <c r="FML35" s="86"/>
      <c r="FMM35" s="86"/>
      <c r="FMN35" s="86"/>
      <c r="FMO35" s="86"/>
      <c r="FMP35" s="86"/>
      <c r="FMQ35" s="86"/>
      <c r="FMR35" s="86"/>
      <c r="FMS35" s="86"/>
      <c r="FMT35" s="86"/>
      <c r="FMU35" s="86"/>
      <c r="FMV35" s="86"/>
      <c r="FMW35" s="86"/>
      <c r="FMX35" s="86"/>
      <c r="FMY35" s="86"/>
      <c r="FMZ35" s="86"/>
      <c r="FNA35" s="86"/>
      <c r="FNB35" s="86"/>
      <c r="FNC35" s="86"/>
      <c r="FND35" s="86"/>
      <c r="FNE35" s="86"/>
      <c r="FNF35" s="86"/>
      <c r="FNG35" s="86"/>
      <c r="FNH35" s="86"/>
      <c r="FNI35" s="86"/>
      <c r="FNJ35" s="86"/>
      <c r="FNK35" s="86"/>
      <c r="FNL35" s="86"/>
      <c r="FNM35" s="86"/>
      <c r="FNN35" s="86"/>
      <c r="FNO35" s="86"/>
      <c r="FNP35" s="86"/>
      <c r="FNQ35" s="86"/>
      <c r="FNR35" s="86"/>
      <c r="FNS35" s="86"/>
      <c r="FNT35" s="86"/>
      <c r="FNU35" s="86"/>
      <c r="FNV35" s="86"/>
      <c r="FNW35" s="86"/>
      <c r="FNX35" s="86"/>
      <c r="FNY35" s="86"/>
      <c r="FNZ35" s="86"/>
      <c r="FOA35" s="86"/>
      <c r="FOB35" s="86"/>
      <c r="FOC35" s="86"/>
      <c r="FOD35" s="86"/>
      <c r="FOE35" s="86"/>
      <c r="FOF35" s="86"/>
      <c r="FOG35" s="86"/>
      <c r="FOH35" s="86"/>
      <c r="FOI35" s="86"/>
      <c r="FOJ35" s="86"/>
      <c r="FOK35" s="86"/>
      <c r="FOL35" s="86"/>
      <c r="FOM35" s="86"/>
      <c r="FON35" s="86"/>
      <c r="FOO35" s="86"/>
      <c r="FOP35" s="86"/>
      <c r="FOQ35" s="86"/>
      <c r="FOR35" s="86"/>
      <c r="FOS35" s="86"/>
      <c r="FOT35" s="86"/>
      <c r="FOU35" s="86"/>
      <c r="FOV35" s="86"/>
      <c r="FOW35" s="86"/>
      <c r="FOX35" s="86"/>
      <c r="FOY35" s="86"/>
      <c r="FOZ35" s="86"/>
      <c r="FPA35" s="86"/>
      <c r="FPB35" s="86"/>
      <c r="FPC35" s="86"/>
      <c r="FPD35" s="86"/>
      <c r="FPE35" s="86"/>
      <c r="FPF35" s="86"/>
      <c r="FPG35" s="86"/>
      <c r="FPH35" s="86"/>
      <c r="FPI35" s="86"/>
      <c r="FPJ35" s="86"/>
      <c r="FPK35" s="86"/>
      <c r="FPL35" s="86"/>
      <c r="FPM35" s="86"/>
      <c r="FPN35" s="86"/>
      <c r="FPO35" s="86"/>
      <c r="FPP35" s="86"/>
      <c r="FPQ35" s="86"/>
      <c r="FPR35" s="86"/>
      <c r="FPS35" s="86"/>
      <c r="FPT35" s="86"/>
      <c r="FPU35" s="86"/>
      <c r="FPV35" s="86"/>
      <c r="FPW35" s="86"/>
      <c r="FPX35" s="86"/>
      <c r="FPY35" s="86"/>
      <c r="FPZ35" s="86"/>
      <c r="FQA35" s="86"/>
      <c r="FQB35" s="86"/>
      <c r="FQC35" s="86"/>
      <c r="FQD35" s="86"/>
      <c r="FQE35" s="86"/>
      <c r="FQF35" s="86"/>
      <c r="FQG35" s="86"/>
      <c r="FQH35" s="86"/>
      <c r="FQI35" s="86"/>
      <c r="FQJ35" s="86"/>
      <c r="FQK35" s="86"/>
      <c r="FQL35" s="86"/>
      <c r="FQM35" s="86"/>
      <c r="FQN35" s="86"/>
      <c r="FQO35" s="86"/>
      <c r="FQP35" s="86"/>
      <c r="FQQ35" s="86"/>
      <c r="FQR35" s="86"/>
      <c r="FQS35" s="86"/>
      <c r="FQT35" s="86"/>
      <c r="FQU35" s="86"/>
      <c r="FQV35" s="86"/>
      <c r="FQW35" s="86"/>
      <c r="FQX35" s="86"/>
      <c r="FQY35" s="86"/>
      <c r="FQZ35" s="86"/>
      <c r="FRA35" s="86"/>
      <c r="FRB35" s="86"/>
      <c r="FRC35" s="86"/>
      <c r="FRD35" s="86"/>
      <c r="FRE35" s="86"/>
      <c r="FRF35" s="86"/>
      <c r="FRG35" s="86"/>
      <c r="FRH35" s="86"/>
      <c r="FRI35" s="86"/>
      <c r="FRJ35" s="86"/>
      <c r="FRK35" s="86"/>
      <c r="FRL35" s="86"/>
      <c r="FRM35" s="86"/>
      <c r="FRN35" s="86"/>
      <c r="FRO35" s="86"/>
      <c r="FRP35" s="86"/>
      <c r="FRQ35" s="86"/>
      <c r="FRR35" s="86"/>
      <c r="FRS35" s="86"/>
      <c r="FRT35" s="86"/>
      <c r="FRU35" s="86"/>
      <c r="FRV35" s="86"/>
      <c r="FRW35" s="86"/>
      <c r="FRX35" s="86"/>
      <c r="FRY35" s="86"/>
      <c r="FRZ35" s="86"/>
      <c r="FSA35" s="86"/>
      <c r="FSB35" s="86"/>
      <c r="FSC35" s="86"/>
      <c r="FSD35" s="86"/>
      <c r="FSE35" s="86"/>
      <c r="FSF35" s="86"/>
      <c r="FSG35" s="86"/>
      <c r="FSH35" s="86"/>
      <c r="FSI35" s="86"/>
      <c r="FSJ35" s="86"/>
      <c r="FSK35" s="86"/>
      <c r="FSL35" s="86"/>
      <c r="FSM35" s="86"/>
      <c r="FSN35" s="86"/>
      <c r="FSO35" s="86"/>
      <c r="FSP35" s="86"/>
      <c r="FSQ35" s="86"/>
      <c r="FSR35" s="86"/>
      <c r="FSS35" s="86"/>
      <c r="FST35" s="86"/>
      <c r="FSU35" s="86"/>
      <c r="FSV35" s="86"/>
      <c r="FSW35" s="86"/>
      <c r="FSX35" s="86"/>
      <c r="FSY35" s="86"/>
      <c r="FSZ35" s="86"/>
      <c r="FTA35" s="86"/>
      <c r="FTB35" s="86"/>
      <c r="FTC35" s="86"/>
      <c r="FTD35" s="86"/>
      <c r="FTE35" s="86"/>
      <c r="FTF35" s="86"/>
      <c r="FTG35" s="86"/>
      <c r="FTH35" s="86"/>
      <c r="FTI35" s="86"/>
      <c r="FTJ35" s="86"/>
      <c r="FTK35" s="86"/>
      <c r="FTL35" s="86"/>
      <c r="FTM35" s="86"/>
      <c r="FTN35" s="86"/>
      <c r="FTO35" s="86"/>
      <c r="FTP35" s="86"/>
      <c r="FTQ35" s="86"/>
      <c r="FTR35" s="86"/>
      <c r="FTS35" s="86"/>
      <c r="FTT35" s="86"/>
      <c r="FTU35" s="86"/>
      <c r="FTV35" s="86"/>
      <c r="FTW35" s="86"/>
      <c r="FTX35" s="86"/>
      <c r="FTY35" s="86"/>
      <c r="FTZ35" s="86"/>
      <c r="FUA35" s="86"/>
      <c r="FUB35" s="86"/>
      <c r="FUC35" s="86"/>
      <c r="FUD35" s="86"/>
      <c r="FUE35" s="86"/>
      <c r="FUF35" s="86"/>
      <c r="FUG35" s="86"/>
      <c r="FUH35" s="86"/>
      <c r="FUI35" s="86"/>
      <c r="FUJ35" s="86"/>
      <c r="FUK35" s="86"/>
      <c r="FUL35" s="86"/>
      <c r="FUM35" s="86"/>
      <c r="FUN35" s="86"/>
      <c r="FUO35" s="86"/>
      <c r="FUP35" s="86"/>
      <c r="FUQ35" s="86"/>
      <c r="FUR35" s="86"/>
      <c r="FUS35" s="86"/>
      <c r="FUT35" s="86"/>
      <c r="FUU35" s="86"/>
      <c r="FUV35" s="86"/>
      <c r="FUW35" s="86"/>
      <c r="FUX35" s="86"/>
      <c r="FUY35" s="86"/>
      <c r="FUZ35" s="86"/>
      <c r="FVA35" s="86"/>
      <c r="FVB35" s="86"/>
      <c r="FVC35" s="86"/>
      <c r="FVD35" s="86"/>
      <c r="FVE35" s="86"/>
      <c r="FVF35" s="86"/>
      <c r="FVG35" s="86"/>
      <c r="FVH35" s="86"/>
      <c r="FVI35" s="86"/>
      <c r="FVJ35" s="86"/>
      <c r="FVK35" s="86"/>
      <c r="FVL35" s="86"/>
      <c r="FVM35" s="86"/>
      <c r="FVN35" s="86"/>
      <c r="FVO35" s="86"/>
      <c r="FVP35" s="86"/>
      <c r="FVQ35" s="86"/>
      <c r="FVR35" s="86"/>
      <c r="FVS35" s="86"/>
      <c r="FVT35" s="86"/>
      <c r="FVU35" s="86"/>
      <c r="FVV35" s="86"/>
      <c r="FVW35" s="86"/>
      <c r="FVX35" s="86"/>
      <c r="FVY35" s="86"/>
      <c r="FVZ35" s="86"/>
      <c r="FWA35" s="86"/>
      <c r="FWB35" s="86"/>
      <c r="FWC35" s="86"/>
      <c r="FWD35" s="86"/>
      <c r="FWE35" s="86"/>
      <c r="FWF35" s="86"/>
      <c r="FWG35" s="86"/>
      <c r="FWH35" s="86"/>
      <c r="FWI35" s="86"/>
      <c r="FWJ35" s="86"/>
      <c r="FWK35" s="86"/>
      <c r="FWL35" s="86"/>
      <c r="FWM35" s="86"/>
      <c r="FWN35" s="86"/>
      <c r="FWO35" s="86"/>
      <c r="FWP35" s="86"/>
      <c r="FWQ35" s="86"/>
      <c r="FWR35" s="86"/>
      <c r="FWS35" s="86"/>
      <c r="FWT35" s="86"/>
      <c r="FWU35" s="86"/>
      <c r="FWV35" s="86"/>
      <c r="FWW35" s="86"/>
      <c r="FWX35" s="86"/>
      <c r="FWY35" s="86"/>
      <c r="FWZ35" s="86"/>
      <c r="FXA35" s="86"/>
      <c r="FXB35" s="86"/>
      <c r="FXC35" s="86"/>
      <c r="FXD35" s="86"/>
      <c r="FXE35" s="86"/>
      <c r="FXF35" s="86"/>
      <c r="FXG35" s="86"/>
      <c r="FXH35" s="86"/>
      <c r="FXI35" s="86"/>
      <c r="FXJ35" s="86"/>
      <c r="FXK35" s="86"/>
      <c r="FXL35" s="86"/>
      <c r="FXM35" s="86"/>
      <c r="FXN35" s="86"/>
      <c r="FXO35" s="86"/>
      <c r="FXP35" s="86"/>
      <c r="FXQ35" s="86"/>
      <c r="FXR35" s="86"/>
      <c r="FXS35" s="86"/>
      <c r="FXT35" s="86"/>
      <c r="FXU35" s="86"/>
      <c r="FXV35" s="86"/>
      <c r="FXW35" s="86"/>
      <c r="FXX35" s="86"/>
      <c r="FXY35" s="86"/>
      <c r="FXZ35" s="86"/>
      <c r="FYA35" s="86"/>
      <c r="FYB35" s="86"/>
      <c r="FYC35" s="86"/>
      <c r="FYD35" s="86"/>
      <c r="FYE35" s="86"/>
      <c r="FYF35" s="86"/>
      <c r="FYG35" s="86"/>
      <c r="FYH35" s="86"/>
      <c r="FYI35" s="86"/>
      <c r="FYJ35" s="86"/>
      <c r="FYK35" s="86"/>
      <c r="FYL35" s="86"/>
      <c r="FYM35" s="86"/>
      <c r="FYN35" s="86"/>
      <c r="FYO35" s="86"/>
      <c r="FYP35" s="86"/>
      <c r="FYQ35" s="86"/>
      <c r="FYR35" s="86"/>
      <c r="FYS35" s="86"/>
      <c r="FYT35" s="86"/>
      <c r="FYU35" s="86"/>
      <c r="FYV35" s="86"/>
      <c r="FYW35" s="86"/>
      <c r="FYX35" s="86"/>
      <c r="FYY35" s="86"/>
      <c r="FYZ35" s="86"/>
      <c r="FZA35" s="86"/>
      <c r="FZB35" s="86"/>
      <c r="FZC35" s="86"/>
      <c r="FZD35" s="86"/>
      <c r="FZE35" s="86"/>
      <c r="FZF35" s="86"/>
      <c r="FZG35" s="86"/>
      <c r="FZH35" s="86"/>
      <c r="FZI35" s="86"/>
      <c r="FZJ35" s="86"/>
      <c r="FZK35" s="86"/>
      <c r="FZL35" s="86"/>
      <c r="FZM35" s="86"/>
      <c r="FZN35" s="86"/>
      <c r="FZO35" s="86"/>
      <c r="FZP35" s="86"/>
      <c r="FZQ35" s="86"/>
      <c r="FZR35" s="86"/>
      <c r="FZS35" s="86"/>
      <c r="FZT35" s="86"/>
      <c r="FZU35" s="86"/>
      <c r="FZV35" s="86"/>
      <c r="FZW35" s="86"/>
      <c r="FZX35" s="86"/>
      <c r="FZY35" s="86"/>
      <c r="FZZ35" s="86"/>
      <c r="GAA35" s="86"/>
      <c r="GAB35" s="86"/>
      <c r="GAC35" s="86"/>
      <c r="GAD35" s="86"/>
      <c r="GAE35" s="86"/>
      <c r="GAF35" s="86"/>
      <c r="GAG35" s="86"/>
      <c r="GAH35" s="86"/>
      <c r="GAI35" s="86"/>
      <c r="GAJ35" s="86"/>
      <c r="GAK35" s="86"/>
      <c r="GAL35" s="86"/>
      <c r="GAM35" s="86"/>
      <c r="GAN35" s="86"/>
      <c r="GAO35" s="86"/>
      <c r="GAP35" s="86"/>
      <c r="GAQ35" s="86"/>
      <c r="GAR35" s="86"/>
      <c r="GAS35" s="86"/>
      <c r="GAT35" s="86"/>
      <c r="GAU35" s="86"/>
      <c r="GAV35" s="86"/>
      <c r="GAW35" s="86"/>
      <c r="GAX35" s="86"/>
      <c r="GAY35" s="86"/>
      <c r="GAZ35" s="86"/>
      <c r="GBA35" s="86"/>
      <c r="GBB35" s="86"/>
      <c r="GBC35" s="86"/>
      <c r="GBD35" s="86"/>
      <c r="GBE35" s="86"/>
      <c r="GBF35" s="86"/>
      <c r="GBG35" s="86"/>
      <c r="GBH35" s="86"/>
      <c r="GBI35" s="86"/>
      <c r="GBJ35" s="86"/>
      <c r="GBK35" s="86"/>
      <c r="GBL35" s="86"/>
      <c r="GBM35" s="86"/>
      <c r="GBN35" s="86"/>
      <c r="GBO35" s="86"/>
      <c r="GBP35" s="86"/>
      <c r="GBQ35" s="86"/>
      <c r="GBR35" s="86"/>
      <c r="GBS35" s="86"/>
      <c r="GBT35" s="86"/>
      <c r="GBU35" s="86"/>
      <c r="GBV35" s="86"/>
      <c r="GBW35" s="86"/>
      <c r="GBX35" s="86"/>
      <c r="GBY35" s="86"/>
      <c r="GBZ35" s="86"/>
      <c r="GCA35" s="86"/>
      <c r="GCB35" s="86"/>
      <c r="GCC35" s="86"/>
      <c r="GCD35" s="86"/>
      <c r="GCE35" s="86"/>
      <c r="GCF35" s="86"/>
      <c r="GCG35" s="86"/>
      <c r="GCH35" s="86"/>
      <c r="GCI35" s="86"/>
      <c r="GCJ35" s="86"/>
      <c r="GCK35" s="86"/>
      <c r="GCL35" s="86"/>
      <c r="GCM35" s="86"/>
      <c r="GCN35" s="86"/>
      <c r="GCO35" s="86"/>
      <c r="GCP35" s="86"/>
      <c r="GCQ35" s="86"/>
      <c r="GCR35" s="86"/>
      <c r="GCS35" s="86"/>
      <c r="GCT35" s="86"/>
      <c r="GCU35" s="86"/>
      <c r="GCV35" s="86"/>
      <c r="GCW35" s="86"/>
      <c r="GCX35" s="86"/>
      <c r="GCY35" s="86"/>
      <c r="GCZ35" s="86"/>
      <c r="GDA35" s="86"/>
      <c r="GDB35" s="86"/>
      <c r="GDC35" s="86"/>
      <c r="GDD35" s="86"/>
      <c r="GDE35" s="86"/>
      <c r="GDF35" s="86"/>
      <c r="GDG35" s="86"/>
      <c r="GDH35" s="86"/>
      <c r="GDI35" s="86"/>
      <c r="GDJ35" s="86"/>
      <c r="GDK35" s="86"/>
      <c r="GDL35" s="86"/>
      <c r="GDM35" s="86"/>
      <c r="GDN35" s="86"/>
      <c r="GDO35" s="86"/>
      <c r="GDP35" s="86"/>
      <c r="GDQ35" s="86"/>
      <c r="GDR35" s="86"/>
      <c r="GDS35" s="86"/>
      <c r="GDT35" s="86"/>
      <c r="GDU35" s="86"/>
      <c r="GDV35" s="86"/>
      <c r="GDW35" s="86"/>
      <c r="GDX35" s="86"/>
      <c r="GDY35" s="86"/>
      <c r="GDZ35" s="86"/>
      <c r="GEA35" s="86"/>
      <c r="GEB35" s="86"/>
      <c r="GEC35" s="86"/>
      <c r="GED35" s="86"/>
      <c r="GEE35" s="86"/>
      <c r="GEF35" s="86"/>
      <c r="GEG35" s="86"/>
      <c r="GEH35" s="86"/>
      <c r="GEI35" s="86"/>
      <c r="GEJ35" s="86"/>
      <c r="GEK35" s="86"/>
      <c r="GEL35" s="86"/>
      <c r="GEM35" s="86"/>
      <c r="GEN35" s="86"/>
      <c r="GEO35" s="86"/>
      <c r="GEP35" s="86"/>
      <c r="GEQ35" s="86"/>
      <c r="GER35" s="86"/>
      <c r="GES35" s="86"/>
      <c r="GET35" s="86"/>
      <c r="GEU35" s="86"/>
      <c r="GEV35" s="86"/>
      <c r="GEW35" s="86"/>
      <c r="GEX35" s="86"/>
      <c r="GEY35" s="86"/>
      <c r="GEZ35" s="86"/>
      <c r="GFA35" s="86"/>
      <c r="GFB35" s="86"/>
      <c r="GFC35" s="86"/>
      <c r="GFD35" s="86"/>
      <c r="GFE35" s="86"/>
      <c r="GFF35" s="86"/>
      <c r="GFG35" s="86"/>
      <c r="GFH35" s="86"/>
      <c r="GFI35" s="86"/>
      <c r="GFJ35" s="86"/>
      <c r="GFK35" s="86"/>
      <c r="GFL35" s="86"/>
      <c r="GFM35" s="86"/>
      <c r="GFN35" s="86"/>
      <c r="GFO35" s="86"/>
      <c r="GFP35" s="86"/>
      <c r="GFQ35" s="86"/>
      <c r="GFR35" s="86"/>
      <c r="GFS35" s="86"/>
      <c r="GFT35" s="86"/>
      <c r="GFU35" s="86"/>
      <c r="GFV35" s="86"/>
      <c r="GFW35" s="86"/>
      <c r="GFX35" s="86"/>
      <c r="GFY35" s="86"/>
      <c r="GFZ35" s="86"/>
      <c r="GGA35" s="86"/>
      <c r="GGB35" s="86"/>
      <c r="GGC35" s="86"/>
      <c r="GGD35" s="86"/>
      <c r="GGE35" s="86"/>
      <c r="GGF35" s="86"/>
      <c r="GGG35" s="86"/>
      <c r="GGH35" s="86"/>
      <c r="GGI35" s="86"/>
      <c r="GGJ35" s="86"/>
      <c r="GGK35" s="86"/>
      <c r="GGL35" s="86"/>
      <c r="GGM35" s="86"/>
      <c r="GGN35" s="86"/>
      <c r="GGO35" s="86"/>
      <c r="GGP35" s="86"/>
      <c r="GGQ35" s="86"/>
      <c r="GGR35" s="86"/>
      <c r="GGS35" s="86"/>
      <c r="GGT35" s="86"/>
      <c r="GGU35" s="86"/>
      <c r="GGV35" s="86"/>
      <c r="GGW35" s="86"/>
      <c r="GGX35" s="86"/>
      <c r="GGY35" s="86"/>
      <c r="GGZ35" s="86"/>
      <c r="GHA35" s="86"/>
      <c r="GHB35" s="86"/>
      <c r="GHC35" s="86"/>
      <c r="GHD35" s="86"/>
      <c r="GHE35" s="86"/>
      <c r="GHF35" s="86"/>
      <c r="GHG35" s="86"/>
      <c r="GHH35" s="86"/>
      <c r="GHI35" s="86"/>
      <c r="GHJ35" s="86"/>
      <c r="GHK35" s="86"/>
      <c r="GHL35" s="86"/>
      <c r="GHM35" s="86"/>
      <c r="GHN35" s="86"/>
      <c r="GHO35" s="86"/>
      <c r="GHP35" s="86"/>
      <c r="GHQ35" s="86"/>
      <c r="GHR35" s="86"/>
      <c r="GHS35" s="86"/>
      <c r="GHT35" s="86"/>
      <c r="GHU35" s="86"/>
      <c r="GHV35" s="86"/>
      <c r="GHW35" s="86"/>
      <c r="GHX35" s="86"/>
      <c r="GHY35" s="86"/>
      <c r="GHZ35" s="86"/>
      <c r="GIA35" s="86"/>
      <c r="GIB35" s="86"/>
      <c r="GIC35" s="86"/>
      <c r="GID35" s="86"/>
      <c r="GIE35" s="86"/>
      <c r="GIF35" s="86"/>
      <c r="GIG35" s="86"/>
      <c r="GIH35" s="86"/>
      <c r="GII35" s="86"/>
      <c r="GIJ35" s="86"/>
      <c r="GIK35" s="86"/>
      <c r="GIL35" s="86"/>
      <c r="GIM35" s="86"/>
      <c r="GIN35" s="86"/>
      <c r="GIO35" s="86"/>
      <c r="GIP35" s="86"/>
      <c r="GIQ35" s="86"/>
      <c r="GIR35" s="86"/>
      <c r="GIS35" s="86"/>
      <c r="GIT35" s="86"/>
      <c r="GIU35" s="86"/>
      <c r="GIV35" s="86"/>
      <c r="GIW35" s="86"/>
      <c r="GIX35" s="86"/>
      <c r="GIY35" s="86"/>
      <c r="GIZ35" s="86"/>
      <c r="GJA35" s="86"/>
      <c r="GJB35" s="86"/>
      <c r="GJC35" s="86"/>
      <c r="GJD35" s="86"/>
      <c r="GJE35" s="86"/>
      <c r="GJF35" s="86"/>
      <c r="GJG35" s="86"/>
      <c r="GJH35" s="86"/>
      <c r="GJI35" s="86"/>
      <c r="GJJ35" s="86"/>
      <c r="GJK35" s="86"/>
      <c r="GJL35" s="86"/>
      <c r="GJM35" s="86"/>
      <c r="GJN35" s="86"/>
      <c r="GJO35" s="86"/>
      <c r="GJP35" s="86"/>
      <c r="GJQ35" s="86"/>
      <c r="GJR35" s="86"/>
      <c r="GJS35" s="86"/>
      <c r="GJT35" s="86"/>
      <c r="GJU35" s="86"/>
      <c r="GJV35" s="86"/>
      <c r="GJW35" s="86"/>
      <c r="GJX35" s="86"/>
      <c r="GJY35" s="86"/>
      <c r="GJZ35" s="86"/>
      <c r="GKA35" s="86"/>
      <c r="GKB35" s="86"/>
      <c r="GKC35" s="86"/>
      <c r="GKD35" s="86"/>
      <c r="GKE35" s="86"/>
      <c r="GKF35" s="86"/>
      <c r="GKG35" s="86"/>
      <c r="GKH35" s="86"/>
      <c r="GKI35" s="86"/>
      <c r="GKJ35" s="86"/>
      <c r="GKK35" s="86"/>
      <c r="GKL35" s="86"/>
      <c r="GKM35" s="86"/>
      <c r="GKN35" s="86"/>
      <c r="GKO35" s="86"/>
      <c r="GKP35" s="86"/>
      <c r="GKQ35" s="86"/>
      <c r="GKR35" s="86"/>
      <c r="GKS35" s="86"/>
      <c r="GKT35" s="86"/>
      <c r="GKU35" s="86"/>
      <c r="GKV35" s="86"/>
      <c r="GKW35" s="86"/>
      <c r="GKX35" s="86"/>
      <c r="GKY35" s="86"/>
      <c r="GKZ35" s="86"/>
      <c r="GLA35" s="86"/>
      <c r="GLB35" s="86"/>
      <c r="GLC35" s="86"/>
      <c r="GLD35" s="86"/>
      <c r="GLE35" s="86"/>
      <c r="GLF35" s="86"/>
      <c r="GLG35" s="86"/>
      <c r="GLH35" s="86"/>
      <c r="GLI35" s="86"/>
      <c r="GLJ35" s="86"/>
      <c r="GLK35" s="86"/>
      <c r="GLL35" s="86"/>
      <c r="GLM35" s="86"/>
      <c r="GLN35" s="86"/>
      <c r="GLO35" s="86"/>
      <c r="GLP35" s="86"/>
      <c r="GLQ35" s="86"/>
      <c r="GLR35" s="86"/>
      <c r="GLS35" s="86"/>
      <c r="GLT35" s="86"/>
      <c r="GLU35" s="86"/>
      <c r="GLV35" s="86"/>
      <c r="GLW35" s="86"/>
      <c r="GLX35" s="86"/>
      <c r="GLY35" s="86"/>
      <c r="GLZ35" s="86"/>
      <c r="GMA35" s="86"/>
      <c r="GMB35" s="86"/>
      <c r="GMC35" s="86"/>
      <c r="GMD35" s="86"/>
      <c r="GME35" s="86"/>
      <c r="GMF35" s="86"/>
      <c r="GMG35" s="86"/>
      <c r="GMH35" s="86"/>
      <c r="GMI35" s="86"/>
      <c r="GMJ35" s="86"/>
      <c r="GMK35" s="86"/>
      <c r="GML35" s="86"/>
      <c r="GMM35" s="86"/>
      <c r="GMN35" s="86"/>
      <c r="GMO35" s="86"/>
      <c r="GMP35" s="86"/>
      <c r="GMQ35" s="86"/>
      <c r="GMR35" s="86"/>
      <c r="GMS35" s="86"/>
      <c r="GMT35" s="86"/>
      <c r="GMU35" s="86"/>
      <c r="GMV35" s="86"/>
      <c r="GMW35" s="86"/>
      <c r="GMX35" s="86"/>
      <c r="GMY35" s="86"/>
      <c r="GMZ35" s="86"/>
      <c r="GNA35" s="86"/>
      <c r="GNB35" s="86"/>
      <c r="GNC35" s="86"/>
      <c r="GND35" s="86"/>
      <c r="GNE35" s="86"/>
      <c r="GNF35" s="86"/>
      <c r="GNG35" s="86"/>
      <c r="GNH35" s="86"/>
      <c r="GNI35" s="86"/>
      <c r="GNJ35" s="86"/>
      <c r="GNK35" s="86"/>
      <c r="GNL35" s="86"/>
      <c r="GNM35" s="86"/>
      <c r="GNN35" s="86"/>
      <c r="GNO35" s="86"/>
      <c r="GNP35" s="86"/>
      <c r="GNQ35" s="86"/>
      <c r="GNR35" s="86"/>
      <c r="GNS35" s="86"/>
      <c r="GNT35" s="86"/>
      <c r="GNU35" s="86"/>
      <c r="GNV35" s="86"/>
      <c r="GNW35" s="86"/>
      <c r="GNX35" s="86"/>
      <c r="GNY35" s="86"/>
      <c r="GNZ35" s="86"/>
      <c r="GOA35" s="86"/>
      <c r="GOB35" s="86"/>
      <c r="GOC35" s="86"/>
      <c r="GOD35" s="86"/>
      <c r="GOE35" s="86"/>
      <c r="GOF35" s="86"/>
      <c r="GOG35" s="86"/>
      <c r="GOH35" s="86"/>
      <c r="GOI35" s="86"/>
      <c r="GOJ35" s="86"/>
      <c r="GOK35" s="86"/>
      <c r="GOL35" s="86"/>
      <c r="GOM35" s="86"/>
      <c r="GON35" s="86"/>
      <c r="GOO35" s="86"/>
      <c r="GOP35" s="86"/>
      <c r="GOQ35" s="86"/>
      <c r="GOR35" s="86"/>
      <c r="GOS35" s="86"/>
      <c r="GOT35" s="86"/>
      <c r="GOU35" s="86"/>
      <c r="GOV35" s="86"/>
      <c r="GOW35" s="86"/>
      <c r="GOX35" s="86"/>
      <c r="GOY35" s="86"/>
      <c r="GOZ35" s="86"/>
      <c r="GPA35" s="86"/>
      <c r="GPB35" s="86"/>
      <c r="GPC35" s="86"/>
      <c r="GPD35" s="86"/>
      <c r="GPE35" s="86"/>
      <c r="GPF35" s="86"/>
      <c r="GPG35" s="86"/>
      <c r="GPH35" s="86"/>
      <c r="GPI35" s="86"/>
      <c r="GPJ35" s="86"/>
      <c r="GPK35" s="86"/>
      <c r="GPL35" s="86"/>
      <c r="GPM35" s="86"/>
      <c r="GPN35" s="86"/>
      <c r="GPO35" s="86"/>
      <c r="GPP35" s="86"/>
      <c r="GPQ35" s="86"/>
      <c r="GPR35" s="86"/>
      <c r="GPS35" s="86"/>
      <c r="GPT35" s="86"/>
      <c r="GPU35" s="86"/>
      <c r="GPV35" s="86"/>
      <c r="GPW35" s="86"/>
      <c r="GPX35" s="86"/>
      <c r="GPY35" s="86"/>
      <c r="GPZ35" s="86"/>
      <c r="GQA35" s="86"/>
      <c r="GQB35" s="86"/>
      <c r="GQC35" s="86"/>
      <c r="GQD35" s="86"/>
      <c r="GQE35" s="86"/>
      <c r="GQF35" s="86"/>
      <c r="GQG35" s="86"/>
      <c r="GQH35" s="86"/>
      <c r="GQI35" s="86"/>
      <c r="GQJ35" s="86"/>
      <c r="GQK35" s="86"/>
      <c r="GQL35" s="86"/>
      <c r="GQM35" s="86"/>
      <c r="GQN35" s="86"/>
      <c r="GQO35" s="86"/>
      <c r="GQP35" s="86"/>
      <c r="GQQ35" s="86"/>
      <c r="GQR35" s="86"/>
      <c r="GQS35" s="86"/>
      <c r="GQT35" s="86"/>
      <c r="GQU35" s="86"/>
      <c r="GQV35" s="86"/>
      <c r="GQW35" s="86"/>
      <c r="GQX35" s="86"/>
      <c r="GQY35" s="86"/>
      <c r="GQZ35" s="86"/>
      <c r="GRA35" s="86"/>
      <c r="GRB35" s="86"/>
      <c r="GRC35" s="86"/>
      <c r="GRD35" s="86"/>
      <c r="GRE35" s="86"/>
      <c r="GRF35" s="86"/>
      <c r="GRG35" s="86"/>
      <c r="GRH35" s="86"/>
      <c r="GRI35" s="86"/>
      <c r="GRJ35" s="86"/>
      <c r="GRK35" s="86"/>
      <c r="GRL35" s="86"/>
      <c r="GRM35" s="86"/>
      <c r="GRN35" s="86"/>
      <c r="GRO35" s="86"/>
      <c r="GRP35" s="86"/>
      <c r="GRQ35" s="86"/>
      <c r="GRR35" s="86"/>
      <c r="GRS35" s="86"/>
      <c r="GRT35" s="86"/>
      <c r="GRU35" s="86"/>
      <c r="GRV35" s="86"/>
      <c r="GRW35" s="86"/>
      <c r="GRX35" s="86"/>
      <c r="GRY35" s="86"/>
      <c r="GRZ35" s="86"/>
      <c r="GSA35" s="86"/>
      <c r="GSB35" s="86"/>
      <c r="GSC35" s="86"/>
      <c r="GSD35" s="86"/>
      <c r="GSE35" s="86"/>
      <c r="GSF35" s="86"/>
      <c r="GSG35" s="86"/>
      <c r="GSH35" s="86"/>
      <c r="GSI35" s="86"/>
      <c r="GSJ35" s="86"/>
      <c r="GSK35" s="86"/>
      <c r="GSL35" s="86"/>
      <c r="GSM35" s="86"/>
      <c r="GSN35" s="86"/>
      <c r="GSO35" s="86"/>
      <c r="GSP35" s="86"/>
      <c r="GSQ35" s="86"/>
      <c r="GSR35" s="86"/>
      <c r="GSS35" s="86"/>
      <c r="GST35" s="86"/>
      <c r="GSU35" s="86"/>
      <c r="GSV35" s="86"/>
      <c r="GSW35" s="86"/>
      <c r="GSX35" s="86"/>
      <c r="GSY35" s="86"/>
      <c r="GSZ35" s="86"/>
      <c r="GTA35" s="86"/>
      <c r="GTB35" s="86"/>
      <c r="GTC35" s="86"/>
      <c r="GTD35" s="86"/>
      <c r="GTE35" s="86"/>
      <c r="GTF35" s="86"/>
      <c r="GTG35" s="86"/>
      <c r="GTH35" s="86"/>
      <c r="GTI35" s="86"/>
      <c r="GTJ35" s="86"/>
      <c r="GTK35" s="86"/>
      <c r="GTL35" s="86"/>
      <c r="GTM35" s="86"/>
      <c r="GTN35" s="86"/>
      <c r="GTO35" s="86"/>
      <c r="GTP35" s="86"/>
      <c r="GTQ35" s="86"/>
      <c r="GTR35" s="86"/>
      <c r="GTS35" s="86"/>
      <c r="GTT35" s="86"/>
      <c r="GTU35" s="86"/>
      <c r="GTV35" s="86"/>
      <c r="GTW35" s="86"/>
      <c r="GTX35" s="86"/>
      <c r="GTY35" s="86"/>
      <c r="GTZ35" s="86"/>
      <c r="GUA35" s="86"/>
      <c r="GUB35" s="86"/>
      <c r="GUC35" s="86"/>
      <c r="GUD35" s="86"/>
      <c r="GUE35" s="86"/>
      <c r="GUF35" s="86"/>
      <c r="GUG35" s="86"/>
      <c r="GUH35" s="86"/>
      <c r="GUI35" s="86"/>
      <c r="GUJ35" s="86"/>
      <c r="GUK35" s="86"/>
      <c r="GUL35" s="86"/>
      <c r="GUM35" s="86"/>
      <c r="GUN35" s="86"/>
      <c r="GUO35" s="86"/>
      <c r="GUP35" s="86"/>
      <c r="GUQ35" s="86"/>
      <c r="GUR35" s="86"/>
      <c r="GUS35" s="86"/>
      <c r="GUT35" s="86"/>
      <c r="GUU35" s="86"/>
      <c r="GUV35" s="86"/>
      <c r="GUW35" s="86"/>
      <c r="GUX35" s="86"/>
      <c r="GUY35" s="86"/>
      <c r="GUZ35" s="86"/>
      <c r="GVA35" s="86"/>
      <c r="GVB35" s="86"/>
      <c r="GVC35" s="86"/>
      <c r="GVD35" s="86"/>
      <c r="GVE35" s="86"/>
      <c r="GVF35" s="86"/>
      <c r="GVG35" s="86"/>
      <c r="GVH35" s="86"/>
      <c r="GVI35" s="86"/>
      <c r="GVJ35" s="86"/>
      <c r="GVK35" s="86"/>
      <c r="GVL35" s="86"/>
      <c r="GVM35" s="86"/>
      <c r="GVN35" s="86"/>
      <c r="GVO35" s="86"/>
      <c r="GVP35" s="86"/>
      <c r="GVQ35" s="86"/>
      <c r="GVR35" s="86"/>
      <c r="GVS35" s="86"/>
      <c r="GVT35" s="86"/>
      <c r="GVU35" s="86"/>
      <c r="GVV35" s="86"/>
      <c r="GVW35" s="86"/>
      <c r="GVX35" s="86"/>
      <c r="GVY35" s="86"/>
      <c r="GVZ35" s="86"/>
      <c r="GWA35" s="86"/>
      <c r="GWB35" s="86"/>
      <c r="GWC35" s="86"/>
      <c r="GWD35" s="86"/>
      <c r="GWE35" s="86"/>
      <c r="GWF35" s="86"/>
      <c r="GWG35" s="86"/>
      <c r="GWH35" s="86"/>
      <c r="GWI35" s="86"/>
      <c r="GWJ35" s="86"/>
      <c r="GWK35" s="86"/>
      <c r="GWL35" s="86"/>
      <c r="GWM35" s="86"/>
      <c r="GWN35" s="86"/>
      <c r="GWO35" s="86"/>
      <c r="GWP35" s="86"/>
      <c r="GWQ35" s="86"/>
      <c r="GWR35" s="86"/>
      <c r="GWS35" s="86"/>
      <c r="GWT35" s="86"/>
      <c r="GWU35" s="86"/>
      <c r="GWV35" s="86"/>
      <c r="GWW35" s="86"/>
      <c r="GWX35" s="86"/>
      <c r="GWY35" s="86"/>
      <c r="GWZ35" s="86"/>
      <c r="GXA35" s="86"/>
      <c r="GXB35" s="86"/>
      <c r="GXC35" s="86"/>
      <c r="GXD35" s="86"/>
      <c r="GXE35" s="86"/>
      <c r="GXF35" s="86"/>
      <c r="GXG35" s="86"/>
      <c r="GXH35" s="86"/>
      <c r="GXI35" s="86"/>
      <c r="GXJ35" s="86"/>
      <c r="GXK35" s="86"/>
      <c r="GXL35" s="86"/>
      <c r="GXM35" s="86"/>
      <c r="GXN35" s="86"/>
      <c r="GXO35" s="86"/>
      <c r="GXP35" s="86"/>
      <c r="GXQ35" s="86"/>
      <c r="GXR35" s="86"/>
      <c r="GXS35" s="86"/>
      <c r="GXT35" s="86"/>
      <c r="GXU35" s="86"/>
      <c r="GXV35" s="86"/>
      <c r="GXW35" s="86"/>
      <c r="GXX35" s="86"/>
      <c r="GXY35" s="86"/>
      <c r="GXZ35" s="86"/>
      <c r="GYA35" s="86"/>
      <c r="GYB35" s="86"/>
      <c r="GYC35" s="86"/>
      <c r="GYD35" s="86"/>
      <c r="GYE35" s="86"/>
      <c r="GYF35" s="86"/>
      <c r="GYG35" s="86"/>
      <c r="GYH35" s="86"/>
      <c r="GYI35" s="86"/>
      <c r="GYJ35" s="86"/>
      <c r="GYK35" s="86"/>
      <c r="GYL35" s="86"/>
      <c r="GYM35" s="86"/>
      <c r="GYN35" s="86"/>
      <c r="GYO35" s="86"/>
      <c r="GYP35" s="86"/>
      <c r="GYQ35" s="86"/>
      <c r="GYR35" s="86"/>
      <c r="GYS35" s="86"/>
      <c r="GYT35" s="86"/>
      <c r="GYU35" s="86"/>
      <c r="GYV35" s="86"/>
      <c r="GYW35" s="86"/>
      <c r="GYX35" s="86"/>
      <c r="GYY35" s="86"/>
      <c r="GYZ35" s="86"/>
      <c r="GZA35" s="86"/>
      <c r="GZB35" s="86"/>
      <c r="GZC35" s="86"/>
      <c r="GZD35" s="86"/>
      <c r="GZE35" s="86"/>
      <c r="GZF35" s="86"/>
      <c r="GZG35" s="86"/>
      <c r="GZH35" s="86"/>
      <c r="GZI35" s="86"/>
      <c r="GZJ35" s="86"/>
      <c r="GZK35" s="86"/>
      <c r="GZL35" s="86"/>
      <c r="GZM35" s="86"/>
      <c r="GZN35" s="86"/>
      <c r="GZO35" s="86"/>
      <c r="GZP35" s="86"/>
      <c r="GZQ35" s="86"/>
      <c r="GZR35" s="86"/>
      <c r="GZS35" s="86"/>
      <c r="GZT35" s="86"/>
      <c r="GZU35" s="86"/>
      <c r="GZV35" s="86"/>
      <c r="GZW35" s="86"/>
      <c r="GZX35" s="86"/>
      <c r="GZY35" s="86"/>
      <c r="GZZ35" s="86"/>
      <c r="HAA35" s="86"/>
      <c r="HAB35" s="86"/>
      <c r="HAC35" s="86"/>
      <c r="HAD35" s="86"/>
      <c r="HAE35" s="86"/>
      <c r="HAF35" s="86"/>
      <c r="HAG35" s="86"/>
      <c r="HAH35" s="86"/>
      <c r="HAI35" s="86"/>
      <c r="HAJ35" s="86"/>
      <c r="HAK35" s="86"/>
      <c r="HAL35" s="86"/>
      <c r="HAM35" s="86"/>
      <c r="HAN35" s="86"/>
      <c r="HAO35" s="86"/>
      <c r="HAP35" s="86"/>
      <c r="HAQ35" s="86"/>
      <c r="HAR35" s="86"/>
      <c r="HAS35" s="86"/>
      <c r="HAT35" s="86"/>
      <c r="HAU35" s="86"/>
      <c r="HAV35" s="86"/>
      <c r="HAW35" s="86"/>
      <c r="HAX35" s="86"/>
      <c r="HAY35" s="86"/>
      <c r="HAZ35" s="86"/>
      <c r="HBA35" s="86"/>
      <c r="HBB35" s="86"/>
      <c r="HBC35" s="86"/>
      <c r="HBD35" s="86"/>
      <c r="HBE35" s="86"/>
      <c r="HBF35" s="86"/>
      <c r="HBG35" s="86"/>
      <c r="HBH35" s="86"/>
      <c r="HBI35" s="86"/>
      <c r="HBJ35" s="86"/>
      <c r="HBK35" s="86"/>
      <c r="HBL35" s="86"/>
      <c r="HBM35" s="86"/>
      <c r="HBN35" s="86"/>
      <c r="HBO35" s="86"/>
      <c r="HBP35" s="86"/>
      <c r="HBQ35" s="86"/>
      <c r="HBR35" s="86"/>
      <c r="HBS35" s="86"/>
      <c r="HBT35" s="86"/>
      <c r="HBU35" s="86"/>
      <c r="HBV35" s="86"/>
      <c r="HBW35" s="86"/>
      <c r="HBX35" s="86"/>
      <c r="HBY35" s="86"/>
      <c r="HBZ35" s="86"/>
      <c r="HCA35" s="86"/>
      <c r="HCB35" s="86"/>
      <c r="HCC35" s="86"/>
      <c r="HCD35" s="86"/>
      <c r="HCE35" s="86"/>
      <c r="HCF35" s="86"/>
      <c r="HCG35" s="86"/>
      <c r="HCH35" s="86"/>
      <c r="HCI35" s="86"/>
      <c r="HCJ35" s="86"/>
      <c r="HCK35" s="86"/>
      <c r="HCL35" s="86"/>
      <c r="HCM35" s="86"/>
      <c r="HCN35" s="86"/>
      <c r="HCO35" s="86"/>
      <c r="HCP35" s="86"/>
      <c r="HCQ35" s="86"/>
      <c r="HCR35" s="86"/>
      <c r="HCS35" s="86"/>
      <c r="HCT35" s="86"/>
      <c r="HCU35" s="86"/>
      <c r="HCV35" s="86"/>
      <c r="HCW35" s="86"/>
      <c r="HCX35" s="86"/>
      <c r="HCY35" s="86"/>
      <c r="HCZ35" s="86"/>
      <c r="HDA35" s="86"/>
      <c r="HDB35" s="86"/>
      <c r="HDC35" s="86"/>
      <c r="HDD35" s="86"/>
      <c r="HDE35" s="86"/>
      <c r="HDF35" s="86"/>
      <c r="HDG35" s="86"/>
      <c r="HDH35" s="86"/>
      <c r="HDI35" s="86"/>
      <c r="HDJ35" s="86"/>
      <c r="HDK35" s="86"/>
      <c r="HDL35" s="86"/>
      <c r="HDM35" s="86"/>
      <c r="HDN35" s="86"/>
      <c r="HDO35" s="86"/>
      <c r="HDP35" s="86"/>
      <c r="HDQ35" s="86"/>
      <c r="HDR35" s="86"/>
      <c r="HDS35" s="86"/>
      <c r="HDT35" s="86"/>
      <c r="HDU35" s="86"/>
      <c r="HDV35" s="86"/>
      <c r="HDW35" s="86"/>
      <c r="HDX35" s="86"/>
      <c r="HDY35" s="86"/>
      <c r="HDZ35" s="86"/>
      <c r="HEA35" s="86"/>
      <c r="HEB35" s="86"/>
      <c r="HEC35" s="86"/>
      <c r="HED35" s="86"/>
      <c r="HEE35" s="86"/>
      <c r="HEF35" s="86"/>
      <c r="HEG35" s="86"/>
      <c r="HEH35" s="86"/>
      <c r="HEI35" s="86"/>
      <c r="HEJ35" s="86"/>
      <c r="HEK35" s="86"/>
      <c r="HEL35" s="86"/>
      <c r="HEM35" s="86"/>
      <c r="HEN35" s="86"/>
      <c r="HEO35" s="86"/>
      <c r="HEP35" s="86"/>
      <c r="HEQ35" s="86"/>
      <c r="HER35" s="86"/>
      <c r="HES35" s="86"/>
      <c r="HET35" s="86"/>
      <c r="HEU35" s="86"/>
      <c r="HEV35" s="86"/>
      <c r="HEW35" s="86"/>
      <c r="HEX35" s="86"/>
      <c r="HEY35" s="86"/>
      <c r="HEZ35" s="86"/>
      <c r="HFA35" s="86"/>
      <c r="HFB35" s="86"/>
      <c r="HFC35" s="86"/>
      <c r="HFD35" s="86"/>
      <c r="HFE35" s="86"/>
      <c r="HFF35" s="86"/>
      <c r="HFG35" s="86"/>
      <c r="HFH35" s="86"/>
      <c r="HFI35" s="86"/>
      <c r="HFJ35" s="86"/>
      <c r="HFK35" s="86"/>
      <c r="HFL35" s="86"/>
      <c r="HFM35" s="86"/>
      <c r="HFN35" s="86"/>
      <c r="HFO35" s="86"/>
      <c r="HFP35" s="86"/>
      <c r="HFQ35" s="86"/>
      <c r="HFR35" s="86"/>
      <c r="HFS35" s="86"/>
      <c r="HFT35" s="86"/>
      <c r="HFU35" s="86"/>
      <c r="HFV35" s="86"/>
      <c r="HFW35" s="86"/>
      <c r="HFX35" s="86"/>
      <c r="HFY35" s="86"/>
      <c r="HFZ35" s="86"/>
      <c r="HGA35" s="86"/>
      <c r="HGB35" s="86"/>
      <c r="HGC35" s="86"/>
      <c r="HGD35" s="86"/>
      <c r="HGE35" s="86"/>
      <c r="HGF35" s="86"/>
      <c r="HGG35" s="86"/>
      <c r="HGH35" s="86"/>
      <c r="HGI35" s="86"/>
      <c r="HGJ35" s="86"/>
      <c r="HGK35" s="86"/>
      <c r="HGL35" s="86"/>
      <c r="HGM35" s="86"/>
      <c r="HGN35" s="86"/>
      <c r="HGO35" s="86"/>
      <c r="HGP35" s="86"/>
      <c r="HGQ35" s="86"/>
      <c r="HGR35" s="86"/>
      <c r="HGS35" s="86"/>
      <c r="HGT35" s="86"/>
      <c r="HGU35" s="86"/>
      <c r="HGV35" s="86"/>
      <c r="HGW35" s="86"/>
      <c r="HGX35" s="86"/>
      <c r="HGY35" s="86"/>
      <c r="HGZ35" s="86"/>
      <c r="HHA35" s="86"/>
      <c r="HHB35" s="86"/>
      <c r="HHC35" s="86"/>
      <c r="HHD35" s="86"/>
      <c r="HHE35" s="86"/>
      <c r="HHF35" s="86"/>
      <c r="HHG35" s="86"/>
      <c r="HHH35" s="86"/>
      <c r="HHI35" s="86"/>
      <c r="HHJ35" s="86"/>
      <c r="HHK35" s="86"/>
      <c r="HHL35" s="86"/>
      <c r="HHM35" s="86"/>
      <c r="HHN35" s="86"/>
      <c r="HHO35" s="86"/>
      <c r="HHP35" s="86"/>
      <c r="HHQ35" s="86"/>
      <c r="HHR35" s="86"/>
      <c r="HHS35" s="86"/>
      <c r="HHT35" s="86"/>
      <c r="HHU35" s="86"/>
      <c r="HHV35" s="86"/>
      <c r="HHW35" s="86"/>
      <c r="HHX35" s="86"/>
      <c r="HHY35" s="86"/>
      <c r="HHZ35" s="86"/>
      <c r="HIA35" s="86"/>
      <c r="HIB35" s="86"/>
      <c r="HIC35" s="86"/>
      <c r="HID35" s="86"/>
      <c r="HIE35" s="86"/>
      <c r="HIF35" s="86"/>
      <c r="HIG35" s="86"/>
      <c r="HIH35" s="86"/>
      <c r="HII35" s="86"/>
      <c r="HIJ35" s="86"/>
      <c r="HIK35" s="86"/>
      <c r="HIL35" s="86"/>
      <c r="HIM35" s="86"/>
      <c r="HIN35" s="86"/>
      <c r="HIO35" s="86"/>
      <c r="HIP35" s="86"/>
      <c r="HIQ35" s="86"/>
      <c r="HIR35" s="86"/>
      <c r="HIS35" s="86"/>
      <c r="HIT35" s="86"/>
      <c r="HIU35" s="86"/>
      <c r="HIV35" s="86"/>
      <c r="HIW35" s="86"/>
      <c r="HIX35" s="86"/>
      <c r="HIY35" s="86"/>
      <c r="HIZ35" s="86"/>
      <c r="HJA35" s="86"/>
      <c r="HJB35" s="86"/>
      <c r="HJC35" s="86"/>
      <c r="HJD35" s="86"/>
      <c r="HJE35" s="86"/>
      <c r="HJF35" s="86"/>
      <c r="HJG35" s="86"/>
      <c r="HJH35" s="86"/>
      <c r="HJI35" s="86"/>
      <c r="HJJ35" s="86"/>
      <c r="HJK35" s="86"/>
      <c r="HJL35" s="86"/>
      <c r="HJM35" s="86"/>
      <c r="HJN35" s="86"/>
      <c r="HJO35" s="86"/>
      <c r="HJP35" s="86"/>
      <c r="HJQ35" s="86"/>
      <c r="HJR35" s="86"/>
      <c r="HJS35" s="86"/>
      <c r="HJT35" s="86"/>
      <c r="HJU35" s="86"/>
      <c r="HJV35" s="86"/>
      <c r="HJW35" s="86"/>
      <c r="HJX35" s="86"/>
      <c r="HJY35" s="86"/>
      <c r="HJZ35" s="86"/>
      <c r="HKA35" s="86"/>
      <c r="HKB35" s="86"/>
      <c r="HKC35" s="86"/>
      <c r="HKD35" s="86"/>
      <c r="HKE35" s="86"/>
      <c r="HKF35" s="86"/>
      <c r="HKG35" s="86"/>
      <c r="HKH35" s="86"/>
      <c r="HKI35" s="86"/>
      <c r="HKJ35" s="86"/>
      <c r="HKK35" s="86"/>
      <c r="HKL35" s="86"/>
      <c r="HKM35" s="86"/>
      <c r="HKN35" s="86"/>
      <c r="HKO35" s="86"/>
      <c r="HKP35" s="86"/>
      <c r="HKQ35" s="86"/>
      <c r="HKR35" s="86"/>
      <c r="HKS35" s="86"/>
      <c r="HKT35" s="86"/>
      <c r="HKU35" s="86"/>
      <c r="HKV35" s="86"/>
      <c r="HKW35" s="86"/>
      <c r="HKX35" s="86"/>
      <c r="HKY35" s="86"/>
      <c r="HKZ35" s="86"/>
      <c r="HLA35" s="86"/>
      <c r="HLB35" s="86"/>
      <c r="HLC35" s="86"/>
      <c r="HLD35" s="86"/>
      <c r="HLE35" s="86"/>
      <c r="HLF35" s="86"/>
      <c r="HLG35" s="86"/>
      <c r="HLH35" s="86"/>
      <c r="HLI35" s="86"/>
      <c r="HLJ35" s="86"/>
      <c r="HLK35" s="86"/>
      <c r="HLL35" s="86"/>
      <c r="HLM35" s="86"/>
      <c r="HLN35" s="86"/>
      <c r="HLO35" s="86"/>
      <c r="HLP35" s="86"/>
      <c r="HLQ35" s="86"/>
      <c r="HLR35" s="86"/>
      <c r="HLS35" s="86"/>
      <c r="HLT35" s="86"/>
      <c r="HLU35" s="86"/>
      <c r="HLV35" s="86"/>
      <c r="HLW35" s="86"/>
      <c r="HLX35" s="86"/>
      <c r="HLY35" s="86"/>
      <c r="HLZ35" s="86"/>
      <c r="HMA35" s="86"/>
      <c r="HMB35" s="86"/>
      <c r="HMC35" s="86"/>
      <c r="HMD35" s="86"/>
      <c r="HME35" s="86"/>
      <c r="HMF35" s="86"/>
      <c r="HMG35" s="86"/>
      <c r="HMH35" s="86"/>
      <c r="HMI35" s="86"/>
      <c r="HMJ35" s="86"/>
      <c r="HMK35" s="86"/>
      <c r="HML35" s="86"/>
      <c r="HMM35" s="86"/>
      <c r="HMN35" s="86"/>
      <c r="HMO35" s="86"/>
      <c r="HMP35" s="86"/>
      <c r="HMQ35" s="86"/>
      <c r="HMR35" s="86"/>
      <c r="HMS35" s="86"/>
      <c r="HMT35" s="86"/>
      <c r="HMU35" s="86"/>
      <c r="HMV35" s="86"/>
      <c r="HMW35" s="86"/>
      <c r="HMX35" s="86"/>
      <c r="HMY35" s="86"/>
      <c r="HMZ35" s="86"/>
      <c r="HNA35" s="86"/>
      <c r="HNB35" s="86"/>
      <c r="HNC35" s="86"/>
      <c r="HND35" s="86"/>
      <c r="HNE35" s="86"/>
      <c r="HNF35" s="86"/>
      <c r="HNG35" s="86"/>
      <c r="HNH35" s="86"/>
      <c r="HNI35" s="86"/>
      <c r="HNJ35" s="86"/>
      <c r="HNK35" s="86"/>
      <c r="HNL35" s="86"/>
      <c r="HNM35" s="86"/>
      <c r="HNN35" s="86"/>
      <c r="HNO35" s="86"/>
      <c r="HNP35" s="86"/>
      <c r="HNQ35" s="86"/>
      <c r="HNR35" s="86"/>
      <c r="HNS35" s="86"/>
      <c r="HNT35" s="86"/>
      <c r="HNU35" s="86"/>
      <c r="HNV35" s="86"/>
      <c r="HNW35" s="86"/>
      <c r="HNX35" s="86"/>
      <c r="HNY35" s="86"/>
      <c r="HNZ35" s="86"/>
      <c r="HOA35" s="86"/>
      <c r="HOB35" s="86"/>
      <c r="HOC35" s="86"/>
      <c r="HOD35" s="86"/>
      <c r="HOE35" s="86"/>
      <c r="HOF35" s="86"/>
      <c r="HOG35" s="86"/>
      <c r="HOH35" s="86"/>
      <c r="HOI35" s="86"/>
      <c r="HOJ35" s="86"/>
      <c r="HOK35" s="86"/>
      <c r="HOL35" s="86"/>
      <c r="HOM35" s="86"/>
      <c r="HON35" s="86"/>
      <c r="HOO35" s="86"/>
      <c r="HOP35" s="86"/>
      <c r="HOQ35" s="86"/>
      <c r="HOR35" s="86"/>
      <c r="HOS35" s="86"/>
      <c r="HOT35" s="86"/>
      <c r="HOU35" s="86"/>
      <c r="HOV35" s="86"/>
      <c r="HOW35" s="86"/>
      <c r="HOX35" s="86"/>
      <c r="HOY35" s="86"/>
      <c r="HOZ35" s="86"/>
      <c r="HPA35" s="86"/>
      <c r="HPB35" s="86"/>
      <c r="HPC35" s="86"/>
      <c r="HPD35" s="86"/>
      <c r="HPE35" s="86"/>
      <c r="HPF35" s="86"/>
      <c r="HPG35" s="86"/>
      <c r="HPH35" s="86"/>
      <c r="HPI35" s="86"/>
      <c r="HPJ35" s="86"/>
      <c r="HPK35" s="86"/>
      <c r="HPL35" s="86"/>
      <c r="HPM35" s="86"/>
      <c r="HPN35" s="86"/>
      <c r="HPO35" s="86"/>
      <c r="HPP35" s="86"/>
      <c r="HPQ35" s="86"/>
      <c r="HPR35" s="86"/>
      <c r="HPS35" s="86"/>
      <c r="HPT35" s="86"/>
      <c r="HPU35" s="86"/>
      <c r="HPV35" s="86"/>
      <c r="HPW35" s="86"/>
      <c r="HPX35" s="86"/>
      <c r="HPY35" s="86"/>
      <c r="HPZ35" s="86"/>
      <c r="HQA35" s="86"/>
      <c r="HQB35" s="86"/>
      <c r="HQC35" s="86"/>
      <c r="HQD35" s="86"/>
      <c r="HQE35" s="86"/>
      <c r="HQF35" s="86"/>
      <c r="HQG35" s="86"/>
      <c r="HQH35" s="86"/>
      <c r="HQI35" s="86"/>
      <c r="HQJ35" s="86"/>
      <c r="HQK35" s="86"/>
      <c r="HQL35" s="86"/>
      <c r="HQM35" s="86"/>
      <c r="HQN35" s="86"/>
      <c r="HQO35" s="86"/>
      <c r="HQP35" s="86"/>
      <c r="HQQ35" s="86"/>
      <c r="HQR35" s="86"/>
      <c r="HQS35" s="86"/>
      <c r="HQT35" s="86"/>
      <c r="HQU35" s="86"/>
      <c r="HQV35" s="86"/>
      <c r="HQW35" s="86"/>
      <c r="HQX35" s="86"/>
      <c r="HQY35" s="86"/>
      <c r="HQZ35" s="86"/>
      <c r="HRA35" s="86"/>
      <c r="HRB35" s="86"/>
      <c r="HRC35" s="86"/>
      <c r="HRD35" s="86"/>
      <c r="HRE35" s="86"/>
      <c r="HRF35" s="86"/>
      <c r="HRG35" s="86"/>
      <c r="HRH35" s="86"/>
      <c r="HRI35" s="86"/>
      <c r="HRJ35" s="86"/>
      <c r="HRK35" s="86"/>
      <c r="HRL35" s="86"/>
      <c r="HRM35" s="86"/>
      <c r="HRN35" s="86"/>
      <c r="HRO35" s="86"/>
      <c r="HRP35" s="86"/>
      <c r="HRQ35" s="86"/>
      <c r="HRR35" s="86"/>
      <c r="HRS35" s="86"/>
      <c r="HRT35" s="86"/>
      <c r="HRU35" s="86"/>
      <c r="HRV35" s="86"/>
      <c r="HRW35" s="86"/>
      <c r="HRX35" s="86"/>
      <c r="HRY35" s="86"/>
      <c r="HRZ35" s="86"/>
      <c r="HSA35" s="86"/>
      <c r="HSB35" s="86"/>
      <c r="HSC35" s="86"/>
      <c r="HSD35" s="86"/>
      <c r="HSE35" s="86"/>
      <c r="HSF35" s="86"/>
      <c r="HSG35" s="86"/>
      <c r="HSH35" s="86"/>
      <c r="HSI35" s="86"/>
      <c r="HSJ35" s="86"/>
      <c r="HSK35" s="86"/>
      <c r="HSL35" s="86"/>
      <c r="HSM35" s="86"/>
      <c r="HSN35" s="86"/>
      <c r="HSO35" s="86"/>
      <c r="HSP35" s="86"/>
      <c r="HSQ35" s="86"/>
      <c r="HSR35" s="86"/>
      <c r="HSS35" s="86"/>
      <c r="HST35" s="86"/>
      <c r="HSU35" s="86"/>
      <c r="HSV35" s="86"/>
      <c r="HSW35" s="86"/>
      <c r="HSX35" s="86"/>
      <c r="HSY35" s="86"/>
      <c r="HSZ35" s="86"/>
      <c r="HTA35" s="86"/>
      <c r="HTB35" s="86"/>
      <c r="HTC35" s="86"/>
      <c r="HTD35" s="86"/>
      <c r="HTE35" s="86"/>
      <c r="HTF35" s="86"/>
      <c r="HTG35" s="86"/>
      <c r="HTH35" s="86"/>
      <c r="HTI35" s="86"/>
      <c r="HTJ35" s="86"/>
      <c r="HTK35" s="86"/>
      <c r="HTL35" s="86"/>
      <c r="HTM35" s="86"/>
      <c r="HTN35" s="86"/>
      <c r="HTO35" s="86"/>
      <c r="HTP35" s="86"/>
      <c r="HTQ35" s="86"/>
      <c r="HTR35" s="86"/>
      <c r="HTS35" s="86"/>
      <c r="HTT35" s="86"/>
      <c r="HTU35" s="86"/>
      <c r="HTV35" s="86"/>
      <c r="HTW35" s="86"/>
      <c r="HTX35" s="86"/>
      <c r="HTY35" s="86"/>
      <c r="HTZ35" s="86"/>
      <c r="HUA35" s="86"/>
      <c r="HUB35" s="86"/>
      <c r="HUC35" s="86"/>
      <c r="HUD35" s="86"/>
      <c r="HUE35" s="86"/>
      <c r="HUF35" s="86"/>
      <c r="HUG35" s="86"/>
      <c r="HUH35" s="86"/>
      <c r="HUI35" s="86"/>
      <c r="HUJ35" s="86"/>
      <c r="HUK35" s="86"/>
      <c r="HUL35" s="86"/>
      <c r="HUM35" s="86"/>
      <c r="HUN35" s="86"/>
      <c r="HUO35" s="86"/>
      <c r="HUP35" s="86"/>
      <c r="HUQ35" s="86"/>
      <c r="HUR35" s="86"/>
      <c r="HUS35" s="86"/>
      <c r="HUT35" s="86"/>
      <c r="HUU35" s="86"/>
      <c r="HUV35" s="86"/>
      <c r="HUW35" s="86"/>
      <c r="HUX35" s="86"/>
      <c r="HUY35" s="86"/>
      <c r="HUZ35" s="86"/>
      <c r="HVA35" s="86"/>
      <c r="HVB35" s="86"/>
      <c r="HVC35" s="86"/>
      <c r="HVD35" s="86"/>
      <c r="HVE35" s="86"/>
      <c r="HVF35" s="86"/>
      <c r="HVG35" s="86"/>
      <c r="HVH35" s="86"/>
      <c r="HVI35" s="86"/>
      <c r="HVJ35" s="86"/>
      <c r="HVK35" s="86"/>
      <c r="HVL35" s="86"/>
      <c r="HVM35" s="86"/>
      <c r="HVN35" s="86"/>
      <c r="HVO35" s="86"/>
      <c r="HVP35" s="86"/>
      <c r="HVQ35" s="86"/>
      <c r="HVR35" s="86"/>
      <c r="HVS35" s="86"/>
      <c r="HVT35" s="86"/>
      <c r="HVU35" s="86"/>
      <c r="HVV35" s="86"/>
      <c r="HVW35" s="86"/>
      <c r="HVX35" s="86"/>
      <c r="HVY35" s="86"/>
      <c r="HVZ35" s="86"/>
      <c r="HWA35" s="86"/>
      <c r="HWB35" s="86"/>
      <c r="HWC35" s="86"/>
      <c r="HWD35" s="86"/>
      <c r="HWE35" s="86"/>
      <c r="HWF35" s="86"/>
      <c r="HWG35" s="86"/>
      <c r="HWH35" s="86"/>
      <c r="HWI35" s="86"/>
      <c r="HWJ35" s="86"/>
      <c r="HWK35" s="86"/>
      <c r="HWL35" s="86"/>
      <c r="HWM35" s="86"/>
      <c r="HWN35" s="86"/>
      <c r="HWO35" s="86"/>
      <c r="HWP35" s="86"/>
      <c r="HWQ35" s="86"/>
      <c r="HWR35" s="86"/>
      <c r="HWS35" s="86"/>
      <c r="HWT35" s="86"/>
      <c r="HWU35" s="86"/>
      <c r="HWV35" s="86"/>
      <c r="HWW35" s="86"/>
      <c r="HWX35" s="86"/>
      <c r="HWY35" s="86"/>
      <c r="HWZ35" s="86"/>
      <c r="HXA35" s="86"/>
      <c r="HXB35" s="86"/>
      <c r="HXC35" s="86"/>
      <c r="HXD35" s="86"/>
      <c r="HXE35" s="86"/>
      <c r="HXF35" s="86"/>
      <c r="HXG35" s="86"/>
      <c r="HXH35" s="86"/>
      <c r="HXI35" s="86"/>
      <c r="HXJ35" s="86"/>
      <c r="HXK35" s="86"/>
      <c r="HXL35" s="86"/>
      <c r="HXM35" s="86"/>
      <c r="HXN35" s="86"/>
      <c r="HXO35" s="86"/>
      <c r="HXP35" s="86"/>
      <c r="HXQ35" s="86"/>
      <c r="HXR35" s="86"/>
      <c r="HXS35" s="86"/>
      <c r="HXT35" s="86"/>
      <c r="HXU35" s="86"/>
      <c r="HXV35" s="86"/>
      <c r="HXW35" s="86"/>
      <c r="HXX35" s="86"/>
      <c r="HXY35" s="86"/>
      <c r="HXZ35" s="86"/>
      <c r="HYA35" s="86"/>
      <c r="HYB35" s="86"/>
      <c r="HYC35" s="86"/>
      <c r="HYD35" s="86"/>
      <c r="HYE35" s="86"/>
      <c r="HYF35" s="86"/>
      <c r="HYG35" s="86"/>
      <c r="HYH35" s="86"/>
      <c r="HYI35" s="86"/>
      <c r="HYJ35" s="86"/>
      <c r="HYK35" s="86"/>
      <c r="HYL35" s="86"/>
      <c r="HYM35" s="86"/>
      <c r="HYN35" s="86"/>
      <c r="HYO35" s="86"/>
      <c r="HYP35" s="86"/>
      <c r="HYQ35" s="86"/>
      <c r="HYR35" s="86"/>
      <c r="HYS35" s="86"/>
      <c r="HYT35" s="86"/>
      <c r="HYU35" s="86"/>
      <c r="HYV35" s="86"/>
      <c r="HYW35" s="86"/>
      <c r="HYX35" s="86"/>
      <c r="HYY35" s="86"/>
      <c r="HYZ35" s="86"/>
      <c r="HZA35" s="86"/>
      <c r="HZB35" s="86"/>
      <c r="HZC35" s="86"/>
      <c r="HZD35" s="86"/>
      <c r="HZE35" s="86"/>
      <c r="HZF35" s="86"/>
      <c r="HZG35" s="86"/>
      <c r="HZH35" s="86"/>
      <c r="HZI35" s="86"/>
      <c r="HZJ35" s="86"/>
      <c r="HZK35" s="86"/>
      <c r="HZL35" s="86"/>
      <c r="HZM35" s="86"/>
      <c r="HZN35" s="86"/>
      <c r="HZO35" s="86"/>
      <c r="HZP35" s="86"/>
      <c r="HZQ35" s="86"/>
      <c r="HZR35" s="86"/>
      <c r="HZS35" s="86"/>
      <c r="HZT35" s="86"/>
      <c r="HZU35" s="86"/>
      <c r="HZV35" s="86"/>
      <c r="HZW35" s="86"/>
      <c r="HZX35" s="86"/>
      <c r="HZY35" s="86"/>
      <c r="HZZ35" s="86"/>
      <c r="IAA35" s="86"/>
      <c r="IAB35" s="86"/>
      <c r="IAC35" s="86"/>
      <c r="IAD35" s="86"/>
      <c r="IAE35" s="86"/>
      <c r="IAF35" s="86"/>
      <c r="IAG35" s="86"/>
      <c r="IAH35" s="86"/>
      <c r="IAI35" s="86"/>
      <c r="IAJ35" s="86"/>
      <c r="IAK35" s="86"/>
      <c r="IAL35" s="86"/>
      <c r="IAM35" s="86"/>
      <c r="IAN35" s="86"/>
      <c r="IAO35" s="86"/>
      <c r="IAP35" s="86"/>
      <c r="IAQ35" s="86"/>
      <c r="IAR35" s="86"/>
      <c r="IAS35" s="86"/>
      <c r="IAT35" s="86"/>
      <c r="IAU35" s="86"/>
      <c r="IAV35" s="86"/>
      <c r="IAW35" s="86"/>
      <c r="IAX35" s="86"/>
      <c r="IAY35" s="86"/>
      <c r="IAZ35" s="86"/>
      <c r="IBA35" s="86"/>
      <c r="IBB35" s="86"/>
      <c r="IBC35" s="86"/>
      <c r="IBD35" s="86"/>
      <c r="IBE35" s="86"/>
      <c r="IBF35" s="86"/>
      <c r="IBG35" s="86"/>
      <c r="IBH35" s="86"/>
      <c r="IBI35" s="86"/>
      <c r="IBJ35" s="86"/>
      <c r="IBK35" s="86"/>
      <c r="IBL35" s="86"/>
      <c r="IBM35" s="86"/>
      <c r="IBN35" s="86"/>
      <c r="IBO35" s="86"/>
      <c r="IBP35" s="86"/>
      <c r="IBQ35" s="86"/>
      <c r="IBR35" s="86"/>
      <c r="IBS35" s="86"/>
      <c r="IBT35" s="86"/>
      <c r="IBU35" s="86"/>
      <c r="IBV35" s="86"/>
      <c r="IBW35" s="86"/>
      <c r="IBX35" s="86"/>
      <c r="IBY35" s="86"/>
      <c r="IBZ35" s="86"/>
      <c r="ICA35" s="86"/>
      <c r="ICB35" s="86"/>
      <c r="ICC35" s="86"/>
      <c r="ICD35" s="86"/>
      <c r="ICE35" s="86"/>
      <c r="ICF35" s="86"/>
      <c r="ICG35" s="86"/>
      <c r="ICH35" s="86"/>
      <c r="ICI35" s="86"/>
      <c r="ICJ35" s="86"/>
      <c r="ICK35" s="86"/>
      <c r="ICL35" s="86"/>
      <c r="ICM35" s="86"/>
      <c r="ICN35" s="86"/>
      <c r="ICO35" s="86"/>
      <c r="ICP35" s="86"/>
      <c r="ICQ35" s="86"/>
      <c r="ICR35" s="86"/>
      <c r="ICS35" s="86"/>
      <c r="ICT35" s="86"/>
      <c r="ICU35" s="86"/>
      <c r="ICV35" s="86"/>
      <c r="ICW35" s="86"/>
      <c r="ICX35" s="86"/>
      <c r="ICY35" s="86"/>
      <c r="ICZ35" s="86"/>
      <c r="IDA35" s="86"/>
      <c r="IDB35" s="86"/>
      <c r="IDC35" s="86"/>
      <c r="IDD35" s="86"/>
      <c r="IDE35" s="86"/>
      <c r="IDF35" s="86"/>
      <c r="IDG35" s="86"/>
      <c r="IDH35" s="86"/>
      <c r="IDI35" s="86"/>
      <c r="IDJ35" s="86"/>
      <c r="IDK35" s="86"/>
      <c r="IDL35" s="86"/>
      <c r="IDM35" s="86"/>
      <c r="IDN35" s="86"/>
      <c r="IDO35" s="86"/>
      <c r="IDP35" s="86"/>
      <c r="IDQ35" s="86"/>
      <c r="IDR35" s="86"/>
      <c r="IDS35" s="86"/>
      <c r="IDT35" s="86"/>
      <c r="IDU35" s="86"/>
      <c r="IDV35" s="86"/>
      <c r="IDW35" s="86"/>
      <c r="IDX35" s="86"/>
      <c r="IDY35" s="86"/>
      <c r="IDZ35" s="86"/>
      <c r="IEA35" s="86"/>
      <c r="IEB35" s="86"/>
      <c r="IEC35" s="86"/>
      <c r="IED35" s="86"/>
      <c r="IEE35" s="86"/>
      <c r="IEF35" s="86"/>
      <c r="IEG35" s="86"/>
      <c r="IEH35" s="86"/>
      <c r="IEI35" s="86"/>
      <c r="IEJ35" s="86"/>
      <c r="IEK35" s="86"/>
      <c r="IEL35" s="86"/>
      <c r="IEM35" s="86"/>
      <c r="IEN35" s="86"/>
      <c r="IEO35" s="86"/>
      <c r="IEP35" s="86"/>
      <c r="IEQ35" s="86"/>
      <c r="IER35" s="86"/>
      <c r="IES35" s="86"/>
      <c r="IET35" s="86"/>
      <c r="IEU35" s="86"/>
      <c r="IEV35" s="86"/>
      <c r="IEW35" s="86"/>
      <c r="IEX35" s="86"/>
      <c r="IEY35" s="86"/>
      <c r="IEZ35" s="86"/>
      <c r="IFA35" s="86"/>
      <c r="IFB35" s="86"/>
      <c r="IFC35" s="86"/>
      <c r="IFD35" s="86"/>
      <c r="IFE35" s="86"/>
      <c r="IFF35" s="86"/>
      <c r="IFG35" s="86"/>
      <c r="IFH35" s="86"/>
      <c r="IFI35" s="86"/>
      <c r="IFJ35" s="86"/>
      <c r="IFK35" s="86"/>
      <c r="IFL35" s="86"/>
      <c r="IFM35" s="86"/>
      <c r="IFN35" s="86"/>
      <c r="IFO35" s="86"/>
      <c r="IFP35" s="86"/>
      <c r="IFQ35" s="86"/>
      <c r="IFR35" s="86"/>
      <c r="IFS35" s="86"/>
      <c r="IFT35" s="86"/>
      <c r="IFU35" s="86"/>
      <c r="IFV35" s="86"/>
      <c r="IFW35" s="86"/>
      <c r="IFX35" s="86"/>
      <c r="IFY35" s="86"/>
      <c r="IFZ35" s="86"/>
      <c r="IGA35" s="86"/>
      <c r="IGB35" s="86"/>
      <c r="IGC35" s="86"/>
      <c r="IGD35" s="86"/>
      <c r="IGE35" s="86"/>
      <c r="IGF35" s="86"/>
      <c r="IGG35" s="86"/>
      <c r="IGH35" s="86"/>
      <c r="IGI35" s="86"/>
      <c r="IGJ35" s="86"/>
      <c r="IGK35" s="86"/>
      <c r="IGL35" s="86"/>
      <c r="IGM35" s="86"/>
      <c r="IGN35" s="86"/>
      <c r="IGO35" s="86"/>
      <c r="IGP35" s="86"/>
      <c r="IGQ35" s="86"/>
      <c r="IGR35" s="86"/>
      <c r="IGS35" s="86"/>
      <c r="IGT35" s="86"/>
      <c r="IGU35" s="86"/>
      <c r="IGV35" s="86"/>
      <c r="IGW35" s="86"/>
      <c r="IGX35" s="86"/>
      <c r="IGY35" s="86"/>
      <c r="IGZ35" s="86"/>
      <c r="IHA35" s="86"/>
      <c r="IHB35" s="86"/>
      <c r="IHC35" s="86"/>
      <c r="IHD35" s="86"/>
      <c r="IHE35" s="86"/>
      <c r="IHF35" s="86"/>
      <c r="IHG35" s="86"/>
      <c r="IHH35" s="86"/>
      <c r="IHI35" s="86"/>
      <c r="IHJ35" s="86"/>
      <c r="IHK35" s="86"/>
      <c r="IHL35" s="86"/>
      <c r="IHM35" s="86"/>
      <c r="IHN35" s="86"/>
      <c r="IHO35" s="86"/>
      <c r="IHP35" s="86"/>
      <c r="IHQ35" s="86"/>
      <c r="IHR35" s="86"/>
      <c r="IHS35" s="86"/>
      <c r="IHT35" s="86"/>
      <c r="IHU35" s="86"/>
      <c r="IHV35" s="86"/>
      <c r="IHW35" s="86"/>
      <c r="IHX35" s="86"/>
      <c r="IHY35" s="86"/>
      <c r="IHZ35" s="86"/>
      <c r="IIA35" s="86"/>
      <c r="IIB35" s="86"/>
      <c r="IIC35" s="86"/>
      <c r="IID35" s="86"/>
      <c r="IIE35" s="86"/>
      <c r="IIF35" s="86"/>
      <c r="IIG35" s="86"/>
      <c r="IIH35" s="86"/>
      <c r="III35" s="86"/>
      <c r="IIJ35" s="86"/>
      <c r="IIK35" s="86"/>
      <c r="IIL35" s="86"/>
      <c r="IIM35" s="86"/>
      <c r="IIN35" s="86"/>
      <c r="IIO35" s="86"/>
      <c r="IIP35" s="86"/>
      <c r="IIQ35" s="86"/>
      <c r="IIR35" s="86"/>
      <c r="IIS35" s="86"/>
      <c r="IIT35" s="86"/>
      <c r="IIU35" s="86"/>
      <c r="IIV35" s="86"/>
      <c r="IIW35" s="86"/>
      <c r="IIX35" s="86"/>
      <c r="IIY35" s="86"/>
      <c r="IIZ35" s="86"/>
      <c r="IJA35" s="86"/>
      <c r="IJB35" s="86"/>
      <c r="IJC35" s="86"/>
      <c r="IJD35" s="86"/>
      <c r="IJE35" s="86"/>
      <c r="IJF35" s="86"/>
      <c r="IJG35" s="86"/>
      <c r="IJH35" s="86"/>
      <c r="IJI35" s="86"/>
      <c r="IJJ35" s="86"/>
      <c r="IJK35" s="86"/>
      <c r="IJL35" s="86"/>
      <c r="IJM35" s="86"/>
      <c r="IJN35" s="86"/>
      <c r="IJO35" s="86"/>
      <c r="IJP35" s="86"/>
      <c r="IJQ35" s="86"/>
      <c r="IJR35" s="86"/>
      <c r="IJS35" s="86"/>
      <c r="IJT35" s="86"/>
      <c r="IJU35" s="86"/>
      <c r="IJV35" s="86"/>
      <c r="IJW35" s="86"/>
      <c r="IJX35" s="86"/>
      <c r="IJY35" s="86"/>
      <c r="IJZ35" s="86"/>
      <c r="IKA35" s="86"/>
      <c r="IKB35" s="86"/>
      <c r="IKC35" s="86"/>
      <c r="IKD35" s="86"/>
      <c r="IKE35" s="86"/>
      <c r="IKF35" s="86"/>
      <c r="IKG35" s="86"/>
      <c r="IKH35" s="86"/>
      <c r="IKI35" s="86"/>
      <c r="IKJ35" s="86"/>
      <c r="IKK35" s="86"/>
      <c r="IKL35" s="86"/>
      <c r="IKM35" s="86"/>
      <c r="IKN35" s="86"/>
      <c r="IKO35" s="86"/>
      <c r="IKP35" s="86"/>
      <c r="IKQ35" s="86"/>
      <c r="IKR35" s="86"/>
      <c r="IKS35" s="86"/>
      <c r="IKT35" s="86"/>
      <c r="IKU35" s="86"/>
      <c r="IKV35" s="86"/>
      <c r="IKW35" s="86"/>
      <c r="IKX35" s="86"/>
      <c r="IKY35" s="86"/>
      <c r="IKZ35" s="86"/>
      <c r="ILA35" s="86"/>
      <c r="ILB35" s="86"/>
      <c r="ILC35" s="86"/>
      <c r="ILD35" s="86"/>
      <c r="ILE35" s="86"/>
      <c r="ILF35" s="86"/>
      <c r="ILG35" s="86"/>
      <c r="ILH35" s="86"/>
      <c r="ILI35" s="86"/>
      <c r="ILJ35" s="86"/>
      <c r="ILK35" s="86"/>
      <c r="ILL35" s="86"/>
      <c r="ILM35" s="86"/>
      <c r="ILN35" s="86"/>
      <c r="ILO35" s="86"/>
      <c r="ILP35" s="86"/>
      <c r="ILQ35" s="86"/>
      <c r="ILR35" s="86"/>
      <c r="ILS35" s="86"/>
      <c r="ILT35" s="86"/>
      <c r="ILU35" s="86"/>
      <c r="ILV35" s="86"/>
      <c r="ILW35" s="86"/>
      <c r="ILX35" s="86"/>
      <c r="ILY35" s="86"/>
      <c r="ILZ35" s="86"/>
      <c r="IMA35" s="86"/>
      <c r="IMB35" s="86"/>
      <c r="IMC35" s="86"/>
      <c r="IMD35" s="86"/>
      <c r="IME35" s="86"/>
      <c r="IMF35" s="86"/>
      <c r="IMG35" s="86"/>
      <c r="IMH35" s="86"/>
      <c r="IMI35" s="86"/>
      <c r="IMJ35" s="86"/>
      <c r="IMK35" s="86"/>
      <c r="IML35" s="86"/>
      <c r="IMM35" s="86"/>
      <c r="IMN35" s="86"/>
      <c r="IMO35" s="86"/>
      <c r="IMP35" s="86"/>
      <c r="IMQ35" s="86"/>
      <c r="IMR35" s="86"/>
      <c r="IMS35" s="86"/>
      <c r="IMT35" s="86"/>
      <c r="IMU35" s="86"/>
      <c r="IMV35" s="86"/>
      <c r="IMW35" s="86"/>
      <c r="IMX35" s="86"/>
      <c r="IMY35" s="86"/>
      <c r="IMZ35" s="86"/>
      <c r="INA35" s="86"/>
      <c r="INB35" s="86"/>
      <c r="INC35" s="86"/>
      <c r="IND35" s="86"/>
      <c r="INE35" s="86"/>
      <c r="INF35" s="86"/>
      <c r="ING35" s="86"/>
      <c r="INH35" s="86"/>
      <c r="INI35" s="86"/>
      <c r="INJ35" s="86"/>
      <c r="INK35" s="86"/>
      <c r="INL35" s="86"/>
      <c r="INM35" s="86"/>
      <c r="INN35" s="86"/>
      <c r="INO35" s="86"/>
      <c r="INP35" s="86"/>
      <c r="INQ35" s="86"/>
      <c r="INR35" s="86"/>
      <c r="INS35" s="86"/>
      <c r="INT35" s="86"/>
      <c r="INU35" s="86"/>
      <c r="INV35" s="86"/>
      <c r="INW35" s="86"/>
      <c r="INX35" s="86"/>
      <c r="INY35" s="86"/>
      <c r="INZ35" s="86"/>
      <c r="IOA35" s="86"/>
      <c r="IOB35" s="86"/>
      <c r="IOC35" s="86"/>
      <c r="IOD35" s="86"/>
      <c r="IOE35" s="86"/>
      <c r="IOF35" s="86"/>
      <c r="IOG35" s="86"/>
      <c r="IOH35" s="86"/>
      <c r="IOI35" s="86"/>
      <c r="IOJ35" s="86"/>
      <c r="IOK35" s="86"/>
      <c r="IOL35" s="86"/>
      <c r="IOM35" s="86"/>
      <c r="ION35" s="86"/>
      <c r="IOO35" s="86"/>
      <c r="IOP35" s="86"/>
      <c r="IOQ35" s="86"/>
      <c r="IOR35" s="86"/>
      <c r="IOS35" s="86"/>
      <c r="IOT35" s="86"/>
      <c r="IOU35" s="86"/>
      <c r="IOV35" s="86"/>
      <c r="IOW35" s="86"/>
      <c r="IOX35" s="86"/>
      <c r="IOY35" s="86"/>
      <c r="IOZ35" s="86"/>
      <c r="IPA35" s="86"/>
      <c r="IPB35" s="86"/>
      <c r="IPC35" s="86"/>
      <c r="IPD35" s="86"/>
      <c r="IPE35" s="86"/>
      <c r="IPF35" s="86"/>
      <c r="IPG35" s="86"/>
      <c r="IPH35" s="86"/>
      <c r="IPI35" s="86"/>
      <c r="IPJ35" s="86"/>
      <c r="IPK35" s="86"/>
      <c r="IPL35" s="86"/>
      <c r="IPM35" s="86"/>
      <c r="IPN35" s="86"/>
      <c r="IPO35" s="86"/>
      <c r="IPP35" s="86"/>
      <c r="IPQ35" s="86"/>
      <c r="IPR35" s="86"/>
      <c r="IPS35" s="86"/>
      <c r="IPT35" s="86"/>
      <c r="IPU35" s="86"/>
      <c r="IPV35" s="86"/>
      <c r="IPW35" s="86"/>
      <c r="IPX35" s="86"/>
      <c r="IPY35" s="86"/>
      <c r="IPZ35" s="86"/>
      <c r="IQA35" s="86"/>
      <c r="IQB35" s="86"/>
      <c r="IQC35" s="86"/>
      <c r="IQD35" s="86"/>
      <c r="IQE35" s="86"/>
      <c r="IQF35" s="86"/>
      <c r="IQG35" s="86"/>
      <c r="IQH35" s="86"/>
      <c r="IQI35" s="86"/>
      <c r="IQJ35" s="86"/>
      <c r="IQK35" s="86"/>
      <c r="IQL35" s="86"/>
      <c r="IQM35" s="86"/>
      <c r="IQN35" s="86"/>
      <c r="IQO35" s="86"/>
      <c r="IQP35" s="86"/>
      <c r="IQQ35" s="86"/>
      <c r="IQR35" s="86"/>
      <c r="IQS35" s="86"/>
      <c r="IQT35" s="86"/>
      <c r="IQU35" s="86"/>
      <c r="IQV35" s="86"/>
      <c r="IQW35" s="86"/>
      <c r="IQX35" s="86"/>
      <c r="IQY35" s="86"/>
      <c r="IQZ35" s="86"/>
      <c r="IRA35" s="86"/>
      <c r="IRB35" s="86"/>
      <c r="IRC35" s="86"/>
      <c r="IRD35" s="86"/>
      <c r="IRE35" s="86"/>
      <c r="IRF35" s="86"/>
      <c r="IRG35" s="86"/>
      <c r="IRH35" s="86"/>
      <c r="IRI35" s="86"/>
      <c r="IRJ35" s="86"/>
      <c r="IRK35" s="86"/>
      <c r="IRL35" s="86"/>
      <c r="IRM35" s="86"/>
      <c r="IRN35" s="86"/>
      <c r="IRO35" s="86"/>
      <c r="IRP35" s="86"/>
      <c r="IRQ35" s="86"/>
      <c r="IRR35" s="86"/>
      <c r="IRS35" s="86"/>
      <c r="IRT35" s="86"/>
      <c r="IRU35" s="86"/>
      <c r="IRV35" s="86"/>
      <c r="IRW35" s="86"/>
      <c r="IRX35" s="86"/>
      <c r="IRY35" s="86"/>
      <c r="IRZ35" s="86"/>
      <c r="ISA35" s="86"/>
      <c r="ISB35" s="86"/>
      <c r="ISC35" s="86"/>
      <c r="ISD35" s="86"/>
      <c r="ISE35" s="86"/>
      <c r="ISF35" s="86"/>
      <c r="ISG35" s="86"/>
      <c r="ISH35" s="86"/>
      <c r="ISI35" s="86"/>
      <c r="ISJ35" s="86"/>
      <c r="ISK35" s="86"/>
      <c r="ISL35" s="86"/>
      <c r="ISM35" s="86"/>
      <c r="ISN35" s="86"/>
      <c r="ISO35" s="86"/>
      <c r="ISP35" s="86"/>
      <c r="ISQ35" s="86"/>
      <c r="ISR35" s="86"/>
      <c r="ISS35" s="86"/>
      <c r="IST35" s="86"/>
      <c r="ISU35" s="86"/>
      <c r="ISV35" s="86"/>
      <c r="ISW35" s="86"/>
      <c r="ISX35" s="86"/>
      <c r="ISY35" s="86"/>
      <c r="ISZ35" s="86"/>
      <c r="ITA35" s="86"/>
      <c r="ITB35" s="86"/>
      <c r="ITC35" s="86"/>
      <c r="ITD35" s="86"/>
      <c r="ITE35" s="86"/>
      <c r="ITF35" s="86"/>
      <c r="ITG35" s="86"/>
      <c r="ITH35" s="86"/>
      <c r="ITI35" s="86"/>
      <c r="ITJ35" s="86"/>
      <c r="ITK35" s="86"/>
      <c r="ITL35" s="86"/>
      <c r="ITM35" s="86"/>
      <c r="ITN35" s="86"/>
      <c r="ITO35" s="86"/>
      <c r="ITP35" s="86"/>
      <c r="ITQ35" s="86"/>
      <c r="ITR35" s="86"/>
      <c r="ITS35" s="86"/>
      <c r="ITT35" s="86"/>
      <c r="ITU35" s="86"/>
      <c r="ITV35" s="86"/>
      <c r="ITW35" s="86"/>
      <c r="ITX35" s="86"/>
      <c r="ITY35" s="86"/>
      <c r="ITZ35" s="86"/>
      <c r="IUA35" s="86"/>
      <c r="IUB35" s="86"/>
      <c r="IUC35" s="86"/>
      <c r="IUD35" s="86"/>
      <c r="IUE35" s="86"/>
      <c r="IUF35" s="86"/>
      <c r="IUG35" s="86"/>
      <c r="IUH35" s="86"/>
      <c r="IUI35" s="86"/>
      <c r="IUJ35" s="86"/>
      <c r="IUK35" s="86"/>
      <c r="IUL35" s="86"/>
      <c r="IUM35" s="86"/>
      <c r="IUN35" s="86"/>
      <c r="IUO35" s="86"/>
      <c r="IUP35" s="86"/>
      <c r="IUQ35" s="86"/>
      <c r="IUR35" s="86"/>
      <c r="IUS35" s="86"/>
      <c r="IUT35" s="86"/>
      <c r="IUU35" s="86"/>
      <c r="IUV35" s="86"/>
      <c r="IUW35" s="86"/>
      <c r="IUX35" s="86"/>
      <c r="IUY35" s="86"/>
      <c r="IUZ35" s="86"/>
      <c r="IVA35" s="86"/>
      <c r="IVB35" s="86"/>
      <c r="IVC35" s="86"/>
      <c r="IVD35" s="86"/>
      <c r="IVE35" s="86"/>
      <c r="IVF35" s="86"/>
      <c r="IVG35" s="86"/>
      <c r="IVH35" s="86"/>
      <c r="IVI35" s="86"/>
      <c r="IVJ35" s="86"/>
      <c r="IVK35" s="86"/>
      <c r="IVL35" s="86"/>
      <c r="IVM35" s="86"/>
      <c r="IVN35" s="86"/>
      <c r="IVO35" s="86"/>
      <c r="IVP35" s="86"/>
      <c r="IVQ35" s="86"/>
      <c r="IVR35" s="86"/>
      <c r="IVS35" s="86"/>
      <c r="IVT35" s="86"/>
      <c r="IVU35" s="86"/>
      <c r="IVV35" s="86"/>
      <c r="IVW35" s="86"/>
      <c r="IVX35" s="86"/>
      <c r="IVY35" s="86"/>
      <c r="IVZ35" s="86"/>
      <c r="IWA35" s="86"/>
      <c r="IWB35" s="86"/>
      <c r="IWC35" s="86"/>
      <c r="IWD35" s="86"/>
      <c r="IWE35" s="86"/>
      <c r="IWF35" s="86"/>
      <c r="IWG35" s="86"/>
      <c r="IWH35" s="86"/>
      <c r="IWI35" s="86"/>
      <c r="IWJ35" s="86"/>
      <c r="IWK35" s="86"/>
      <c r="IWL35" s="86"/>
      <c r="IWM35" s="86"/>
      <c r="IWN35" s="86"/>
      <c r="IWO35" s="86"/>
      <c r="IWP35" s="86"/>
      <c r="IWQ35" s="86"/>
      <c r="IWR35" s="86"/>
      <c r="IWS35" s="86"/>
      <c r="IWT35" s="86"/>
      <c r="IWU35" s="86"/>
      <c r="IWV35" s="86"/>
      <c r="IWW35" s="86"/>
      <c r="IWX35" s="86"/>
      <c r="IWY35" s="86"/>
      <c r="IWZ35" s="86"/>
      <c r="IXA35" s="86"/>
      <c r="IXB35" s="86"/>
      <c r="IXC35" s="86"/>
      <c r="IXD35" s="86"/>
      <c r="IXE35" s="86"/>
      <c r="IXF35" s="86"/>
      <c r="IXG35" s="86"/>
      <c r="IXH35" s="86"/>
      <c r="IXI35" s="86"/>
      <c r="IXJ35" s="86"/>
      <c r="IXK35" s="86"/>
      <c r="IXL35" s="86"/>
      <c r="IXM35" s="86"/>
      <c r="IXN35" s="86"/>
      <c r="IXO35" s="86"/>
      <c r="IXP35" s="86"/>
      <c r="IXQ35" s="86"/>
      <c r="IXR35" s="86"/>
      <c r="IXS35" s="86"/>
      <c r="IXT35" s="86"/>
      <c r="IXU35" s="86"/>
      <c r="IXV35" s="86"/>
      <c r="IXW35" s="86"/>
      <c r="IXX35" s="86"/>
      <c r="IXY35" s="86"/>
      <c r="IXZ35" s="86"/>
      <c r="IYA35" s="86"/>
      <c r="IYB35" s="86"/>
      <c r="IYC35" s="86"/>
      <c r="IYD35" s="86"/>
      <c r="IYE35" s="86"/>
      <c r="IYF35" s="86"/>
      <c r="IYG35" s="86"/>
      <c r="IYH35" s="86"/>
      <c r="IYI35" s="86"/>
      <c r="IYJ35" s="86"/>
      <c r="IYK35" s="86"/>
      <c r="IYL35" s="86"/>
      <c r="IYM35" s="86"/>
      <c r="IYN35" s="86"/>
      <c r="IYO35" s="86"/>
      <c r="IYP35" s="86"/>
      <c r="IYQ35" s="86"/>
      <c r="IYR35" s="86"/>
      <c r="IYS35" s="86"/>
      <c r="IYT35" s="86"/>
      <c r="IYU35" s="86"/>
      <c r="IYV35" s="86"/>
      <c r="IYW35" s="86"/>
      <c r="IYX35" s="86"/>
      <c r="IYY35" s="86"/>
      <c r="IYZ35" s="86"/>
      <c r="IZA35" s="86"/>
      <c r="IZB35" s="86"/>
      <c r="IZC35" s="86"/>
      <c r="IZD35" s="86"/>
      <c r="IZE35" s="86"/>
      <c r="IZF35" s="86"/>
      <c r="IZG35" s="86"/>
      <c r="IZH35" s="86"/>
      <c r="IZI35" s="86"/>
      <c r="IZJ35" s="86"/>
      <c r="IZK35" s="86"/>
      <c r="IZL35" s="86"/>
      <c r="IZM35" s="86"/>
      <c r="IZN35" s="86"/>
      <c r="IZO35" s="86"/>
      <c r="IZP35" s="86"/>
      <c r="IZQ35" s="86"/>
      <c r="IZR35" s="86"/>
      <c r="IZS35" s="86"/>
      <c r="IZT35" s="86"/>
      <c r="IZU35" s="86"/>
      <c r="IZV35" s="86"/>
      <c r="IZW35" s="86"/>
      <c r="IZX35" s="86"/>
      <c r="IZY35" s="86"/>
      <c r="IZZ35" s="86"/>
      <c r="JAA35" s="86"/>
      <c r="JAB35" s="86"/>
      <c r="JAC35" s="86"/>
      <c r="JAD35" s="86"/>
      <c r="JAE35" s="86"/>
      <c r="JAF35" s="86"/>
      <c r="JAG35" s="86"/>
      <c r="JAH35" s="86"/>
      <c r="JAI35" s="86"/>
      <c r="JAJ35" s="86"/>
      <c r="JAK35" s="86"/>
      <c r="JAL35" s="86"/>
      <c r="JAM35" s="86"/>
      <c r="JAN35" s="86"/>
      <c r="JAO35" s="86"/>
      <c r="JAP35" s="86"/>
      <c r="JAQ35" s="86"/>
      <c r="JAR35" s="86"/>
      <c r="JAS35" s="86"/>
      <c r="JAT35" s="86"/>
      <c r="JAU35" s="86"/>
      <c r="JAV35" s="86"/>
      <c r="JAW35" s="86"/>
      <c r="JAX35" s="86"/>
      <c r="JAY35" s="86"/>
      <c r="JAZ35" s="86"/>
      <c r="JBA35" s="86"/>
      <c r="JBB35" s="86"/>
      <c r="JBC35" s="86"/>
      <c r="JBD35" s="86"/>
      <c r="JBE35" s="86"/>
      <c r="JBF35" s="86"/>
      <c r="JBG35" s="86"/>
      <c r="JBH35" s="86"/>
      <c r="JBI35" s="86"/>
      <c r="JBJ35" s="86"/>
      <c r="JBK35" s="86"/>
      <c r="JBL35" s="86"/>
      <c r="JBM35" s="86"/>
      <c r="JBN35" s="86"/>
      <c r="JBO35" s="86"/>
      <c r="JBP35" s="86"/>
      <c r="JBQ35" s="86"/>
      <c r="JBR35" s="86"/>
      <c r="JBS35" s="86"/>
      <c r="JBT35" s="86"/>
      <c r="JBU35" s="86"/>
      <c r="JBV35" s="86"/>
      <c r="JBW35" s="86"/>
      <c r="JBX35" s="86"/>
      <c r="JBY35" s="86"/>
      <c r="JBZ35" s="86"/>
      <c r="JCA35" s="86"/>
      <c r="JCB35" s="86"/>
      <c r="JCC35" s="86"/>
      <c r="JCD35" s="86"/>
      <c r="JCE35" s="86"/>
      <c r="JCF35" s="86"/>
      <c r="JCG35" s="86"/>
      <c r="JCH35" s="86"/>
      <c r="JCI35" s="86"/>
      <c r="JCJ35" s="86"/>
      <c r="JCK35" s="86"/>
      <c r="JCL35" s="86"/>
      <c r="JCM35" s="86"/>
      <c r="JCN35" s="86"/>
      <c r="JCO35" s="86"/>
      <c r="JCP35" s="86"/>
      <c r="JCQ35" s="86"/>
      <c r="JCR35" s="86"/>
      <c r="JCS35" s="86"/>
      <c r="JCT35" s="86"/>
      <c r="JCU35" s="86"/>
      <c r="JCV35" s="86"/>
      <c r="JCW35" s="86"/>
      <c r="JCX35" s="86"/>
      <c r="JCY35" s="86"/>
      <c r="JCZ35" s="86"/>
      <c r="JDA35" s="86"/>
      <c r="JDB35" s="86"/>
      <c r="JDC35" s="86"/>
      <c r="JDD35" s="86"/>
      <c r="JDE35" s="86"/>
      <c r="JDF35" s="86"/>
      <c r="JDG35" s="86"/>
      <c r="JDH35" s="86"/>
      <c r="JDI35" s="86"/>
      <c r="JDJ35" s="86"/>
      <c r="JDK35" s="86"/>
      <c r="JDL35" s="86"/>
      <c r="JDM35" s="86"/>
      <c r="JDN35" s="86"/>
      <c r="JDO35" s="86"/>
      <c r="JDP35" s="86"/>
      <c r="JDQ35" s="86"/>
      <c r="JDR35" s="86"/>
      <c r="JDS35" s="86"/>
      <c r="JDT35" s="86"/>
      <c r="JDU35" s="86"/>
      <c r="JDV35" s="86"/>
      <c r="JDW35" s="86"/>
      <c r="JDX35" s="86"/>
      <c r="JDY35" s="86"/>
      <c r="JDZ35" s="86"/>
      <c r="JEA35" s="86"/>
      <c r="JEB35" s="86"/>
      <c r="JEC35" s="86"/>
      <c r="JED35" s="86"/>
      <c r="JEE35" s="86"/>
      <c r="JEF35" s="86"/>
      <c r="JEG35" s="86"/>
      <c r="JEH35" s="86"/>
      <c r="JEI35" s="86"/>
      <c r="JEJ35" s="86"/>
      <c r="JEK35" s="86"/>
      <c r="JEL35" s="86"/>
      <c r="JEM35" s="86"/>
      <c r="JEN35" s="86"/>
      <c r="JEO35" s="86"/>
      <c r="JEP35" s="86"/>
      <c r="JEQ35" s="86"/>
      <c r="JER35" s="86"/>
      <c r="JES35" s="86"/>
      <c r="JET35" s="86"/>
      <c r="JEU35" s="86"/>
      <c r="JEV35" s="86"/>
      <c r="JEW35" s="86"/>
      <c r="JEX35" s="86"/>
      <c r="JEY35" s="86"/>
      <c r="JEZ35" s="86"/>
      <c r="JFA35" s="86"/>
      <c r="JFB35" s="86"/>
      <c r="JFC35" s="86"/>
      <c r="JFD35" s="86"/>
      <c r="JFE35" s="86"/>
      <c r="JFF35" s="86"/>
      <c r="JFG35" s="86"/>
      <c r="JFH35" s="86"/>
      <c r="JFI35" s="86"/>
      <c r="JFJ35" s="86"/>
      <c r="JFK35" s="86"/>
      <c r="JFL35" s="86"/>
      <c r="JFM35" s="86"/>
      <c r="JFN35" s="86"/>
      <c r="JFO35" s="86"/>
      <c r="JFP35" s="86"/>
      <c r="JFQ35" s="86"/>
      <c r="JFR35" s="86"/>
      <c r="JFS35" s="86"/>
      <c r="JFT35" s="86"/>
      <c r="JFU35" s="86"/>
      <c r="JFV35" s="86"/>
      <c r="JFW35" s="86"/>
      <c r="JFX35" s="86"/>
      <c r="JFY35" s="86"/>
      <c r="JFZ35" s="86"/>
      <c r="JGA35" s="86"/>
      <c r="JGB35" s="86"/>
      <c r="JGC35" s="86"/>
      <c r="JGD35" s="86"/>
      <c r="JGE35" s="86"/>
      <c r="JGF35" s="86"/>
      <c r="JGG35" s="86"/>
      <c r="JGH35" s="86"/>
      <c r="JGI35" s="86"/>
      <c r="JGJ35" s="86"/>
      <c r="JGK35" s="86"/>
      <c r="JGL35" s="86"/>
      <c r="JGM35" s="86"/>
      <c r="JGN35" s="86"/>
      <c r="JGO35" s="86"/>
      <c r="JGP35" s="86"/>
      <c r="JGQ35" s="86"/>
      <c r="JGR35" s="86"/>
      <c r="JGS35" s="86"/>
      <c r="JGT35" s="86"/>
      <c r="JGU35" s="86"/>
      <c r="JGV35" s="86"/>
      <c r="JGW35" s="86"/>
      <c r="JGX35" s="86"/>
      <c r="JGY35" s="86"/>
      <c r="JGZ35" s="86"/>
      <c r="JHA35" s="86"/>
      <c r="JHB35" s="86"/>
      <c r="JHC35" s="86"/>
      <c r="JHD35" s="86"/>
      <c r="JHE35" s="86"/>
      <c r="JHF35" s="86"/>
      <c r="JHG35" s="86"/>
      <c r="JHH35" s="86"/>
      <c r="JHI35" s="86"/>
      <c r="JHJ35" s="86"/>
      <c r="JHK35" s="86"/>
      <c r="JHL35" s="86"/>
      <c r="JHM35" s="86"/>
      <c r="JHN35" s="86"/>
      <c r="JHO35" s="86"/>
      <c r="JHP35" s="86"/>
      <c r="JHQ35" s="86"/>
      <c r="JHR35" s="86"/>
      <c r="JHS35" s="86"/>
      <c r="JHT35" s="86"/>
      <c r="JHU35" s="86"/>
      <c r="JHV35" s="86"/>
      <c r="JHW35" s="86"/>
      <c r="JHX35" s="86"/>
      <c r="JHY35" s="86"/>
      <c r="JHZ35" s="86"/>
      <c r="JIA35" s="86"/>
      <c r="JIB35" s="86"/>
      <c r="JIC35" s="86"/>
      <c r="JID35" s="86"/>
      <c r="JIE35" s="86"/>
      <c r="JIF35" s="86"/>
      <c r="JIG35" s="86"/>
      <c r="JIH35" s="86"/>
      <c r="JII35" s="86"/>
      <c r="JIJ35" s="86"/>
      <c r="JIK35" s="86"/>
      <c r="JIL35" s="86"/>
      <c r="JIM35" s="86"/>
      <c r="JIN35" s="86"/>
      <c r="JIO35" s="86"/>
      <c r="JIP35" s="86"/>
      <c r="JIQ35" s="86"/>
      <c r="JIR35" s="86"/>
      <c r="JIS35" s="86"/>
      <c r="JIT35" s="86"/>
      <c r="JIU35" s="86"/>
      <c r="JIV35" s="86"/>
      <c r="JIW35" s="86"/>
      <c r="JIX35" s="86"/>
      <c r="JIY35" s="86"/>
      <c r="JIZ35" s="86"/>
      <c r="JJA35" s="86"/>
      <c r="JJB35" s="86"/>
      <c r="JJC35" s="86"/>
      <c r="JJD35" s="86"/>
      <c r="JJE35" s="86"/>
      <c r="JJF35" s="86"/>
      <c r="JJG35" s="86"/>
      <c r="JJH35" s="86"/>
      <c r="JJI35" s="86"/>
      <c r="JJJ35" s="86"/>
      <c r="JJK35" s="86"/>
      <c r="JJL35" s="86"/>
      <c r="JJM35" s="86"/>
      <c r="JJN35" s="86"/>
      <c r="JJO35" s="86"/>
      <c r="JJP35" s="86"/>
      <c r="JJQ35" s="86"/>
      <c r="JJR35" s="86"/>
      <c r="JJS35" s="86"/>
      <c r="JJT35" s="86"/>
      <c r="JJU35" s="86"/>
      <c r="JJV35" s="86"/>
      <c r="JJW35" s="86"/>
      <c r="JJX35" s="86"/>
      <c r="JJY35" s="86"/>
      <c r="JJZ35" s="86"/>
      <c r="JKA35" s="86"/>
      <c r="JKB35" s="86"/>
      <c r="JKC35" s="86"/>
      <c r="JKD35" s="86"/>
      <c r="JKE35" s="86"/>
      <c r="JKF35" s="86"/>
      <c r="JKG35" s="86"/>
      <c r="JKH35" s="86"/>
      <c r="JKI35" s="86"/>
      <c r="JKJ35" s="86"/>
      <c r="JKK35" s="86"/>
      <c r="JKL35" s="86"/>
      <c r="JKM35" s="86"/>
      <c r="JKN35" s="86"/>
      <c r="JKO35" s="86"/>
      <c r="JKP35" s="86"/>
      <c r="JKQ35" s="86"/>
      <c r="JKR35" s="86"/>
      <c r="JKS35" s="86"/>
      <c r="JKT35" s="86"/>
      <c r="JKU35" s="86"/>
      <c r="JKV35" s="86"/>
      <c r="JKW35" s="86"/>
      <c r="JKX35" s="86"/>
      <c r="JKY35" s="86"/>
      <c r="JKZ35" s="86"/>
      <c r="JLA35" s="86"/>
      <c r="JLB35" s="86"/>
      <c r="JLC35" s="86"/>
      <c r="JLD35" s="86"/>
      <c r="JLE35" s="86"/>
      <c r="JLF35" s="86"/>
      <c r="JLG35" s="86"/>
      <c r="JLH35" s="86"/>
      <c r="JLI35" s="86"/>
      <c r="JLJ35" s="86"/>
      <c r="JLK35" s="86"/>
      <c r="JLL35" s="86"/>
      <c r="JLM35" s="86"/>
      <c r="JLN35" s="86"/>
      <c r="JLO35" s="86"/>
      <c r="JLP35" s="86"/>
      <c r="JLQ35" s="86"/>
      <c r="JLR35" s="86"/>
      <c r="JLS35" s="86"/>
      <c r="JLT35" s="86"/>
      <c r="JLU35" s="86"/>
      <c r="JLV35" s="86"/>
      <c r="JLW35" s="86"/>
      <c r="JLX35" s="86"/>
      <c r="JLY35" s="86"/>
      <c r="JLZ35" s="86"/>
      <c r="JMA35" s="86"/>
      <c r="JMB35" s="86"/>
      <c r="JMC35" s="86"/>
      <c r="JMD35" s="86"/>
      <c r="JME35" s="86"/>
      <c r="JMF35" s="86"/>
      <c r="JMG35" s="86"/>
      <c r="JMH35" s="86"/>
      <c r="JMI35" s="86"/>
      <c r="JMJ35" s="86"/>
      <c r="JMK35" s="86"/>
      <c r="JML35" s="86"/>
      <c r="JMM35" s="86"/>
      <c r="JMN35" s="86"/>
      <c r="JMO35" s="86"/>
      <c r="JMP35" s="86"/>
      <c r="JMQ35" s="86"/>
      <c r="JMR35" s="86"/>
      <c r="JMS35" s="86"/>
      <c r="JMT35" s="86"/>
      <c r="JMU35" s="86"/>
      <c r="JMV35" s="86"/>
      <c r="JMW35" s="86"/>
      <c r="JMX35" s="86"/>
      <c r="JMY35" s="86"/>
      <c r="JMZ35" s="86"/>
      <c r="JNA35" s="86"/>
      <c r="JNB35" s="86"/>
      <c r="JNC35" s="86"/>
      <c r="JND35" s="86"/>
      <c r="JNE35" s="86"/>
      <c r="JNF35" s="86"/>
      <c r="JNG35" s="86"/>
      <c r="JNH35" s="86"/>
      <c r="JNI35" s="86"/>
      <c r="JNJ35" s="86"/>
      <c r="JNK35" s="86"/>
      <c r="JNL35" s="86"/>
      <c r="JNM35" s="86"/>
      <c r="JNN35" s="86"/>
      <c r="JNO35" s="86"/>
      <c r="JNP35" s="86"/>
      <c r="JNQ35" s="86"/>
      <c r="JNR35" s="86"/>
      <c r="JNS35" s="86"/>
      <c r="JNT35" s="86"/>
      <c r="JNU35" s="86"/>
      <c r="JNV35" s="86"/>
      <c r="JNW35" s="86"/>
      <c r="JNX35" s="86"/>
      <c r="JNY35" s="86"/>
      <c r="JNZ35" s="86"/>
      <c r="JOA35" s="86"/>
      <c r="JOB35" s="86"/>
      <c r="JOC35" s="86"/>
      <c r="JOD35" s="86"/>
      <c r="JOE35" s="86"/>
      <c r="JOF35" s="86"/>
      <c r="JOG35" s="86"/>
      <c r="JOH35" s="86"/>
      <c r="JOI35" s="86"/>
      <c r="JOJ35" s="86"/>
      <c r="JOK35" s="86"/>
      <c r="JOL35" s="86"/>
      <c r="JOM35" s="86"/>
      <c r="JON35" s="86"/>
      <c r="JOO35" s="86"/>
      <c r="JOP35" s="86"/>
      <c r="JOQ35" s="86"/>
      <c r="JOR35" s="86"/>
      <c r="JOS35" s="86"/>
      <c r="JOT35" s="86"/>
      <c r="JOU35" s="86"/>
      <c r="JOV35" s="86"/>
      <c r="JOW35" s="86"/>
      <c r="JOX35" s="86"/>
      <c r="JOY35" s="86"/>
      <c r="JOZ35" s="86"/>
      <c r="JPA35" s="86"/>
      <c r="JPB35" s="86"/>
      <c r="JPC35" s="86"/>
      <c r="JPD35" s="86"/>
      <c r="JPE35" s="86"/>
      <c r="JPF35" s="86"/>
      <c r="JPG35" s="86"/>
      <c r="JPH35" s="86"/>
      <c r="JPI35" s="86"/>
      <c r="JPJ35" s="86"/>
      <c r="JPK35" s="86"/>
      <c r="JPL35" s="86"/>
      <c r="JPM35" s="86"/>
      <c r="JPN35" s="86"/>
      <c r="JPO35" s="86"/>
      <c r="JPP35" s="86"/>
      <c r="JPQ35" s="86"/>
      <c r="JPR35" s="86"/>
      <c r="JPS35" s="86"/>
      <c r="JPT35" s="86"/>
      <c r="JPU35" s="86"/>
      <c r="JPV35" s="86"/>
      <c r="JPW35" s="86"/>
      <c r="JPX35" s="86"/>
      <c r="JPY35" s="86"/>
      <c r="JPZ35" s="86"/>
      <c r="JQA35" s="86"/>
      <c r="JQB35" s="86"/>
      <c r="JQC35" s="86"/>
      <c r="JQD35" s="86"/>
      <c r="JQE35" s="86"/>
      <c r="JQF35" s="86"/>
      <c r="JQG35" s="86"/>
      <c r="JQH35" s="86"/>
      <c r="JQI35" s="86"/>
      <c r="JQJ35" s="86"/>
      <c r="JQK35" s="86"/>
      <c r="JQL35" s="86"/>
      <c r="JQM35" s="86"/>
      <c r="JQN35" s="86"/>
      <c r="JQO35" s="86"/>
      <c r="JQP35" s="86"/>
      <c r="JQQ35" s="86"/>
      <c r="JQR35" s="86"/>
      <c r="JQS35" s="86"/>
      <c r="JQT35" s="86"/>
      <c r="JQU35" s="86"/>
      <c r="JQV35" s="86"/>
      <c r="JQW35" s="86"/>
      <c r="JQX35" s="86"/>
      <c r="JQY35" s="86"/>
      <c r="JQZ35" s="86"/>
      <c r="JRA35" s="86"/>
      <c r="JRB35" s="86"/>
      <c r="JRC35" s="86"/>
      <c r="JRD35" s="86"/>
      <c r="JRE35" s="86"/>
      <c r="JRF35" s="86"/>
      <c r="JRG35" s="86"/>
      <c r="JRH35" s="86"/>
      <c r="JRI35" s="86"/>
      <c r="JRJ35" s="86"/>
      <c r="JRK35" s="86"/>
      <c r="JRL35" s="86"/>
      <c r="JRM35" s="86"/>
      <c r="JRN35" s="86"/>
      <c r="JRO35" s="86"/>
      <c r="JRP35" s="86"/>
      <c r="JRQ35" s="86"/>
      <c r="JRR35" s="86"/>
      <c r="JRS35" s="86"/>
      <c r="JRT35" s="86"/>
      <c r="JRU35" s="86"/>
      <c r="JRV35" s="86"/>
      <c r="JRW35" s="86"/>
      <c r="JRX35" s="86"/>
      <c r="JRY35" s="86"/>
      <c r="JRZ35" s="86"/>
      <c r="JSA35" s="86"/>
      <c r="JSB35" s="86"/>
      <c r="JSC35" s="86"/>
      <c r="JSD35" s="86"/>
      <c r="JSE35" s="86"/>
      <c r="JSF35" s="86"/>
      <c r="JSG35" s="86"/>
      <c r="JSH35" s="86"/>
      <c r="JSI35" s="86"/>
      <c r="JSJ35" s="86"/>
      <c r="JSK35" s="86"/>
      <c r="JSL35" s="86"/>
      <c r="JSM35" s="86"/>
      <c r="JSN35" s="86"/>
      <c r="JSO35" s="86"/>
      <c r="JSP35" s="86"/>
      <c r="JSQ35" s="86"/>
      <c r="JSR35" s="86"/>
      <c r="JSS35" s="86"/>
      <c r="JST35" s="86"/>
      <c r="JSU35" s="86"/>
      <c r="JSV35" s="86"/>
      <c r="JSW35" s="86"/>
      <c r="JSX35" s="86"/>
      <c r="JSY35" s="86"/>
      <c r="JSZ35" s="86"/>
      <c r="JTA35" s="86"/>
      <c r="JTB35" s="86"/>
      <c r="JTC35" s="86"/>
      <c r="JTD35" s="86"/>
      <c r="JTE35" s="86"/>
      <c r="JTF35" s="86"/>
      <c r="JTG35" s="86"/>
      <c r="JTH35" s="86"/>
      <c r="JTI35" s="86"/>
      <c r="JTJ35" s="86"/>
      <c r="JTK35" s="86"/>
      <c r="JTL35" s="86"/>
      <c r="JTM35" s="86"/>
      <c r="JTN35" s="86"/>
      <c r="JTO35" s="86"/>
      <c r="JTP35" s="86"/>
      <c r="JTQ35" s="86"/>
      <c r="JTR35" s="86"/>
      <c r="JTS35" s="86"/>
      <c r="JTT35" s="86"/>
      <c r="JTU35" s="86"/>
      <c r="JTV35" s="86"/>
      <c r="JTW35" s="86"/>
      <c r="JTX35" s="86"/>
      <c r="JTY35" s="86"/>
      <c r="JTZ35" s="86"/>
      <c r="JUA35" s="86"/>
      <c r="JUB35" s="86"/>
      <c r="JUC35" s="86"/>
      <c r="JUD35" s="86"/>
      <c r="JUE35" s="86"/>
      <c r="JUF35" s="86"/>
      <c r="JUG35" s="86"/>
      <c r="JUH35" s="86"/>
      <c r="JUI35" s="86"/>
      <c r="JUJ35" s="86"/>
      <c r="JUK35" s="86"/>
      <c r="JUL35" s="86"/>
      <c r="JUM35" s="86"/>
      <c r="JUN35" s="86"/>
      <c r="JUO35" s="86"/>
      <c r="JUP35" s="86"/>
      <c r="JUQ35" s="86"/>
      <c r="JUR35" s="86"/>
      <c r="JUS35" s="86"/>
      <c r="JUT35" s="86"/>
      <c r="JUU35" s="86"/>
      <c r="JUV35" s="86"/>
      <c r="JUW35" s="86"/>
      <c r="JUX35" s="86"/>
      <c r="JUY35" s="86"/>
      <c r="JUZ35" s="86"/>
      <c r="JVA35" s="86"/>
      <c r="JVB35" s="86"/>
      <c r="JVC35" s="86"/>
      <c r="JVD35" s="86"/>
      <c r="JVE35" s="86"/>
      <c r="JVF35" s="86"/>
      <c r="JVG35" s="86"/>
      <c r="JVH35" s="86"/>
      <c r="JVI35" s="86"/>
      <c r="JVJ35" s="86"/>
      <c r="JVK35" s="86"/>
      <c r="JVL35" s="86"/>
      <c r="JVM35" s="86"/>
      <c r="JVN35" s="86"/>
      <c r="JVO35" s="86"/>
      <c r="JVP35" s="86"/>
      <c r="JVQ35" s="86"/>
      <c r="JVR35" s="86"/>
      <c r="JVS35" s="86"/>
      <c r="JVT35" s="86"/>
      <c r="JVU35" s="86"/>
      <c r="JVV35" s="86"/>
      <c r="JVW35" s="86"/>
      <c r="JVX35" s="86"/>
      <c r="JVY35" s="86"/>
      <c r="JVZ35" s="86"/>
      <c r="JWA35" s="86"/>
      <c r="JWB35" s="86"/>
      <c r="JWC35" s="86"/>
      <c r="JWD35" s="86"/>
      <c r="JWE35" s="86"/>
      <c r="JWF35" s="86"/>
      <c r="JWG35" s="86"/>
      <c r="JWH35" s="86"/>
      <c r="JWI35" s="86"/>
      <c r="JWJ35" s="86"/>
      <c r="JWK35" s="86"/>
      <c r="JWL35" s="86"/>
      <c r="JWM35" s="86"/>
      <c r="JWN35" s="86"/>
      <c r="JWO35" s="86"/>
      <c r="JWP35" s="86"/>
      <c r="JWQ35" s="86"/>
      <c r="JWR35" s="86"/>
      <c r="JWS35" s="86"/>
      <c r="JWT35" s="86"/>
      <c r="JWU35" s="86"/>
      <c r="JWV35" s="86"/>
      <c r="JWW35" s="86"/>
      <c r="JWX35" s="86"/>
      <c r="JWY35" s="86"/>
      <c r="JWZ35" s="86"/>
      <c r="JXA35" s="86"/>
      <c r="JXB35" s="86"/>
      <c r="JXC35" s="86"/>
      <c r="JXD35" s="86"/>
      <c r="JXE35" s="86"/>
      <c r="JXF35" s="86"/>
      <c r="JXG35" s="86"/>
      <c r="JXH35" s="86"/>
      <c r="JXI35" s="86"/>
      <c r="JXJ35" s="86"/>
      <c r="JXK35" s="86"/>
      <c r="JXL35" s="86"/>
      <c r="JXM35" s="86"/>
      <c r="JXN35" s="86"/>
      <c r="JXO35" s="86"/>
      <c r="JXP35" s="86"/>
      <c r="JXQ35" s="86"/>
      <c r="JXR35" s="86"/>
      <c r="JXS35" s="86"/>
      <c r="JXT35" s="86"/>
      <c r="JXU35" s="86"/>
      <c r="JXV35" s="86"/>
      <c r="JXW35" s="86"/>
      <c r="JXX35" s="86"/>
      <c r="JXY35" s="86"/>
      <c r="JXZ35" s="86"/>
      <c r="JYA35" s="86"/>
      <c r="JYB35" s="86"/>
      <c r="JYC35" s="86"/>
      <c r="JYD35" s="86"/>
      <c r="JYE35" s="86"/>
      <c r="JYF35" s="86"/>
      <c r="JYG35" s="86"/>
      <c r="JYH35" s="86"/>
      <c r="JYI35" s="86"/>
      <c r="JYJ35" s="86"/>
      <c r="JYK35" s="86"/>
      <c r="JYL35" s="86"/>
      <c r="JYM35" s="86"/>
      <c r="JYN35" s="86"/>
      <c r="JYO35" s="86"/>
      <c r="JYP35" s="86"/>
      <c r="JYQ35" s="86"/>
      <c r="JYR35" s="86"/>
      <c r="JYS35" s="86"/>
      <c r="JYT35" s="86"/>
      <c r="JYU35" s="86"/>
      <c r="JYV35" s="86"/>
      <c r="JYW35" s="86"/>
      <c r="JYX35" s="86"/>
      <c r="JYY35" s="86"/>
      <c r="JYZ35" s="86"/>
      <c r="JZA35" s="86"/>
      <c r="JZB35" s="86"/>
      <c r="JZC35" s="86"/>
      <c r="JZD35" s="86"/>
      <c r="JZE35" s="86"/>
      <c r="JZF35" s="86"/>
      <c r="JZG35" s="86"/>
      <c r="JZH35" s="86"/>
      <c r="JZI35" s="86"/>
      <c r="JZJ35" s="86"/>
      <c r="JZK35" s="86"/>
      <c r="JZL35" s="86"/>
      <c r="JZM35" s="86"/>
      <c r="JZN35" s="86"/>
      <c r="JZO35" s="86"/>
      <c r="JZP35" s="86"/>
      <c r="JZQ35" s="86"/>
      <c r="JZR35" s="86"/>
      <c r="JZS35" s="86"/>
      <c r="JZT35" s="86"/>
      <c r="JZU35" s="86"/>
      <c r="JZV35" s="86"/>
      <c r="JZW35" s="86"/>
      <c r="JZX35" s="86"/>
      <c r="JZY35" s="86"/>
      <c r="JZZ35" s="86"/>
      <c r="KAA35" s="86"/>
      <c r="KAB35" s="86"/>
      <c r="KAC35" s="86"/>
      <c r="KAD35" s="86"/>
      <c r="KAE35" s="86"/>
      <c r="KAF35" s="86"/>
      <c r="KAG35" s="86"/>
      <c r="KAH35" s="86"/>
      <c r="KAI35" s="86"/>
      <c r="KAJ35" s="86"/>
      <c r="KAK35" s="86"/>
      <c r="KAL35" s="86"/>
      <c r="KAM35" s="86"/>
      <c r="KAN35" s="86"/>
      <c r="KAO35" s="86"/>
      <c r="KAP35" s="86"/>
      <c r="KAQ35" s="86"/>
      <c r="KAR35" s="86"/>
      <c r="KAS35" s="86"/>
      <c r="KAT35" s="86"/>
      <c r="KAU35" s="86"/>
      <c r="KAV35" s="86"/>
      <c r="KAW35" s="86"/>
      <c r="KAX35" s="86"/>
      <c r="KAY35" s="86"/>
      <c r="KAZ35" s="86"/>
      <c r="KBA35" s="86"/>
      <c r="KBB35" s="86"/>
      <c r="KBC35" s="86"/>
      <c r="KBD35" s="86"/>
      <c r="KBE35" s="86"/>
      <c r="KBF35" s="86"/>
      <c r="KBG35" s="86"/>
      <c r="KBH35" s="86"/>
      <c r="KBI35" s="86"/>
      <c r="KBJ35" s="86"/>
      <c r="KBK35" s="86"/>
      <c r="KBL35" s="86"/>
      <c r="KBM35" s="86"/>
      <c r="KBN35" s="86"/>
      <c r="KBO35" s="86"/>
      <c r="KBP35" s="86"/>
      <c r="KBQ35" s="86"/>
      <c r="KBR35" s="86"/>
      <c r="KBS35" s="86"/>
      <c r="KBT35" s="86"/>
      <c r="KBU35" s="86"/>
      <c r="KBV35" s="86"/>
      <c r="KBW35" s="86"/>
      <c r="KBX35" s="86"/>
      <c r="KBY35" s="86"/>
      <c r="KBZ35" s="86"/>
      <c r="KCA35" s="86"/>
      <c r="KCB35" s="86"/>
      <c r="KCC35" s="86"/>
      <c r="KCD35" s="86"/>
      <c r="KCE35" s="86"/>
      <c r="KCF35" s="86"/>
      <c r="KCG35" s="86"/>
      <c r="KCH35" s="86"/>
      <c r="KCI35" s="86"/>
      <c r="KCJ35" s="86"/>
      <c r="KCK35" s="86"/>
      <c r="KCL35" s="86"/>
      <c r="KCM35" s="86"/>
      <c r="KCN35" s="86"/>
      <c r="KCO35" s="86"/>
      <c r="KCP35" s="86"/>
      <c r="KCQ35" s="86"/>
      <c r="KCR35" s="86"/>
      <c r="KCS35" s="86"/>
      <c r="KCT35" s="86"/>
      <c r="KCU35" s="86"/>
      <c r="KCV35" s="86"/>
      <c r="KCW35" s="86"/>
      <c r="KCX35" s="86"/>
      <c r="KCY35" s="86"/>
      <c r="KCZ35" s="86"/>
      <c r="KDA35" s="86"/>
      <c r="KDB35" s="86"/>
      <c r="KDC35" s="86"/>
      <c r="KDD35" s="86"/>
      <c r="KDE35" s="86"/>
      <c r="KDF35" s="86"/>
      <c r="KDG35" s="86"/>
      <c r="KDH35" s="86"/>
      <c r="KDI35" s="86"/>
      <c r="KDJ35" s="86"/>
      <c r="KDK35" s="86"/>
      <c r="KDL35" s="86"/>
      <c r="KDM35" s="86"/>
      <c r="KDN35" s="86"/>
      <c r="KDO35" s="86"/>
      <c r="KDP35" s="86"/>
      <c r="KDQ35" s="86"/>
      <c r="KDR35" s="86"/>
      <c r="KDS35" s="86"/>
      <c r="KDT35" s="86"/>
      <c r="KDU35" s="86"/>
      <c r="KDV35" s="86"/>
      <c r="KDW35" s="86"/>
      <c r="KDX35" s="86"/>
      <c r="KDY35" s="86"/>
      <c r="KDZ35" s="86"/>
      <c r="KEA35" s="86"/>
      <c r="KEB35" s="86"/>
      <c r="KEC35" s="86"/>
      <c r="KED35" s="86"/>
      <c r="KEE35" s="86"/>
      <c r="KEF35" s="86"/>
      <c r="KEG35" s="86"/>
      <c r="KEH35" s="86"/>
      <c r="KEI35" s="86"/>
      <c r="KEJ35" s="86"/>
      <c r="KEK35" s="86"/>
      <c r="KEL35" s="86"/>
      <c r="KEM35" s="86"/>
      <c r="KEN35" s="86"/>
      <c r="KEO35" s="86"/>
      <c r="KEP35" s="86"/>
      <c r="KEQ35" s="86"/>
      <c r="KER35" s="86"/>
      <c r="KES35" s="86"/>
      <c r="KET35" s="86"/>
      <c r="KEU35" s="86"/>
      <c r="KEV35" s="86"/>
      <c r="KEW35" s="86"/>
      <c r="KEX35" s="86"/>
      <c r="KEY35" s="86"/>
      <c r="KEZ35" s="86"/>
      <c r="KFA35" s="86"/>
      <c r="KFB35" s="86"/>
      <c r="KFC35" s="86"/>
      <c r="KFD35" s="86"/>
      <c r="KFE35" s="86"/>
      <c r="KFF35" s="86"/>
      <c r="KFG35" s="86"/>
      <c r="KFH35" s="86"/>
      <c r="KFI35" s="86"/>
      <c r="KFJ35" s="86"/>
      <c r="KFK35" s="86"/>
      <c r="KFL35" s="86"/>
      <c r="KFM35" s="86"/>
      <c r="KFN35" s="86"/>
      <c r="KFO35" s="86"/>
      <c r="KFP35" s="86"/>
      <c r="KFQ35" s="86"/>
      <c r="KFR35" s="86"/>
      <c r="KFS35" s="86"/>
      <c r="KFT35" s="86"/>
      <c r="KFU35" s="86"/>
      <c r="KFV35" s="86"/>
      <c r="KFW35" s="86"/>
      <c r="KFX35" s="86"/>
      <c r="KFY35" s="86"/>
      <c r="KFZ35" s="86"/>
      <c r="KGA35" s="86"/>
      <c r="KGB35" s="86"/>
      <c r="KGC35" s="86"/>
      <c r="KGD35" s="86"/>
      <c r="KGE35" s="86"/>
      <c r="KGF35" s="86"/>
      <c r="KGG35" s="86"/>
      <c r="KGH35" s="86"/>
      <c r="KGI35" s="86"/>
      <c r="KGJ35" s="86"/>
      <c r="KGK35" s="86"/>
      <c r="KGL35" s="86"/>
      <c r="KGM35" s="86"/>
      <c r="KGN35" s="86"/>
      <c r="KGO35" s="86"/>
      <c r="KGP35" s="86"/>
      <c r="KGQ35" s="86"/>
      <c r="KGR35" s="86"/>
      <c r="KGS35" s="86"/>
      <c r="KGT35" s="86"/>
      <c r="KGU35" s="86"/>
      <c r="KGV35" s="86"/>
      <c r="KGW35" s="86"/>
      <c r="KGX35" s="86"/>
      <c r="KGY35" s="86"/>
      <c r="KGZ35" s="86"/>
      <c r="KHA35" s="86"/>
      <c r="KHB35" s="86"/>
      <c r="KHC35" s="86"/>
      <c r="KHD35" s="86"/>
      <c r="KHE35" s="86"/>
      <c r="KHF35" s="86"/>
      <c r="KHG35" s="86"/>
      <c r="KHH35" s="86"/>
      <c r="KHI35" s="86"/>
      <c r="KHJ35" s="86"/>
      <c r="KHK35" s="86"/>
      <c r="KHL35" s="86"/>
      <c r="KHM35" s="86"/>
      <c r="KHN35" s="86"/>
      <c r="KHO35" s="86"/>
      <c r="KHP35" s="86"/>
      <c r="KHQ35" s="86"/>
      <c r="KHR35" s="86"/>
      <c r="KHS35" s="86"/>
      <c r="KHT35" s="86"/>
      <c r="KHU35" s="86"/>
      <c r="KHV35" s="86"/>
      <c r="KHW35" s="86"/>
      <c r="KHX35" s="86"/>
      <c r="KHY35" s="86"/>
      <c r="KHZ35" s="86"/>
      <c r="KIA35" s="86"/>
      <c r="KIB35" s="86"/>
      <c r="KIC35" s="86"/>
      <c r="KID35" s="86"/>
      <c r="KIE35" s="86"/>
      <c r="KIF35" s="86"/>
      <c r="KIG35" s="86"/>
      <c r="KIH35" s="86"/>
      <c r="KII35" s="86"/>
      <c r="KIJ35" s="86"/>
      <c r="KIK35" s="86"/>
      <c r="KIL35" s="86"/>
      <c r="KIM35" s="86"/>
      <c r="KIN35" s="86"/>
      <c r="KIO35" s="86"/>
      <c r="KIP35" s="86"/>
      <c r="KIQ35" s="86"/>
      <c r="KIR35" s="86"/>
      <c r="KIS35" s="86"/>
      <c r="KIT35" s="86"/>
      <c r="KIU35" s="86"/>
      <c r="KIV35" s="86"/>
      <c r="KIW35" s="86"/>
      <c r="KIX35" s="86"/>
      <c r="KIY35" s="86"/>
      <c r="KIZ35" s="86"/>
      <c r="KJA35" s="86"/>
      <c r="KJB35" s="86"/>
      <c r="KJC35" s="86"/>
      <c r="KJD35" s="86"/>
      <c r="KJE35" s="86"/>
      <c r="KJF35" s="86"/>
      <c r="KJG35" s="86"/>
      <c r="KJH35" s="86"/>
      <c r="KJI35" s="86"/>
      <c r="KJJ35" s="86"/>
      <c r="KJK35" s="86"/>
      <c r="KJL35" s="86"/>
      <c r="KJM35" s="86"/>
      <c r="KJN35" s="86"/>
      <c r="KJO35" s="86"/>
      <c r="KJP35" s="86"/>
      <c r="KJQ35" s="86"/>
      <c r="KJR35" s="86"/>
      <c r="KJS35" s="86"/>
      <c r="KJT35" s="86"/>
      <c r="KJU35" s="86"/>
      <c r="KJV35" s="86"/>
      <c r="KJW35" s="86"/>
      <c r="KJX35" s="86"/>
      <c r="KJY35" s="86"/>
      <c r="KJZ35" s="86"/>
      <c r="KKA35" s="86"/>
      <c r="KKB35" s="86"/>
      <c r="KKC35" s="86"/>
      <c r="KKD35" s="86"/>
      <c r="KKE35" s="86"/>
      <c r="KKF35" s="86"/>
      <c r="KKG35" s="86"/>
      <c r="KKH35" s="86"/>
      <c r="KKI35" s="86"/>
      <c r="KKJ35" s="86"/>
      <c r="KKK35" s="86"/>
      <c r="KKL35" s="86"/>
      <c r="KKM35" s="86"/>
      <c r="KKN35" s="86"/>
      <c r="KKO35" s="86"/>
      <c r="KKP35" s="86"/>
      <c r="KKQ35" s="86"/>
      <c r="KKR35" s="86"/>
      <c r="KKS35" s="86"/>
      <c r="KKT35" s="86"/>
      <c r="KKU35" s="86"/>
      <c r="KKV35" s="86"/>
      <c r="KKW35" s="86"/>
      <c r="KKX35" s="86"/>
      <c r="KKY35" s="86"/>
      <c r="KKZ35" s="86"/>
      <c r="KLA35" s="86"/>
      <c r="KLB35" s="86"/>
      <c r="KLC35" s="86"/>
      <c r="KLD35" s="86"/>
      <c r="KLE35" s="86"/>
      <c r="KLF35" s="86"/>
      <c r="KLG35" s="86"/>
      <c r="KLH35" s="86"/>
      <c r="KLI35" s="86"/>
      <c r="KLJ35" s="86"/>
      <c r="KLK35" s="86"/>
      <c r="KLL35" s="86"/>
      <c r="KLM35" s="86"/>
      <c r="KLN35" s="86"/>
      <c r="KLO35" s="86"/>
      <c r="KLP35" s="86"/>
      <c r="KLQ35" s="86"/>
      <c r="KLR35" s="86"/>
      <c r="KLS35" s="86"/>
      <c r="KLT35" s="86"/>
      <c r="KLU35" s="86"/>
      <c r="KLV35" s="86"/>
      <c r="KLW35" s="86"/>
      <c r="KLX35" s="86"/>
      <c r="KLY35" s="86"/>
      <c r="KLZ35" s="86"/>
      <c r="KMA35" s="86"/>
      <c r="KMB35" s="86"/>
      <c r="KMC35" s="86"/>
      <c r="KMD35" s="86"/>
      <c r="KME35" s="86"/>
      <c r="KMF35" s="86"/>
      <c r="KMG35" s="86"/>
      <c r="KMH35" s="86"/>
      <c r="KMI35" s="86"/>
      <c r="KMJ35" s="86"/>
      <c r="KMK35" s="86"/>
      <c r="KML35" s="86"/>
      <c r="KMM35" s="86"/>
      <c r="KMN35" s="86"/>
      <c r="KMO35" s="86"/>
      <c r="KMP35" s="86"/>
      <c r="KMQ35" s="86"/>
      <c r="KMR35" s="86"/>
      <c r="KMS35" s="86"/>
      <c r="KMT35" s="86"/>
      <c r="KMU35" s="86"/>
      <c r="KMV35" s="86"/>
      <c r="KMW35" s="86"/>
      <c r="KMX35" s="86"/>
      <c r="KMY35" s="86"/>
      <c r="KMZ35" s="86"/>
      <c r="KNA35" s="86"/>
      <c r="KNB35" s="86"/>
      <c r="KNC35" s="86"/>
      <c r="KND35" s="86"/>
      <c r="KNE35" s="86"/>
      <c r="KNF35" s="86"/>
      <c r="KNG35" s="86"/>
      <c r="KNH35" s="86"/>
      <c r="KNI35" s="86"/>
      <c r="KNJ35" s="86"/>
      <c r="KNK35" s="86"/>
      <c r="KNL35" s="86"/>
      <c r="KNM35" s="86"/>
      <c r="KNN35" s="86"/>
      <c r="KNO35" s="86"/>
      <c r="KNP35" s="86"/>
      <c r="KNQ35" s="86"/>
      <c r="KNR35" s="86"/>
      <c r="KNS35" s="86"/>
      <c r="KNT35" s="86"/>
      <c r="KNU35" s="86"/>
      <c r="KNV35" s="86"/>
      <c r="KNW35" s="86"/>
      <c r="KNX35" s="86"/>
      <c r="KNY35" s="86"/>
      <c r="KNZ35" s="86"/>
      <c r="KOA35" s="86"/>
      <c r="KOB35" s="86"/>
      <c r="KOC35" s="86"/>
      <c r="KOD35" s="86"/>
      <c r="KOE35" s="86"/>
      <c r="KOF35" s="86"/>
      <c r="KOG35" s="86"/>
      <c r="KOH35" s="86"/>
      <c r="KOI35" s="86"/>
      <c r="KOJ35" s="86"/>
      <c r="KOK35" s="86"/>
      <c r="KOL35" s="86"/>
      <c r="KOM35" s="86"/>
      <c r="KON35" s="86"/>
      <c r="KOO35" s="86"/>
      <c r="KOP35" s="86"/>
      <c r="KOQ35" s="86"/>
      <c r="KOR35" s="86"/>
      <c r="KOS35" s="86"/>
      <c r="KOT35" s="86"/>
      <c r="KOU35" s="86"/>
      <c r="KOV35" s="86"/>
      <c r="KOW35" s="86"/>
      <c r="KOX35" s="86"/>
      <c r="KOY35" s="86"/>
      <c r="KOZ35" s="86"/>
      <c r="KPA35" s="86"/>
      <c r="KPB35" s="86"/>
      <c r="KPC35" s="86"/>
      <c r="KPD35" s="86"/>
      <c r="KPE35" s="86"/>
      <c r="KPF35" s="86"/>
      <c r="KPG35" s="86"/>
      <c r="KPH35" s="86"/>
      <c r="KPI35" s="86"/>
      <c r="KPJ35" s="86"/>
      <c r="KPK35" s="86"/>
      <c r="KPL35" s="86"/>
      <c r="KPM35" s="86"/>
      <c r="KPN35" s="86"/>
      <c r="KPO35" s="86"/>
      <c r="KPP35" s="86"/>
      <c r="KPQ35" s="86"/>
      <c r="KPR35" s="86"/>
      <c r="KPS35" s="86"/>
      <c r="KPT35" s="86"/>
      <c r="KPU35" s="86"/>
      <c r="KPV35" s="86"/>
      <c r="KPW35" s="86"/>
      <c r="KPX35" s="86"/>
      <c r="KPY35" s="86"/>
      <c r="KPZ35" s="86"/>
      <c r="KQA35" s="86"/>
      <c r="KQB35" s="86"/>
      <c r="KQC35" s="86"/>
      <c r="KQD35" s="86"/>
      <c r="KQE35" s="86"/>
      <c r="KQF35" s="86"/>
      <c r="KQG35" s="86"/>
      <c r="KQH35" s="86"/>
      <c r="KQI35" s="86"/>
      <c r="KQJ35" s="86"/>
      <c r="KQK35" s="86"/>
      <c r="KQL35" s="86"/>
      <c r="KQM35" s="86"/>
      <c r="KQN35" s="86"/>
      <c r="KQO35" s="86"/>
      <c r="KQP35" s="86"/>
      <c r="KQQ35" s="86"/>
      <c r="KQR35" s="86"/>
      <c r="KQS35" s="86"/>
      <c r="KQT35" s="86"/>
      <c r="KQU35" s="86"/>
      <c r="KQV35" s="86"/>
      <c r="KQW35" s="86"/>
      <c r="KQX35" s="86"/>
      <c r="KQY35" s="86"/>
      <c r="KQZ35" s="86"/>
      <c r="KRA35" s="86"/>
      <c r="KRB35" s="86"/>
      <c r="KRC35" s="86"/>
      <c r="KRD35" s="86"/>
      <c r="KRE35" s="86"/>
      <c r="KRF35" s="86"/>
      <c r="KRG35" s="86"/>
      <c r="KRH35" s="86"/>
      <c r="KRI35" s="86"/>
      <c r="KRJ35" s="86"/>
      <c r="KRK35" s="86"/>
      <c r="KRL35" s="86"/>
      <c r="KRM35" s="86"/>
      <c r="KRN35" s="86"/>
      <c r="KRO35" s="86"/>
      <c r="KRP35" s="86"/>
      <c r="KRQ35" s="86"/>
      <c r="KRR35" s="86"/>
      <c r="KRS35" s="86"/>
      <c r="KRT35" s="86"/>
      <c r="KRU35" s="86"/>
      <c r="KRV35" s="86"/>
      <c r="KRW35" s="86"/>
      <c r="KRX35" s="86"/>
      <c r="KRY35" s="86"/>
      <c r="KRZ35" s="86"/>
      <c r="KSA35" s="86"/>
      <c r="KSB35" s="86"/>
      <c r="KSC35" s="86"/>
      <c r="KSD35" s="86"/>
      <c r="KSE35" s="86"/>
      <c r="KSF35" s="86"/>
      <c r="KSG35" s="86"/>
      <c r="KSH35" s="86"/>
      <c r="KSI35" s="86"/>
      <c r="KSJ35" s="86"/>
      <c r="KSK35" s="86"/>
      <c r="KSL35" s="86"/>
      <c r="KSM35" s="86"/>
      <c r="KSN35" s="86"/>
      <c r="KSO35" s="86"/>
      <c r="KSP35" s="86"/>
      <c r="KSQ35" s="86"/>
      <c r="KSR35" s="86"/>
      <c r="KSS35" s="86"/>
      <c r="KST35" s="86"/>
      <c r="KSU35" s="86"/>
      <c r="KSV35" s="86"/>
      <c r="KSW35" s="86"/>
      <c r="KSX35" s="86"/>
      <c r="KSY35" s="86"/>
      <c r="KSZ35" s="86"/>
      <c r="KTA35" s="86"/>
      <c r="KTB35" s="86"/>
      <c r="KTC35" s="86"/>
      <c r="KTD35" s="86"/>
      <c r="KTE35" s="86"/>
      <c r="KTF35" s="86"/>
      <c r="KTG35" s="86"/>
      <c r="KTH35" s="86"/>
      <c r="KTI35" s="86"/>
      <c r="KTJ35" s="86"/>
      <c r="KTK35" s="86"/>
      <c r="KTL35" s="86"/>
      <c r="KTM35" s="86"/>
      <c r="KTN35" s="86"/>
      <c r="KTO35" s="86"/>
      <c r="KTP35" s="86"/>
      <c r="KTQ35" s="86"/>
      <c r="KTR35" s="86"/>
      <c r="KTS35" s="86"/>
      <c r="KTT35" s="86"/>
      <c r="KTU35" s="86"/>
      <c r="KTV35" s="86"/>
      <c r="KTW35" s="86"/>
      <c r="KTX35" s="86"/>
      <c r="KTY35" s="86"/>
      <c r="KTZ35" s="86"/>
      <c r="KUA35" s="86"/>
      <c r="KUB35" s="86"/>
      <c r="KUC35" s="86"/>
      <c r="KUD35" s="86"/>
      <c r="KUE35" s="86"/>
      <c r="KUF35" s="86"/>
      <c r="KUG35" s="86"/>
      <c r="KUH35" s="86"/>
      <c r="KUI35" s="86"/>
      <c r="KUJ35" s="86"/>
      <c r="KUK35" s="86"/>
      <c r="KUL35" s="86"/>
      <c r="KUM35" s="86"/>
      <c r="KUN35" s="86"/>
      <c r="KUO35" s="86"/>
      <c r="KUP35" s="86"/>
      <c r="KUQ35" s="86"/>
      <c r="KUR35" s="86"/>
      <c r="KUS35" s="86"/>
      <c r="KUT35" s="86"/>
      <c r="KUU35" s="86"/>
      <c r="KUV35" s="86"/>
      <c r="KUW35" s="86"/>
      <c r="KUX35" s="86"/>
      <c r="KUY35" s="86"/>
      <c r="KUZ35" s="86"/>
      <c r="KVA35" s="86"/>
      <c r="KVB35" s="86"/>
      <c r="KVC35" s="86"/>
      <c r="KVD35" s="86"/>
      <c r="KVE35" s="86"/>
      <c r="KVF35" s="86"/>
      <c r="KVG35" s="86"/>
      <c r="KVH35" s="86"/>
      <c r="KVI35" s="86"/>
      <c r="KVJ35" s="86"/>
      <c r="KVK35" s="86"/>
      <c r="KVL35" s="86"/>
      <c r="KVM35" s="86"/>
      <c r="KVN35" s="86"/>
      <c r="KVO35" s="86"/>
      <c r="KVP35" s="86"/>
      <c r="KVQ35" s="86"/>
      <c r="KVR35" s="86"/>
      <c r="KVS35" s="86"/>
      <c r="KVT35" s="86"/>
      <c r="KVU35" s="86"/>
      <c r="KVV35" s="86"/>
      <c r="KVW35" s="86"/>
      <c r="KVX35" s="86"/>
      <c r="KVY35" s="86"/>
      <c r="KVZ35" s="86"/>
      <c r="KWA35" s="86"/>
      <c r="KWB35" s="86"/>
      <c r="KWC35" s="86"/>
      <c r="KWD35" s="86"/>
      <c r="KWE35" s="86"/>
      <c r="KWF35" s="86"/>
      <c r="KWG35" s="86"/>
      <c r="KWH35" s="86"/>
      <c r="KWI35" s="86"/>
      <c r="KWJ35" s="86"/>
      <c r="KWK35" s="86"/>
      <c r="KWL35" s="86"/>
      <c r="KWM35" s="86"/>
      <c r="KWN35" s="86"/>
      <c r="KWO35" s="86"/>
      <c r="KWP35" s="86"/>
      <c r="KWQ35" s="86"/>
      <c r="KWR35" s="86"/>
      <c r="KWS35" s="86"/>
      <c r="KWT35" s="86"/>
      <c r="KWU35" s="86"/>
      <c r="KWV35" s="86"/>
      <c r="KWW35" s="86"/>
      <c r="KWX35" s="86"/>
      <c r="KWY35" s="86"/>
      <c r="KWZ35" s="86"/>
      <c r="KXA35" s="86"/>
      <c r="KXB35" s="86"/>
      <c r="KXC35" s="86"/>
      <c r="KXD35" s="86"/>
      <c r="KXE35" s="86"/>
      <c r="KXF35" s="86"/>
      <c r="KXG35" s="86"/>
      <c r="KXH35" s="86"/>
      <c r="KXI35" s="86"/>
      <c r="KXJ35" s="86"/>
      <c r="KXK35" s="86"/>
      <c r="KXL35" s="86"/>
      <c r="KXM35" s="86"/>
      <c r="KXN35" s="86"/>
      <c r="KXO35" s="86"/>
      <c r="KXP35" s="86"/>
      <c r="KXQ35" s="86"/>
      <c r="KXR35" s="86"/>
      <c r="KXS35" s="86"/>
      <c r="KXT35" s="86"/>
      <c r="KXU35" s="86"/>
      <c r="KXV35" s="86"/>
      <c r="KXW35" s="86"/>
      <c r="KXX35" s="86"/>
      <c r="KXY35" s="86"/>
      <c r="KXZ35" s="86"/>
      <c r="KYA35" s="86"/>
      <c r="KYB35" s="86"/>
      <c r="KYC35" s="86"/>
      <c r="KYD35" s="86"/>
      <c r="KYE35" s="86"/>
      <c r="KYF35" s="86"/>
      <c r="KYG35" s="86"/>
      <c r="KYH35" s="86"/>
      <c r="KYI35" s="86"/>
      <c r="KYJ35" s="86"/>
      <c r="KYK35" s="86"/>
      <c r="KYL35" s="86"/>
      <c r="KYM35" s="86"/>
      <c r="KYN35" s="86"/>
      <c r="KYO35" s="86"/>
      <c r="KYP35" s="86"/>
      <c r="KYQ35" s="86"/>
      <c r="KYR35" s="86"/>
      <c r="KYS35" s="86"/>
      <c r="KYT35" s="86"/>
      <c r="KYU35" s="86"/>
      <c r="KYV35" s="86"/>
      <c r="KYW35" s="86"/>
      <c r="KYX35" s="86"/>
      <c r="KYY35" s="86"/>
      <c r="KYZ35" s="86"/>
      <c r="KZA35" s="86"/>
      <c r="KZB35" s="86"/>
      <c r="KZC35" s="86"/>
      <c r="KZD35" s="86"/>
      <c r="KZE35" s="86"/>
      <c r="KZF35" s="86"/>
      <c r="KZG35" s="86"/>
      <c r="KZH35" s="86"/>
      <c r="KZI35" s="86"/>
      <c r="KZJ35" s="86"/>
      <c r="KZK35" s="86"/>
      <c r="KZL35" s="86"/>
      <c r="KZM35" s="86"/>
      <c r="KZN35" s="86"/>
      <c r="KZO35" s="86"/>
      <c r="KZP35" s="86"/>
      <c r="KZQ35" s="86"/>
      <c r="KZR35" s="86"/>
      <c r="KZS35" s="86"/>
      <c r="KZT35" s="86"/>
      <c r="KZU35" s="86"/>
      <c r="KZV35" s="86"/>
      <c r="KZW35" s="86"/>
      <c r="KZX35" s="86"/>
      <c r="KZY35" s="86"/>
      <c r="KZZ35" s="86"/>
      <c r="LAA35" s="86"/>
      <c r="LAB35" s="86"/>
      <c r="LAC35" s="86"/>
      <c r="LAD35" s="86"/>
      <c r="LAE35" s="86"/>
      <c r="LAF35" s="86"/>
      <c r="LAG35" s="86"/>
      <c r="LAH35" s="86"/>
      <c r="LAI35" s="86"/>
      <c r="LAJ35" s="86"/>
      <c r="LAK35" s="86"/>
      <c r="LAL35" s="86"/>
      <c r="LAM35" s="86"/>
      <c r="LAN35" s="86"/>
      <c r="LAO35" s="86"/>
      <c r="LAP35" s="86"/>
      <c r="LAQ35" s="86"/>
      <c r="LAR35" s="86"/>
      <c r="LAS35" s="86"/>
      <c r="LAT35" s="86"/>
      <c r="LAU35" s="86"/>
      <c r="LAV35" s="86"/>
      <c r="LAW35" s="86"/>
      <c r="LAX35" s="86"/>
      <c r="LAY35" s="86"/>
      <c r="LAZ35" s="86"/>
      <c r="LBA35" s="86"/>
      <c r="LBB35" s="86"/>
      <c r="LBC35" s="86"/>
      <c r="LBD35" s="86"/>
      <c r="LBE35" s="86"/>
      <c r="LBF35" s="86"/>
      <c r="LBG35" s="86"/>
      <c r="LBH35" s="86"/>
      <c r="LBI35" s="86"/>
      <c r="LBJ35" s="86"/>
      <c r="LBK35" s="86"/>
      <c r="LBL35" s="86"/>
      <c r="LBM35" s="86"/>
      <c r="LBN35" s="86"/>
      <c r="LBO35" s="86"/>
      <c r="LBP35" s="86"/>
      <c r="LBQ35" s="86"/>
      <c r="LBR35" s="86"/>
      <c r="LBS35" s="86"/>
      <c r="LBT35" s="86"/>
      <c r="LBU35" s="86"/>
      <c r="LBV35" s="86"/>
      <c r="LBW35" s="86"/>
      <c r="LBX35" s="86"/>
      <c r="LBY35" s="86"/>
      <c r="LBZ35" s="86"/>
      <c r="LCA35" s="86"/>
      <c r="LCB35" s="86"/>
      <c r="LCC35" s="86"/>
      <c r="LCD35" s="86"/>
      <c r="LCE35" s="86"/>
      <c r="LCF35" s="86"/>
      <c r="LCG35" s="86"/>
      <c r="LCH35" s="86"/>
      <c r="LCI35" s="86"/>
      <c r="LCJ35" s="86"/>
      <c r="LCK35" s="86"/>
      <c r="LCL35" s="86"/>
      <c r="LCM35" s="86"/>
      <c r="LCN35" s="86"/>
      <c r="LCO35" s="86"/>
      <c r="LCP35" s="86"/>
      <c r="LCQ35" s="86"/>
      <c r="LCR35" s="86"/>
      <c r="LCS35" s="86"/>
      <c r="LCT35" s="86"/>
      <c r="LCU35" s="86"/>
      <c r="LCV35" s="86"/>
      <c r="LCW35" s="86"/>
      <c r="LCX35" s="86"/>
      <c r="LCY35" s="86"/>
      <c r="LCZ35" s="86"/>
      <c r="LDA35" s="86"/>
      <c r="LDB35" s="86"/>
      <c r="LDC35" s="86"/>
      <c r="LDD35" s="86"/>
      <c r="LDE35" s="86"/>
      <c r="LDF35" s="86"/>
      <c r="LDG35" s="86"/>
      <c r="LDH35" s="86"/>
      <c r="LDI35" s="86"/>
      <c r="LDJ35" s="86"/>
      <c r="LDK35" s="86"/>
      <c r="LDL35" s="86"/>
      <c r="LDM35" s="86"/>
      <c r="LDN35" s="86"/>
      <c r="LDO35" s="86"/>
      <c r="LDP35" s="86"/>
      <c r="LDQ35" s="86"/>
      <c r="LDR35" s="86"/>
      <c r="LDS35" s="86"/>
      <c r="LDT35" s="86"/>
      <c r="LDU35" s="86"/>
      <c r="LDV35" s="86"/>
      <c r="LDW35" s="86"/>
      <c r="LDX35" s="86"/>
      <c r="LDY35" s="86"/>
      <c r="LDZ35" s="86"/>
      <c r="LEA35" s="86"/>
      <c r="LEB35" s="86"/>
      <c r="LEC35" s="86"/>
      <c r="LED35" s="86"/>
      <c r="LEE35" s="86"/>
      <c r="LEF35" s="86"/>
      <c r="LEG35" s="86"/>
      <c r="LEH35" s="86"/>
      <c r="LEI35" s="86"/>
      <c r="LEJ35" s="86"/>
      <c r="LEK35" s="86"/>
      <c r="LEL35" s="86"/>
      <c r="LEM35" s="86"/>
      <c r="LEN35" s="86"/>
      <c r="LEO35" s="86"/>
      <c r="LEP35" s="86"/>
      <c r="LEQ35" s="86"/>
      <c r="LER35" s="86"/>
      <c r="LES35" s="86"/>
      <c r="LET35" s="86"/>
      <c r="LEU35" s="86"/>
      <c r="LEV35" s="86"/>
      <c r="LEW35" s="86"/>
      <c r="LEX35" s="86"/>
      <c r="LEY35" s="86"/>
      <c r="LEZ35" s="86"/>
      <c r="LFA35" s="86"/>
      <c r="LFB35" s="86"/>
      <c r="LFC35" s="86"/>
      <c r="LFD35" s="86"/>
      <c r="LFE35" s="86"/>
      <c r="LFF35" s="86"/>
      <c r="LFG35" s="86"/>
      <c r="LFH35" s="86"/>
      <c r="LFI35" s="86"/>
      <c r="LFJ35" s="86"/>
      <c r="LFK35" s="86"/>
      <c r="LFL35" s="86"/>
      <c r="LFM35" s="86"/>
      <c r="LFN35" s="86"/>
      <c r="LFO35" s="86"/>
      <c r="LFP35" s="86"/>
      <c r="LFQ35" s="86"/>
      <c r="LFR35" s="86"/>
      <c r="LFS35" s="86"/>
      <c r="LFT35" s="86"/>
      <c r="LFU35" s="86"/>
      <c r="LFV35" s="86"/>
      <c r="LFW35" s="86"/>
      <c r="LFX35" s="86"/>
      <c r="LFY35" s="86"/>
      <c r="LFZ35" s="86"/>
      <c r="LGA35" s="86"/>
      <c r="LGB35" s="86"/>
      <c r="LGC35" s="86"/>
      <c r="LGD35" s="86"/>
      <c r="LGE35" s="86"/>
      <c r="LGF35" s="86"/>
      <c r="LGG35" s="86"/>
      <c r="LGH35" s="86"/>
      <c r="LGI35" s="86"/>
      <c r="LGJ35" s="86"/>
      <c r="LGK35" s="86"/>
      <c r="LGL35" s="86"/>
      <c r="LGM35" s="86"/>
      <c r="LGN35" s="86"/>
      <c r="LGO35" s="86"/>
      <c r="LGP35" s="86"/>
      <c r="LGQ35" s="86"/>
      <c r="LGR35" s="86"/>
      <c r="LGS35" s="86"/>
      <c r="LGT35" s="86"/>
      <c r="LGU35" s="86"/>
      <c r="LGV35" s="86"/>
      <c r="LGW35" s="86"/>
      <c r="LGX35" s="86"/>
      <c r="LGY35" s="86"/>
      <c r="LGZ35" s="86"/>
      <c r="LHA35" s="86"/>
      <c r="LHB35" s="86"/>
      <c r="LHC35" s="86"/>
      <c r="LHD35" s="86"/>
      <c r="LHE35" s="86"/>
      <c r="LHF35" s="86"/>
      <c r="LHG35" s="86"/>
      <c r="LHH35" s="86"/>
      <c r="LHI35" s="86"/>
      <c r="LHJ35" s="86"/>
      <c r="LHK35" s="86"/>
      <c r="LHL35" s="86"/>
      <c r="LHM35" s="86"/>
      <c r="LHN35" s="86"/>
      <c r="LHO35" s="86"/>
      <c r="LHP35" s="86"/>
      <c r="LHQ35" s="86"/>
      <c r="LHR35" s="86"/>
      <c r="LHS35" s="86"/>
      <c r="LHT35" s="86"/>
      <c r="LHU35" s="86"/>
      <c r="LHV35" s="86"/>
      <c r="LHW35" s="86"/>
      <c r="LHX35" s="86"/>
      <c r="LHY35" s="86"/>
      <c r="LHZ35" s="86"/>
      <c r="LIA35" s="86"/>
      <c r="LIB35" s="86"/>
      <c r="LIC35" s="86"/>
      <c r="LID35" s="86"/>
      <c r="LIE35" s="86"/>
      <c r="LIF35" s="86"/>
      <c r="LIG35" s="86"/>
      <c r="LIH35" s="86"/>
      <c r="LII35" s="86"/>
      <c r="LIJ35" s="86"/>
      <c r="LIK35" s="86"/>
      <c r="LIL35" s="86"/>
      <c r="LIM35" s="86"/>
      <c r="LIN35" s="86"/>
      <c r="LIO35" s="86"/>
      <c r="LIP35" s="86"/>
      <c r="LIQ35" s="86"/>
      <c r="LIR35" s="86"/>
      <c r="LIS35" s="86"/>
      <c r="LIT35" s="86"/>
      <c r="LIU35" s="86"/>
      <c r="LIV35" s="86"/>
      <c r="LIW35" s="86"/>
      <c r="LIX35" s="86"/>
      <c r="LIY35" s="86"/>
      <c r="LIZ35" s="86"/>
      <c r="LJA35" s="86"/>
      <c r="LJB35" s="86"/>
      <c r="LJC35" s="86"/>
      <c r="LJD35" s="86"/>
      <c r="LJE35" s="86"/>
      <c r="LJF35" s="86"/>
      <c r="LJG35" s="86"/>
      <c r="LJH35" s="86"/>
      <c r="LJI35" s="86"/>
      <c r="LJJ35" s="86"/>
      <c r="LJK35" s="86"/>
      <c r="LJL35" s="86"/>
      <c r="LJM35" s="86"/>
      <c r="LJN35" s="86"/>
      <c r="LJO35" s="86"/>
      <c r="LJP35" s="86"/>
      <c r="LJQ35" s="86"/>
      <c r="LJR35" s="86"/>
      <c r="LJS35" s="86"/>
      <c r="LJT35" s="86"/>
      <c r="LJU35" s="86"/>
      <c r="LJV35" s="86"/>
      <c r="LJW35" s="86"/>
      <c r="LJX35" s="86"/>
      <c r="LJY35" s="86"/>
      <c r="LJZ35" s="86"/>
      <c r="LKA35" s="86"/>
      <c r="LKB35" s="86"/>
      <c r="LKC35" s="86"/>
      <c r="LKD35" s="86"/>
      <c r="LKE35" s="86"/>
      <c r="LKF35" s="86"/>
      <c r="LKG35" s="86"/>
      <c r="LKH35" s="86"/>
      <c r="LKI35" s="86"/>
      <c r="LKJ35" s="86"/>
      <c r="LKK35" s="86"/>
      <c r="LKL35" s="86"/>
      <c r="LKM35" s="86"/>
      <c r="LKN35" s="86"/>
      <c r="LKO35" s="86"/>
      <c r="LKP35" s="86"/>
      <c r="LKQ35" s="86"/>
      <c r="LKR35" s="86"/>
      <c r="LKS35" s="86"/>
      <c r="LKT35" s="86"/>
      <c r="LKU35" s="86"/>
      <c r="LKV35" s="86"/>
      <c r="LKW35" s="86"/>
      <c r="LKX35" s="86"/>
      <c r="LKY35" s="86"/>
      <c r="LKZ35" s="86"/>
      <c r="LLA35" s="86"/>
      <c r="LLB35" s="86"/>
      <c r="LLC35" s="86"/>
      <c r="LLD35" s="86"/>
      <c r="LLE35" s="86"/>
      <c r="LLF35" s="86"/>
      <c r="LLG35" s="86"/>
      <c r="LLH35" s="86"/>
      <c r="LLI35" s="86"/>
      <c r="LLJ35" s="86"/>
      <c r="LLK35" s="86"/>
      <c r="LLL35" s="86"/>
      <c r="LLM35" s="86"/>
      <c r="LLN35" s="86"/>
      <c r="LLO35" s="86"/>
      <c r="LLP35" s="86"/>
      <c r="LLQ35" s="86"/>
      <c r="LLR35" s="86"/>
      <c r="LLS35" s="86"/>
      <c r="LLT35" s="86"/>
      <c r="LLU35" s="86"/>
      <c r="LLV35" s="86"/>
      <c r="LLW35" s="86"/>
      <c r="LLX35" s="86"/>
      <c r="LLY35" s="86"/>
      <c r="LLZ35" s="86"/>
      <c r="LMA35" s="86"/>
      <c r="LMB35" s="86"/>
      <c r="LMC35" s="86"/>
      <c r="LMD35" s="86"/>
      <c r="LME35" s="86"/>
      <c r="LMF35" s="86"/>
      <c r="LMG35" s="86"/>
      <c r="LMH35" s="86"/>
      <c r="LMI35" s="86"/>
      <c r="LMJ35" s="86"/>
      <c r="LMK35" s="86"/>
      <c r="LML35" s="86"/>
      <c r="LMM35" s="86"/>
      <c r="LMN35" s="86"/>
      <c r="LMO35" s="86"/>
      <c r="LMP35" s="86"/>
      <c r="LMQ35" s="86"/>
      <c r="LMR35" s="86"/>
      <c r="LMS35" s="86"/>
      <c r="LMT35" s="86"/>
      <c r="LMU35" s="86"/>
      <c r="LMV35" s="86"/>
      <c r="LMW35" s="86"/>
      <c r="LMX35" s="86"/>
      <c r="LMY35" s="86"/>
      <c r="LMZ35" s="86"/>
      <c r="LNA35" s="86"/>
      <c r="LNB35" s="86"/>
      <c r="LNC35" s="86"/>
      <c r="LND35" s="86"/>
      <c r="LNE35" s="86"/>
      <c r="LNF35" s="86"/>
      <c r="LNG35" s="86"/>
      <c r="LNH35" s="86"/>
      <c r="LNI35" s="86"/>
      <c r="LNJ35" s="86"/>
      <c r="LNK35" s="86"/>
      <c r="LNL35" s="86"/>
      <c r="LNM35" s="86"/>
      <c r="LNN35" s="86"/>
      <c r="LNO35" s="86"/>
      <c r="LNP35" s="86"/>
      <c r="LNQ35" s="86"/>
      <c r="LNR35" s="86"/>
      <c r="LNS35" s="86"/>
      <c r="LNT35" s="86"/>
      <c r="LNU35" s="86"/>
      <c r="LNV35" s="86"/>
      <c r="LNW35" s="86"/>
      <c r="LNX35" s="86"/>
      <c r="LNY35" s="86"/>
      <c r="LNZ35" s="86"/>
      <c r="LOA35" s="86"/>
      <c r="LOB35" s="86"/>
      <c r="LOC35" s="86"/>
      <c r="LOD35" s="86"/>
      <c r="LOE35" s="86"/>
      <c r="LOF35" s="86"/>
      <c r="LOG35" s="86"/>
      <c r="LOH35" s="86"/>
      <c r="LOI35" s="86"/>
      <c r="LOJ35" s="86"/>
      <c r="LOK35" s="86"/>
      <c r="LOL35" s="86"/>
      <c r="LOM35" s="86"/>
      <c r="LON35" s="86"/>
      <c r="LOO35" s="86"/>
      <c r="LOP35" s="86"/>
      <c r="LOQ35" s="86"/>
      <c r="LOR35" s="86"/>
      <c r="LOS35" s="86"/>
      <c r="LOT35" s="86"/>
      <c r="LOU35" s="86"/>
      <c r="LOV35" s="86"/>
      <c r="LOW35" s="86"/>
      <c r="LOX35" s="86"/>
      <c r="LOY35" s="86"/>
      <c r="LOZ35" s="86"/>
      <c r="LPA35" s="86"/>
      <c r="LPB35" s="86"/>
      <c r="LPC35" s="86"/>
      <c r="LPD35" s="86"/>
      <c r="LPE35" s="86"/>
      <c r="LPF35" s="86"/>
      <c r="LPG35" s="86"/>
      <c r="LPH35" s="86"/>
      <c r="LPI35" s="86"/>
      <c r="LPJ35" s="86"/>
      <c r="LPK35" s="86"/>
      <c r="LPL35" s="86"/>
      <c r="LPM35" s="86"/>
      <c r="LPN35" s="86"/>
      <c r="LPO35" s="86"/>
      <c r="LPP35" s="86"/>
      <c r="LPQ35" s="86"/>
      <c r="LPR35" s="86"/>
      <c r="LPS35" s="86"/>
      <c r="LPT35" s="86"/>
      <c r="LPU35" s="86"/>
      <c r="LPV35" s="86"/>
      <c r="LPW35" s="86"/>
      <c r="LPX35" s="86"/>
      <c r="LPY35" s="86"/>
      <c r="LPZ35" s="86"/>
      <c r="LQA35" s="86"/>
      <c r="LQB35" s="86"/>
      <c r="LQC35" s="86"/>
      <c r="LQD35" s="86"/>
      <c r="LQE35" s="86"/>
      <c r="LQF35" s="86"/>
      <c r="LQG35" s="86"/>
      <c r="LQH35" s="86"/>
      <c r="LQI35" s="86"/>
      <c r="LQJ35" s="86"/>
      <c r="LQK35" s="86"/>
      <c r="LQL35" s="86"/>
      <c r="LQM35" s="86"/>
      <c r="LQN35" s="86"/>
      <c r="LQO35" s="86"/>
      <c r="LQP35" s="86"/>
      <c r="LQQ35" s="86"/>
      <c r="LQR35" s="86"/>
      <c r="LQS35" s="86"/>
      <c r="LQT35" s="86"/>
      <c r="LQU35" s="86"/>
      <c r="LQV35" s="86"/>
      <c r="LQW35" s="86"/>
      <c r="LQX35" s="86"/>
      <c r="LQY35" s="86"/>
      <c r="LQZ35" s="86"/>
      <c r="LRA35" s="86"/>
      <c r="LRB35" s="86"/>
      <c r="LRC35" s="86"/>
      <c r="LRD35" s="86"/>
      <c r="LRE35" s="86"/>
      <c r="LRF35" s="86"/>
      <c r="LRG35" s="86"/>
      <c r="LRH35" s="86"/>
      <c r="LRI35" s="86"/>
      <c r="LRJ35" s="86"/>
      <c r="LRK35" s="86"/>
      <c r="LRL35" s="86"/>
      <c r="LRM35" s="86"/>
      <c r="LRN35" s="86"/>
      <c r="LRO35" s="86"/>
      <c r="LRP35" s="86"/>
      <c r="LRQ35" s="86"/>
      <c r="LRR35" s="86"/>
      <c r="LRS35" s="86"/>
      <c r="LRT35" s="86"/>
      <c r="LRU35" s="86"/>
      <c r="LRV35" s="86"/>
      <c r="LRW35" s="86"/>
      <c r="LRX35" s="86"/>
      <c r="LRY35" s="86"/>
      <c r="LRZ35" s="86"/>
      <c r="LSA35" s="86"/>
      <c r="LSB35" s="86"/>
      <c r="LSC35" s="86"/>
      <c r="LSD35" s="86"/>
      <c r="LSE35" s="86"/>
      <c r="LSF35" s="86"/>
      <c r="LSG35" s="86"/>
      <c r="LSH35" s="86"/>
      <c r="LSI35" s="86"/>
      <c r="LSJ35" s="86"/>
      <c r="LSK35" s="86"/>
      <c r="LSL35" s="86"/>
      <c r="LSM35" s="86"/>
      <c r="LSN35" s="86"/>
      <c r="LSO35" s="86"/>
      <c r="LSP35" s="86"/>
      <c r="LSQ35" s="86"/>
      <c r="LSR35" s="86"/>
      <c r="LSS35" s="86"/>
      <c r="LST35" s="86"/>
      <c r="LSU35" s="86"/>
      <c r="LSV35" s="86"/>
      <c r="LSW35" s="86"/>
      <c r="LSX35" s="86"/>
      <c r="LSY35" s="86"/>
      <c r="LSZ35" s="86"/>
      <c r="LTA35" s="86"/>
      <c r="LTB35" s="86"/>
      <c r="LTC35" s="86"/>
      <c r="LTD35" s="86"/>
      <c r="LTE35" s="86"/>
      <c r="LTF35" s="86"/>
      <c r="LTG35" s="86"/>
      <c r="LTH35" s="86"/>
      <c r="LTI35" s="86"/>
      <c r="LTJ35" s="86"/>
      <c r="LTK35" s="86"/>
      <c r="LTL35" s="86"/>
      <c r="LTM35" s="86"/>
      <c r="LTN35" s="86"/>
      <c r="LTO35" s="86"/>
      <c r="LTP35" s="86"/>
      <c r="LTQ35" s="86"/>
      <c r="LTR35" s="86"/>
      <c r="LTS35" s="86"/>
      <c r="LTT35" s="86"/>
      <c r="LTU35" s="86"/>
      <c r="LTV35" s="86"/>
      <c r="LTW35" s="86"/>
      <c r="LTX35" s="86"/>
      <c r="LTY35" s="86"/>
      <c r="LTZ35" s="86"/>
      <c r="LUA35" s="86"/>
      <c r="LUB35" s="86"/>
      <c r="LUC35" s="86"/>
      <c r="LUD35" s="86"/>
      <c r="LUE35" s="86"/>
      <c r="LUF35" s="86"/>
      <c r="LUG35" s="86"/>
      <c r="LUH35" s="86"/>
      <c r="LUI35" s="86"/>
      <c r="LUJ35" s="86"/>
      <c r="LUK35" s="86"/>
      <c r="LUL35" s="86"/>
      <c r="LUM35" s="86"/>
      <c r="LUN35" s="86"/>
      <c r="LUO35" s="86"/>
      <c r="LUP35" s="86"/>
      <c r="LUQ35" s="86"/>
      <c r="LUR35" s="86"/>
      <c r="LUS35" s="86"/>
      <c r="LUT35" s="86"/>
      <c r="LUU35" s="86"/>
      <c r="LUV35" s="86"/>
      <c r="LUW35" s="86"/>
      <c r="LUX35" s="86"/>
      <c r="LUY35" s="86"/>
      <c r="LUZ35" s="86"/>
      <c r="LVA35" s="86"/>
      <c r="LVB35" s="86"/>
      <c r="LVC35" s="86"/>
      <c r="LVD35" s="86"/>
      <c r="LVE35" s="86"/>
      <c r="LVF35" s="86"/>
      <c r="LVG35" s="86"/>
      <c r="LVH35" s="86"/>
      <c r="LVI35" s="86"/>
      <c r="LVJ35" s="86"/>
      <c r="LVK35" s="86"/>
      <c r="LVL35" s="86"/>
      <c r="LVM35" s="86"/>
      <c r="LVN35" s="86"/>
      <c r="LVO35" s="86"/>
      <c r="LVP35" s="86"/>
      <c r="LVQ35" s="86"/>
      <c r="LVR35" s="86"/>
      <c r="LVS35" s="86"/>
      <c r="LVT35" s="86"/>
      <c r="LVU35" s="86"/>
      <c r="LVV35" s="86"/>
      <c r="LVW35" s="86"/>
      <c r="LVX35" s="86"/>
      <c r="LVY35" s="86"/>
      <c r="LVZ35" s="86"/>
      <c r="LWA35" s="86"/>
      <c r="LWB35" s="86"/>
      <c r="LWC35" s="86"/>
      <c r="LWD35" s="86"/>
      <c r="LWE35" s="86"/>
      <c r="LWF35" s="86"/>
      <c r="LWG35" s="86"/>
      <c r="LWH35" s="86"/>
      <c r="LWI35" s="86"/>
      <c r="LWJ35" s="86"/>
      <c r="LWK35" s="86"/>
      <c r="LWL35" s="86"/>
      <c r="LWM35" s="86"/>
      <c r="LWN35" s="86"/>
      <c r="LWO35" s="86"/>
      <c r="LWP35" s="86"/>
      <c r="LWQ35" s="86"/>
      <c r="LWR35" s="86"/>
      <c r="LWS35" s="86"/>
      <c r="LWT35" s="86"/>
      <c r="LWU35" s="86"/>
      <c r="LWV35" s="86"/>
      <c r="LWW35" s="86"/>
      <c r="LWX35" s="86"/>
      <c r="LWY35" s="86"/>
      <c r="LWZ35" s="86"/>
      <c r="LXA35" s="86"/>
      <c r="LXB35" s="86"/>
      <c r="LXC35" s="86"/>
      <c r="LXD35" s="86"/>
      <c r="LXE35" s="86"/>
      <c r="LXF35" s="86"/>
      <c r="LXG35" s="86"/>
      <c r="LXH35" s="86"/>
      <c r="LXI35" s="86"/>
      <c r="LXJ35" s="86"/>
      <c r="LXK35" s="86"/>
      <c r="LXL35" s="86"/>
      <c r="LXM35" s="86"/>
      <c r="LXN35" s="86"/>
      <c r="LXO35" s="86"/>
      <c r="LXP35" s="86"/>
      <c r="LXQ35" s="86"/>
      <c r="LXR35" s="86"/>
      <c r="LXS35" s="86"/>
      <c r="LXT35" s="86"/>
      <c r="LXU35" s="86"/>
      <c r="LXV35" s="86"/>
      <c r="LXW35" s="86"/>
      <c r="LXX35" s="86"/>
      <c r="LXY35" s="86"/>
      <c r="LXZ35" s="86"/>
      <c r="LYA35" s="86"/>
      <c r="LYB35" s="86"/>
      <c r="LYC35" s="86"/>
      <c r="LYD35" s="86"/>
      <c r="LYE35" s="86"/>
      <c r="LYF35" s="86"/>
      <c r="LYG35" s="86"/>
      <c r="LYH35" s="86"/>
      <c r="LYI35" s="86"/>
      <c r="LYJ35" s="86"/>
      <c r="LYK35" s="86"/>
      <c r="LYL35" s="86"/>
      <c r="LYM35" s="86"/>
      <c r="LYN35" s="86"/>
      <c r="LYO35" s="86"/>
      <c r="LYP35" s="86"/>
      <c r="LYQ35" s="86"/>
      <c r="LYR35" s="86"/>
      <c r="LYS35" s="86"/>
      <c r="LYT35" s="86"/>
      <c r="LYU35" s="86"/>
      <c r="LYV35" s="86"/>
      <c r="LYW35" s="86"/>
      <c r="LYX35" s="86"/>
      <c r="LYY35" s="86"/>
      <c r="LYZ35" s="86"/>
      <c r="LZA35" s="86"/>
      <c r="LZB35" s="86"/>
      <c r="LZC35" s="86"/>
      <c r="LZD35" s="86"/>
      <c r="LZE35" s="86"/>
      <c r="LZF35" s="86"/>
      <c r="LZG35" s="86"/>
      <c r="LZH35" s="86"/>
      <c r="LZI35" s="86"/>
      <c r="LZJ35" s="86"/>
      <c r="LZK35" s="86"/>
      <c r="LZL35" s="86"/>
      <c r="LZM35" s="86"/>
      <c r="LZN35" s="86"/>
      <c r="LZO35" s="86"/>
      <c r="LZP35" s="86"/>
      <c r="LZQ35" s="86"/>
      <c r="LZR35" s="86"/>
      <c r="LZS35" s="86"/>
      <c r="LZT35" s="86"/>
      <c r="LZU35" s="86"/>
      <c r="LZV35" s="86"/>
      <c r="LZW35" s="86"/>
      <c r="LZX35" s="86"/>
      <c r="LZY35" s="86"/>
      <c r="LZZ35" s="86"/>
      <c r="MAA35" s="86"/>
      <c r="MAB35" s="86"/>
      <c r="MAC35" s="86"/>
      <c r="MAD35" s="86"/>
      <c r="MAE35" s="86"/>
      <c r="MAF35" s="86"/>
      <c r="MAG35" s="86"/>
      <c r="MAH35" s="86"/>
      <c r="MAI35" s="86"/>
      <c r="MAJ35" s="86"/>
      <c r="MAK35" s="86"/>
      <c r="MAL35" s="86"/>
      <c r="MAM35" s="86"/>
      <c r="MAN35" s="86"/>
      <c r="MAO35" s="86"/>
      <c r="MAP35" s="86"/>
      <c r="MAQ35" s="86"/>
      <c r="MAR35" s="86"/>
      <c r="MAS35" s="86"/>
      <c r="MAT35" s="86"/>
      <c r="MAU35" s="86"/>
      <c r="MAV35" s="86"/>
      <c r="MAW35" s="86"/>
      <c r="MAX35" s="86"/>
      <c r="MAY35" s="86"/>
      <c r="MAZ35" s="86"/>
      <c r="MBA35" s="86"/>
      <c r="MBB35" s="86"/>
      <c r="MBC35" s="86"/>
      <c r="MBD35" s="86"/>
      <c r="MBE35" s="86"/>
      <c r="MBF35" s="86"/>
      <c r="MBG35" s="86"/>
      <c r="MBH35" s="86"/>
      <c r="MBI35" s="86"/>
      <c r="MBJ35" s="86"/>
      <c r="MBK35" s="86"/>
      <c r="MBL35" s="86"/>
      <c r="MBM35" s="86"/>
      <c r="MBN35" s="86"/>
      <c r="MBO35" s="86"/>
      <c r="MBP35" s="86"/>
      <c r="MBQ35" s="86"/>
      <c r="MBR35" s="86"/>
      <c r="MBS35" s="86"/>
      <c r="MBT35" s="86"/>
      <c r="MBU35" s="86"/>
      <c r="MBV35" s="86"/>
      <c r="MBW35" s="86"/>
      <c r="MBX35" s="86"/>
      <c r="MBY35" s="86"/>
      <c r="MBZ35" s="86"/>
      <c r="MCA35" s="86"/>
      <c r="MCB35" s="86"/>
      <c r="MCC35" s="86"/>
      <c r="MCD35" s="86"/>
      <c r="MCE35" s="86"/>
      <c r="MCF35" s="86"/>
      <c r="MCG35" s="86"/>
      <c r="MCH35" s="86"/>
      <c r="MCI35" s="86"/>
      <c r="MCJ35" s="86"/>
      <c r="MCK35" s="86"/>
      <c r="MCL35" s="86"/>
      <c r="MCM35" s="86"/>
      <c r="MCN35" s="86"/>
      <c r="MCO35" s="86"/>
      <c r="MCP35" s="86"/>
      <c r="MCQ35" s="86"/>
      <c r="MCR35" s="86"/>
      <c r="MCS35" s="86"/>
      <c r="MCT35" s="86"/>
      <c r="MCU35" s="86"/>
      <c r="MCV35" s="86"/>
      <c r="MCW35" s="86"/>
      <c r="MCX35" s="86"/>
      <c r="MCY35" s="86"/>
      <c r="MCZ35" s="86"/>
      <c r="MDA35" s="86"/>
      <c r="MDB35" s="86"/>
      <c r="MDC35" s="86"/>
      <c r="MDD35" s="86"/>
      <c r="MDE35" s="86"/>
      <c r="MDF35" s="86"/>
      <c r="MDG35" s="86"/>
      <c r="MDH35" s="86"/>
      <c r="MDI35" s="86"/>
      <c r="MDJ35" s="86"/>
      <c r="MDK35" s="86"/>
      <c r="MDL35" s="86"/>
      <c r="MDM35" s="86"/>
      <c r="MDN35" s="86"/>
      <c r="MDO35" s="86"/>
      <c r="MDP35" s="86"/>
      <c r="MDQ35" s="86"/>
      <c r="MDR35" s="86"/>
      <c r="MDS35" s="86"/>
      <c r="MDT35" s="86"/>
      <c r="MDU35" s="86"/>
      <c r="MDV35" s="86"/>
      <c r="MDW35" s="86"/>
      <c r="MDX35" s="86"/>
      <c r="MDY35" s="86"/>
      <c r="MDZ35" s="86"/>
      <c r="MEA35" s="86"/>
      <c r="MEB35" s="86"/>
      <c r="MEC35" s="86"/>
      <c r="MED35" s="86"/>
      <c r="MEE35" s="86"/>
      <c r="MEF35" s="86"/>
      <c r="MEG35" s="86"/>
      <c r="MEH35" s="86"/>
      <c r="MEI35" s="86"/>
      <c r="MEJ35" s="86"/>
      <c r="MEK35" s="86"/>
      <c r="MEL35" s="86"/>
      <c r="MEM35" s="86"/>
      <c r="MEN35" s="86"/>
      <c r="MEO35" s="86"/>
      <c r="MEP35" s="86"/>
      <c r="MEQ35" s="86"/>
      <c r="MER35" s="86"/>
      <c r="MES35" s="86"/>
      <c r="MET35" s="86"/>
      <c r="MEU35" s="86"/>
      <c r="MEV35" s="86"/>
      <c r="MEW35" s="86"/>
      <c r="MEX35" s="86"/>
      <c r="MEY35" s="86"/>
      <c r="MEZ35" s="86"/>
      <c r="MFA35" s="86"/>
      <c r="MFB35" s="86"/>
      <c r="MFC35" s="86"/>
      <c r="MFD35" s="86"/>
      <c r="MFE35" s="86"/>
      <c r="MFF35" s="86"/>
      <c r="MFG35" s="86"/>
      <c r="MFH35" s="86"/>
      <c r="MFI35" s="86"/>
      <c r="MFJ35" s="86"/>
      <c r="MFK35" s="86"/>
      <c r="MFL35" s="86"/>
      <c r="MFM35" s="86"/>
      <c r="MFN35" s="86"/>
      <c r="MFO35" s="86"/>
      <c r="MFP35" s="86"/>
      <c r="MFQ35" s="86"/>
      <c r="MFR35" s="86"/>
      <c r="MFS35" s="86"/>
      <c r="MFT35" s="86"/>
      <c r="MFU35" s="86"/>
      <c r="MFV35" s="86"/>
      <c r="MFW35" s="86"/>
      <c r="MFX35" s="86"/>
      <c r="MFY35" s="86"/>
      <c r="MFZ35" s="86"/>
      <c r="MGA35" s="86"/>
      <c r="MGB35" s="86"/>
      <c r="MGC35" s="86"/>
      <c r="MGD35" s="86"/>
      <c r="MGE35" s="86"/>
      <c r="MGF35" s="86"/>
      <c r="MGG35" s="86"/>
      <c r="MGH35" s="86"/>
      <c r="MGI35" s="86"/>
      <c r="MGJ35" s="86"/>
      <c r="MGK35" s="86"/>
      <c r="MGL35" s="86"/>
      <c r="MGM35" s="86"/>
      <c r="MGN35" s="86"/>
      <c r="MGO35" s="86"/>
      <c r="MGP35" s="86"/>
      <c r="MGQ35" s="86"/>
      <c r="MGR35" s="86"/>
      <c r="MGS35" s="86"/>
      <c r="MGT35" s="86"/>
      <c r="MGU35" s="86"/>
      <c r="MGV35" s="86"/>
      <c r="MGW35" s="86"/>
      <c r="MGX35" s="86"/>
      <c r="MGY35" s="86"/>
      <c r="MGZ35" s="86"/>
      <c r="MHA35" s="86"/>
      <c r="MHB35" s="86"/>
      <c r="MHC35" s="86"/>
      <c r="MHD35" s="86"/>
      <c r="MHE35" s="86"/>
      <c r="MHF35" s="86"/>
      <c r="MHG35" s="86"/>
      <c r="MHH35" s="86"/>
      <c r="MHI35" s="86"/>
      <c r="MHJ35" s="86"/>
      <c r="MHK35" s="86"/>
      <c r="MHL35" s="86"/>
      <c r="MHM35" s="86"/>
      <c r="MHN35" s="86"/>
      <c r="MHO35" s="86"/>
      <c r="MHP35" s="86"/>
      <c r="MHQ35" s="86"/>
      <c r="MHR35" s="86"/>
      <c r="MHS35" s="86"/>
      <c r="MHT35" s="86"/>
      <c r="MHU35" s="86"/>
      <c r="MHV35" s="86"/>
      <c r="MHW35" s="86"/>
      <c r="MHX35" s="86"/>
      <c r="MHY35" s="86"/>
      <c r="MHZ35" s="86"/>
      <c r="MIA35" s="86"/>
      <c r="MIB35" s="86"/>
      <c r="MIC35" s="86"/>
      <c r="MID35" s="86"/>
      <c r="MIE35" s="86"/>
      <c r="MIF35" s="86"/>
      <c r="MIG35" s="86"/>
      <c r="MIH35" s="86"/>
      <c r="MII35" s="86"/>
      <c r="MIJ35" s="86"/>
      <c r="MIK35" s="86"/>
      <c r="MIL35" s="86"/>
      <c r="MIM35" s="86"/>
      <c r="MIN35" s="86"/>
      <c r="MIO35" s="86"/>
      <c r="MIP35" s="86"/>
      <c r="MIQ35" s="86"/>
      <c r="MIR35" s="86"/>
      <c r="MIS35" s="86"/>
      <c r="MIT35" s="86"/>
      <c r="MIU35" s="86"/>
      <c r="MIV35" s="86"/>
      <c r="MIW35" s="86"/>
      <c r="MIX35" s="86"/>
      <c r="MIY35" s="86"/>
      <c r="MIZ35" s="86"/>
      <c r="MJA35" s="86"/>
      <c r="MJB35" s="86"/>
      <c r="MJC35" s="86"/>
      <c r="MJD35" s="86"/>
      <c r="MJE35" s="86"/>
      <c r="MJF35" s="86"/>
      <c r="MJG35" s="86"/>
      <c r="MJH35" s="86"/>
      <c r="MJI35" s="86"/>
      <c r="MJJ35" s="86"/>
      <c r="MJK35" s="86"/>
      <c r="MJL35" s="86"/>
      <c r="MJM35" s="86"/>
      <c r="MJN35" s="86"/>
      <c r="MJO35" s="86"/>
      <c r="MJP35" s="86"/>
      <c r="MJQ35" s="86"/>
      <c r="MJR35" s="86"/>
      <c r="MJS35" s="86"/>
      <c r="MJT35" s="86"/>
      <c r="MJU35" s="86"/>
      <c r="MJV35" s="86"/>
      <c r="MJW35" s="86"/>
      <c r="MJX35" s="86"/>
      <c r="MJY35" s="86"/>
      <c r="MJZ35" s="86"/>
      <c r="MKA35" s="86"/>
      <c r="MKB35" s="86"/>
      <c r="MKC35" s="86"/>
      <c r="MKD35" s="86"/>
      <c r="MKE35" s="86"/>
      <c r="MKF35" s="86"/>
      <c r="MKG35" s="86"/>
      <c r="MKH35" s="86"/>
      <c r="MKI35" s="86"/>
      <c r="MKJ35" s="86"/>
      <c r="MKK35" s="86"/>
      <c r="MKL35" s="86"/>
      <c r="MKM35" s="86"/>
      <c r="MKN35" s="86"/>
      <c r="MKO35" s="86"/>
      <c r="MKP35" s="86"/>
      <c r="MKQ35" s="86"/>
      <c r="MKR35" s="86"/>
      <c r="MKS35" s="86"/>
      <c r="MKT35" s="86"/>
      <c r="MKU35" s="86"/>
      <c r="MKV35" s="86"/>
      <c r="MKW35" s="86"/>
      <c r="MKX35" s="86"/>
      <c r="MKY35" s="86"/>
      <c r="MKZ35" s="86"/>
      <c r="MLA35" s="86"/>
      <c r="MLB35" s="86"/>
      <c r="MLC35" s="86"/>
      <c r="MLD35" s="86"/>
      <c r="MLE35" s="86"/>
      <c r="MLF35" s="86"/>
      <c r="MLG35" s="86"/>
      <c r="MLH35" s="86"/>
      <c r="MLI35" s="86"/>
      <c r="MLJ35" s="86"/>
      <c r="MLK35" s="86"/>
      <c r="MLL35" s="86"/>
      <c r="MLM35" s="86"/>
      <c r="MLN35" s="86"/>
      <c r="MLO35" s="86"/>
      <c r="MLP35" s="86"/>
      <c r="MLQ35" s="86"/>
      <c r="MLR35" s="86"/>
      <c r="MLS35" s="86"/>
      <c r="MLT35" s="86"/>
      <c r="MLU35" s="86"/>
      <c r="MLV35" s="86"/>
      <c r="MLW35" s="86"/>
      <c r="MLX35" s="86"/>
      <c r="MLY35" s="86"/>
      <c r="MLZ35" s="86"/>
      <c r="MMA35" s="86"/>
      <c r="MMB35" s="86"/>
      <c r="MMC35" s="86"/>
      <c r="MMD35" s="86"/>
      <c r="MME35" s="86"/>
      <c r="MMF35" s="86"/>
      <c r="MMG35" s="86"/>
      <c r="MMH35" s="86"/>
      <c r="MMI35" s="86"/>
      <c r="MMJ35" s="86"/>
      <c r="MMK35" s="86"/>
      <c r="MML35" s="86"/>
      <c r="MMM35" s="86"/>
      <c r="MMN35" s="86"/>
      <c r="MMO35" s="86"/>
      <c r="MMP35" s="86"/>
      <c r="MMQ35" s="86"/>
      <c r="MMR35" s="86"/>
      <c r="MMS35" s="86"/>
      <c r="MMT35" s="86"/>
      <c r="MMU35" s="86"/>
      <c r="MMV35" s="86"/>
      <c r="MMW35" s="86"/>
      <c r="MMX35" s="86"/>
      <c r="MMY35" s="86"/>
      <c r="MMZ35" s="86"/>
      <c r="MNA35" s="86"/>
      <c r="MNB35" s="86"/>
      <c r="MNC35" s="86"/>
      <c r="MND35" s="86"/>
      <c r="MNE35" s="86"/>
      <c r="MNF35" s="86"/>
      <c r="MNG35" s="86"/>
      <c r="MNH35" s="86"/>
      <c r="MNI35" s="86"/>
      <c r="MNJ35" s="86"/>
      <c r="MNK35" s="86"/>
      <c r="MNL35" s="86"/>
      <c r="MNM35" s="86"/>
      <c r="MNN35" s="86"/>
      <c r="MNO35" s="86"/>
      <c r="MNP35" s="86"/>
      <c r="MNQ35" s="86"/>
      <c r="MNR35" s="86"/>
      <c r="MNS35" s="86"/>
      <c r="MNT35" s="86"/>
      <c r="MNU35" s="86"/>
      <c r="MNV35" s="86"/>
      <c r="MNW35" s="86"/>
      <c r="MNX35" s="86"/>
      <c r="MNY35" s="86"/>
      <c r="MNZ35" s="86"/>
      <c r="MOA35" s="86"/>
      <c r="MOB35" s="86"/>
      <c r="MOC35" s="86"/>
      <c r="MOD35" s="86"/>
      <c r="MOE35" s="86"/>
      <c r="MOF35" s="86"/>
      <c r="MOG35" s="86"/>
      <c r="MOH35" s="86"/>
      <c r="MOI35" s="86"/>
      <c r="MOJ35" s="86"/>
      <c r="MOK35" s="86"/>
      <c r="MOL35" s="86"/>
      <c r="MOM35" s="86"/>
      <c r="MON35" s="86"/>
      <c r="MOO35" s="86"/>
      <c r="MOP35" s="86"/>
      <c r="MOQ35" s="86"/>
      <c r="MOR35" s="86"/>
      <c r="MOS35" s="86"/>
      <c r="MOT35" s="86"/>
      <c r="MOU35" s="86"/>
      <c r="MOV35" s="86"/>
      <c r="MOW35" s="86"/>
      <c r="MOX35" s="86"/>
      <c r="MOY35" s="86"/>
      <c r="MOZ35" s="86"/>
      <c r="MPA35" s="86"/>
      <c r="MPB35" s="86"/>
      <c r="MPC35" s="86"/>
      <c r="MPD35" s="86"/>
      <c r="MPE35" s="86"/>
      <c r="MPF35" s="86"/>
      <c r="MPG35" s="86"/>
      <c r="MPH35" s="86"/>
      <c r="MPI35" s="86"/>
      <c r="MPJ35" s="86"/>
      <c r="MPK35" s="86"/>
      <c r="MPL35" s="86"/>
      <c r="MPM35" s="86"/>
      <c r="MPN35" s="86"/>
      <c r="MPO35" s="86"/>
      <c r="MPP35" s="86"/>
      <c r="MPQ35" s="86"/>
      <c r="MPR35" s="86"/>
      <c r="MPS35" s="86"/>
      <c r="MPT35" s="86"/>
      <c r="MPU35" s="86"/>
      <c r="MPV35" s="86"/>
      <c r="MPW35" s="86"/>
      <c r="MPX35" s="86"/>
      <c r="MPY35" s="86"/>
      <c r="MPZ35" s="86"/>
      <c r="MQA35" s="86"/>
      <c r="MQB35" s="86"/>
      <c r="MQC35" s="86"/>
      <c r="MQD35" s="86"/>
      <c r="MQE35" s="86"/>
      <c r="MQF35" s="86"/>
      <c r="MQG35" s="86"/>
      <c r="MQH35" s="86"/>
      <c r="MQI35" s="86"/>
      <c r="MQJ35" s="86"/>
      <c r="MQK35" s="86"/>
      <c r="MQL35" s="86"/>
      <c r="MQM35" s="86"/>
      <c r="MQN35" s="86"/>
      <c r="MQO35" s="86"/>
      <c r="MQP35" s="86"/>
      <c r="MQQ35" s="86"/>
      <c r="MQR35" s="86"/>
      <c r="MQS35" s="86"/>
      <c r="MQT35" s="86"/>
      <c r="MQU35" s="86"/>
      <c r="MQV35" s="86"/>
      <c r="MQW35" s="86"/>
      <c r="MQX35" s="86"/>
      <c r="MQY35" s="86"/>
      <c r="MQZ35" s="86"/>
      <c r="MRA35" s="86"/>
      <c r="MRB35" s="86"/>
      <c r="MRC35" s="86"/>
      <c r="MRD35" s="86"/>
      <c r="MRE35" s="86"/>
      <c r="MRF35" s="86"/>
      <c r="MRG35" s="86"/>
      <c r="MRH35" s="86"/>
      <c r="MRI35" s="86"/>
      <c r="MRJ35" s="86"/>
      <c r="MRK35" s="86"/>
      <c r="MRL35" s="86"/>
      <c r="MRM35" s="86"/>
      <c r="MRN35" s="86"/>
      <c r="MRO35" s="86"/>
      <c r="MRP35" s="86"/>
      <c r="MRQ35" s="86"/>
      <c r="MRR35" s="86"/>
      <c r="MRS35" s="86"/>
      <c r="MRT35" s="86"/>
      <c r="MRU35" s="86"/>
      <c r="MRV35" s="86"/>
      <c r="MRW35" s="86"/>
      <c r="MRX35" s="86"/>
      <c r="MRY35" s="86"/>
      <c r="MRZ35" s="86"/>
      <c r="MSA35" s="86"/>
      <c r="MSB35" s="86"/>
      <c r="MSC35" s="86"/>
      <c r="MSD35" s="86"/>
      <c r="MSE35" s="86"/>
      <c r="MSF35" s="86"/>
      <c r="MSG35" s="86"/>
      <c r="MSH35" s="86"/>
      <c r="MSI35" s="86"/>
      <c r="MSJ35" s="86"/>
      <c r="MSK35" s="86"/>
      <c r="MSL35" s="86"/>
      <c r="MSM35" s="86"/>
      <c r="MSN35" s="86"/>
      <c r="MSO35" s="86"/>
      <c r="MSP35" s="86"/>
      <c r="MSQ35" s="86"/>
      <c r="MSR35" s="86"/>
      <c r="MSS35" s="86"/>
      <c r="MST35" s="86"/>
      <c r="MSU35" s="86"/>
      <c r="MSV35" s="86"/>
      <c r="MSW35" s="86"/>
      <c r="MSX35" s="86"/>
      <c r="MSY35" s="86"/>
      <c r="MSZ35" s="86"/>
      <c r="MTA35" s="86"/>
      <c r="MTB35" s="86"/>
      <c r="MTC35" s="86"/>
      <c r="MTD35" s="86"/>
      <c r="MTE35" s="86"/>
      <c r="MTF35" s="86"/>
      <c r="MTG35" s="86"/>
      <c r="MTH35" s="86"/>
      <c r="MTI35" s="86"/>
      <c r="MTJ35" s="86"/>
      <c r="MTK35" s="86"/>
      <c r="MTL35" s="86"/>
      <c r="MTM35" s="86"/>
      <c r="MTN35" s="86"/>
      <c r="MTO35" s="86"/>
      <c r="MTP35" s="86"/>
      <c r="MTQ35" s="86"/>
      <c r="MTR35" s="86"/>
      <c r="MTS35" s="86"/>
      <c r="MTT35" s="86"/>
      <c r="MTU35" s="86"/>
      <c r="MTV35" s="86"/>
      <c r="MTW35" s="86"/>
      <c r="MTX35" s="86"/>
      <c r="MTY35" s="86"/>
      <c r="MTZ35" s="86"/>
      <c r="MUA35" s="86"/>
      <c r="MUB35" s="86"/>
      <c r="MUC35" s="86"/>
      <c r="MUD35" s="86"/>
      <c r="MUE35" s="86"/>
      <c r="MUF35" s="86"/>
      <c r="MUG35" s="86"/>
      <c r="MUH35" s="86"/>
      <c r="MUI35" s="86"/>
      <c r="MUJ35" s="86"/>
      <c r="MUK35" s="86"/>
      <c r="MUL35" s="86"/>
      <c r="MUM35" s="86"/>
      <c r="MUN35" s="86"/>
      <c r="MUO35" s="86"/>
      <c r="MUP35" s="86"/>
      <c r="MUQ35" s="86"/>
      <c r="MUR35" s="86"/>
      <c r="MUS35" s="86"/>
      <c r="MUT35" s="86"/>
      <c r="MUU35" s="86"/>
      <c r="MUV35" s="86"/>
      <c r="MUW35" s="86"/>
      <c r="MUX35" s="86"/>
      <c r="MUY35" s="86"/>
      <c r="MUZ35" s="86"/>
      <c r="MVA35" s="86"/>
      <c r="MVB35" s="86"/>
      <c r="MVC35" s="86"/>
      <c r="MVD35" s="86"/>
      <c r="MVE35" s="86"/>
      <c r="MVF35" s="86"/>
      <c r="MVG35" s="86"/>
      <c r="MVH35" s="86"/>
      <c r="MVI35" s="86"/>
      <c r="MVJ35" s="86"/>
      <c r="MVK35" s="86"/>
      <c r="MVL35" s="86"/>
      <c r="MVM35" s="86"/>
      <c r="MVN35" s="86"/>
      <c r="MVO35" s="86"/>
      <c r="MVP35" s="86"/>
      <c r="MVQ35" s="86"/>
      <c r="MVR35" s="86"/>
      <c r="MVS35" s="86"/>
      <c r="MVT35" s="86"/>
      <c r="MVU35" s="86"/>
      <c r="MVV35" s="86"/>
      <c r="MVW35" s="86"/>
      <c r="MVX35" s="86"/>
      <c r="MVY35" s="86"/>
      <c r="MVZ35" s="86"/>
      <c r="MWA35" s="86"/>
      <c r="MWB35" s="86"/>
      <c r="MWC35" s="86"/>
      <c r="MWD35" s="86"/>
      <c r="MWE35" s="86"/>
      <c r="MWF35" s="86"/>
      <c r="MWG35" s="86"/>
      <c r="MWH35" s="86"/>
      <c r="MWI35" s="86"/>
      <c r="MWJ35" s="86"/>
      <c r="MWK35" s="86"/>
      <c r="MWL35" s="86"/>
      <c r="MWM35" s="86"/>
      <c r="MWN35" s="86"/>
      <c r="MWO35" s="86"/>
      <c r="MWP35" s="86"/>
      <c r="MWQ35" s="86"/>
      <c r="MWR35" s="86"/>
      <c r="MWS35" s="86"/>
      <c r="MWT35" s="86"/>
      <c r="MWU35" s="86"/>
      <c r="MWV35" s="86"/>
      <c r="MWW35" s="86"/>
      <c r="MWX35" s="86"/>
      <c r="MWY35" s="86"/>
      <c r="MWZ35" s="86"/>
      <c r="MXA35" s="86"/>
      <c r="MXB35" s="86"/>
      <c r="MXC35" s="86"/>
      <c r="MXD35" s="86"/>
      <c r="MXE35" s="86"/>
      <c r="MXF35" s="86"/>
      <c r="MXG35" s="86"/>
      <c r="MXH35" s="86"/>
      <c r="MXI35" s="86"/>
      <c r="MXJ35" s="86"/>
      <c r="MXK35" s="86"/>
      <c r="MXL35" s="86"/>
      <c r="MXM35" s="86"/>
      <c r="MXN35" s="86"/>
      <c r="MXO35" s="86"/>
      <c r="MXP35" s="86"/>
      <c r="MXQ35" s="86"/>
      <c r="MXR35" s="86"/>
      <c r="MXS35" s="86"/>
      <c r="MXT35" s="86"/>
      <c r="MXU35" s="86"/>
      <c r="MXV35" s="86"/>
      <c r="MXW35" s="86"/>
      <c r="MXX35" s="86"/>
      <c r="MXY35" s="86"/>
      <c r="MXZ35" s="86"/>
      <c r="MYA35" s="86"/>
      <c r="MYB35" s="86"/>
      <c r="MYC35" s="86"/>
      <c r="MYD35" s="86"/>
      <c r="MYE35" s="86"/>
      <c r="MYF35" s="86"/>
      <c r="MYG35" s="86"/>
      <c r="MYH35" s="86"/>
      <c r="MYI35" s="86"/>
      <c r="MYJ35" s="86"/>
      <c r="MYK35" s="86"/>
      <c r="MYL35" s="86"/>
      <c r="MYM35" s="86"/>
      <c r="MYN35" s="86"/>
      <c r="MYO35" s="86"/>
      <c r="MYP35" s="86"/>
      <c r="MYQ35" s="86"/>
      <c r="MYR35" s="86"/>
      <c r="MYS35" s="86"/>
      <c r="MYT35" s="86"/>
      <c r="MYU35" s="86"/>
      <c r="MYV35" s="86"/>
      <c r="MYW35" s="86"/>
      <c r="MYX35" s="86"/>
      <c r="MYY35" s="86"/>
      <c r="MYZ35" s="86"/>
      <c r="MZA35" s="86"/>
      <c r="MZB35" s="86"/>
      <c r="MZC35" s="86"/>
      <c r="MZD35" s="86"/>
      <c r="MZE35" s="86"/>
      <c r="MZF35" s="86"/>
      <c r="MZG35" s="86"/>
      <c r="MZH35" s="86"/>
      <c r="MZI35" s="86"/>
      <c r="MZJ35" s="86"/>
      <c r="MZK35" s="86"/>
      <c r="MZL35" s="86"/>
      <c r="MZM35" s="86"/>
      <c r="MZN35" s="86"/>
      <c r="MZO35" s="86"/>
      <c r="MZP35" s="86"/>
      <c r="MZQ35" s="86"/>
      <c r="MZR35" s="86"/>
      <c r="MZS35" s="86"/>
      <c r="MZT35" s="86"/>
      <c r="MZU35" s="86"/>
      <c r="MZV35" s="86"/>
      <c r="MZW35" s="86"/>
      <c r="MZX35" s="86"/>
      <c r="MZY35" s="86"/>
      <c r="MZZ35" s="86"/>
      <c r="NAA35" s="86"/>
      <c r="NAB35" s="86"/>
      <c r="NAC35" s="86"/>
      <c r="NAD35" s="86"/>
      <c r="NAE35" s="86"/>
      <c r="NAF35" s="86"/>
      <c r="NAG35" s="86"/>
      <c r="NAH35" s="86"/>
      <c r="NAI35" s="86"/>
      <c r="NAJ35" s="86"/>
      <c r="NAK35" s="86"/>
      <c r="NAL35" s="86"/>
      <c r="NAM35" s="86"/>
      <c r="NAN35" s="86"/>
      <c r="NAO35" s="86"/>
      <c r="NAP35" s="86"/>
      <c r="NAQ35" s="86"/>
      <c r="NAR35" s="86"/>
      <c r="NAS35" s="86"/>
      <c r="NAT35" s="86"/>
      <c r="NAU35" s="86"/>
      <c r="NAV35" s="86"/>
      <c r="NAW35" s="86"/>
      <c r="NAX35" s="86"/>
      <c r="NAY35" s="86"/>
      <c r="NAZ35" s="86"/>
      <c r="NBA35" s="86"/>
      <c r="NBB35" s="86"/>
      <c r="NBC35" s="86"/>
      <c r="NBD35" s="86"/>
      <c r="NBE35" s="86"/>
      <c r="NBF35" s="86"/>
      <c r="NBG35" s="86"/>
      <c r="NBH35" s="86"/>
      <c r="NBI35" s="86"/>
      <c r="NBJ35" s="86"/>
      <c r="NBK35" s="86"/>
      <c r="NBL35" s="86"/>
      <c r="NBM35" s="86"/>
      <c r="NBN35" s="86"/>
      <c r="NBO35" s="86"/>
      <c r="NBP35" s="86"/>
      <c r="NBQ35" s="86"/>
      <c r="NBR35" s="86"/>
      <c r="NBS35" s="86"/>
      <c r="NBT35" s="86"/>
      <c r="NBU35" s="86"/>
      <c r="NBV35" s="86"/>
      <c r="NBW35" s="86"/>
      <c r="NBX35" s="86"/>
      <c r="NBY35" s="86"/>
      <c r="NBZ35" s="86"/>
      <c r="NCA35" s="86"/>
      <c r="NCB35" s="86"/>
      <c r="NCC35" s="86"/>
      <c r="NCD35" s="86"/>
      <c r="NCE35" s="86"/>
      <c r="NCF35" s="86"/>
      <c r="NCG35" s="86"/>
      <c r="NCH35" s="86"/>
      <c r="NCI35" s="86"/>
      <c r="NCJ35" s="86"/>
      <c r="NCK35" s="86"/>
      <c r="NCL35" s="86"/>
      <c r="NCM35" s="86"/>
      <c r="NCN35" s="86"/>
      <c r="NCO35" s="86"/>
      <c r="NCP35" s="86"/>
      <c r="NCQ35" s="86"/>
      <c r="NCR35" s="86"/>
      <c r="NCS35" s="86"/>
      <c r="NCT35" s="86"/>
      <c r="NCU35" s="86"/>
      <c r="NCV35" s="86"/>
      <c r="NCW35" s="86"/>
      <c r="NCX35" s="86"/>
      <c r="NCY35" s="86"/>
      <c r="NCZ35" s="86"/>
      <c r="NDA35" s="86"/>
      <c r="NDB35" s="86"/>
      <c r="NDC35" s="86"/>
      <c r="NDD35" s="86"/>
      <c r="NDE35" s="86"/>
      <c r="NDF35" s="86"/>
      <c r="NDG35" s="86"/>
      <c r="NDH35" s="86"/>
      <c r="NDI35" s="86"/>
      <c r="NDJ35" s="86"/>
      <c r="NDK35" s="86"/>
      <c r="NDL35" s="86"/>
      <c r="NDM35" s="86"/>
      <c r="NDN35" s="86"/>
      <c r="NDO35" s="86"/>
      <c r="NDP35" s="86"/>
      <c r="NDQ35" s="86"/>
      <c r="NDR35" s="86"/>
      <c r="NDS35" s="86"/>
      <c r="NDT35" s="86"/>
      <c r="NDU35" s="86"/>
      <c r="NDV35" s="86"/>
      <c r="NDW35" s="86"/>
      <c r="NDX35" s="86"/>
      <c r="NDY35" s="86"/>
      <c r="NDZ35" s="86"/>
      <c r="NEA35" s="86"/>
      <c r="NEB35" s="86"/>
      <c r="NEC35" s="86"/>
      <c r="NED35" s="86"/>
      <c r="NEE35" s="86"/>
      <c r="NEF35" s="86"/>
      <c r="NEG35" s="86"/>
      <c r="NEH35" s="86"/>
      <c r="NEI35" s="86"/>
      <c r="NEJ35" s="86"/>
      <c r="NEK35" s="86"/>
      <c r="NEL35" s="86"/>
      <c r="NEM35" s="86"/>
      <c r="NEN35" s="86"/>
      <c r="NEO35" s="86"/>
      <c r="NEP35" s="86"/>
      <c r="NEQ35" s="86"/>
      <c r="NER35" s="86"/>
      <c r="NES35" s="86"/>
      <c r="NET35" s="86"/>
      <c r="NEU35" s="86"/>
      <c r="NEV35" s="86"/>
      <c r="NEW35" s="86"/>
      <c r="NEX35" s="86"/>
      <c r="NEY35" s="86"/>
      <c r="NEZ35" s="86"/>
      <c r="NFA35" s="86"/>
      <c r="NFB35" s="86"/>
      <c r="NFC35" s="86"/>
      <c r="NFD35" s="86"/>
      <c r="NFE35" s="86"/>
      <c r="NFF35" s="86"/>
      <c r="NFG35" s="86"/>
      <c r="NFH35" s="86"/>
      <c r="NFI35" s="86"/>
      <c r="NFJ35" s="86"/>
      <c r="NFK35" s="86"/>
      <c r="NFL35" s="86"/>
      <c r="NFM35" s="86"/>
      <c r="NFN35" s="86"/>
      <c r="NFO35" s="86"/>
      <c r="NFP35" s="86"/>
      <c r="NFQ35" s="86"/>
      <c r="NFR35" s="86"/>
      <c r="NFS35" s="86"/>
      <c r="NFT35" s="86"/>
      <c r="NFU35" s="86"/>
      <c r="NFV35" s="86"/>
      <c r="NFW35" s="86"/>
      <c r="NFX35" s="86"/>
      <c r="NFY35" s="86"/>
      <c r="NFZ35" s="86"/>
      <c r="NGA35" s="86"/>
      <c r="NGB35" s="86"/>
      <c r="NGC35" s="86"/>
      <c r="NGD35" s="86"/>
      <c r="NGE35" s="86"/>
      <c r="NGF35" s="86"/>
      <c r="NGG35" s="86"/>
      <c r="NGH35" s="86"/>
      <c r="NGI35" s="86"/>
      <c r="NGJ35" s="86"/>
      <c r="NGK35" s="86"/>
      <c r="NGL35" s="86"/>
      <c r="NGM35" s="86"/>
      <c r="NGN35" s="86"/>
      <c r="NGO35" s="86"/>
      <c r="NGP35" s="86"/>
      <c r="NGQ35" s="86"/>
      <c r="NGR35" s="86"/>
      <c r="NGS35" s="86"/>
      <c r="NGT35" s="86"/>
      <c r="NGU35" s="86"/>
      <c r="NGV35" s="86"/>
      <c r="NGW35" s="86"/>
      <c r="NGX35" s="86"/>
      <c r="NGY35" s="86"/>
      <c r="NGZ35" s="86"/>
      <c r="NHA35" s="86"/>
      <c r="NHB35" s="86"/>
      <c r="NHC35" s="86"/>
      <c r="NHD35" s="86"/>
      <c r="NHE35" s="86"/>
      <c r="NHF35" s="86"/>
      <c r="NHG35" s="86"/>
      <c r="NHH35" s="86"/>
      <c r="NHI35" s="86"/>
      <c r="NHJ35" s="86"/>
      <c r="NHK35" s="86"/>
      <c r="NHL35" s="86"/>
      <c r="NHM35" s="86"/>
      <c r="NHN35" s="86"/>
      <c r="NHO35" s="86"/>
      <c r="NHP35" s="86"/>
      <c r="NHQ35" s="86"/>
      <c r="NHR35" s="86"/>
      <c r="NHS35" s="86"/>
      <c r="NHT35" s="86"/>
      <c r="NHU35" s="86"/>
      <c r="NHV35" s="86"/>
      <c r="NHW35" s="86"/>
      <c r="NHX35" s="86"/>
      <c r="NHY35" s="86"/>
      <c r="NHZ35" s="86"/>
      <c r="NIA35" s="86"/>
      <c r="NIB35" s="86"/>
      <c r="NIC35" s="86"/>
      <c r="NID35" s="86"/>
      <c r="NIE35" s="86"/>
      <c r="NIF35" s="86"/>
      <c r="NIG35" s="86"/>
      <c r="NIH35" s="86"/>
      <c r="NII35" s="86"/>
      <c r="NIJ35" s="86"/>
      <c r="NIK35" s="86"/>
      <c r="NIL35" s="86"/>
      <c r="NIM35" s="86"/>
      <c r="NIN35" s="86"/>
      <c r="NIO35" s="86"/>
      <c r="NIP35" s="86"/>
      <c r="NIQ35" s="86"/>
      <c r="NIR35" s="86"/>
      <c r="NIS35" s="86"/>
      <c r="NIT35" s="86"/>
      <c r="NIU35" s="86"/>
      <c r="NIV35" s="86"/>
      <c r="NIW35" s="86"/>
      <c r="NIX35" s="86"/>
      <c r="NIY35" s="86"/>
      <c r="NIZ35" s="86"/>
      <c r="NJA35" s="86"/>
      <c r="NJB35" s="86"/>
      <c r="NJC35" s="86"/>
      <c r="NJD35" s="86"/>
      <c r="NJE35" s="86"/>
      <c r="NJF35" s="86"/>
      <c r="NJG35" s="86"/>
      <c r="NJH35" s="86"/>
      <c r="NJI35" s="86"/>
      <c r="NJJ35" s="86"/>
      <c r="NJK35" s="86"/>
      <c r="NJL35" s="86"/>
      <c r="NJM35" s="86"/>
      <c r="NJN35" s="86"/>
      <c r="NJO35" s="86"/>
      <c r="NJP35" s="86"/>
      <c r="NJQ35" s="86"/>
      <c r="NJR35" s="86"/>
      <c r="NJS35" s="86"/>
      <c r="NJT35" s="86"/>
      <c r="NJU35" s="86"/>
      <c r="NJV35" s="86"/>
      <c r="NJW35" s="86"/>
      <c r="NJX35" s="86"/>
      <c r="NJY35" s="86"/>
      <c r="NJZ35" s="86"/>
      <c r="NKA35" s="86"/>
      <c r="NKB35" s="86"/>
      <c r="NKC35" s="86"/>
      <c r="NKD35" s="86"/>
      <c r="NKE35" s="86"/>
      <c r="NKF35" s="86"/>
      <c r="NKG35" s="86"/>
      <c r="NKH35" s="86"/>
      <c r="NKI35" s="86"/>
      <c r="NKJ35" s="86"/>
      <c r="NKK35" s="86"/>
      <c r="NKL35" s="86"/>
      <c r="NKM35" s="86"/>
      <c r="NKN35" s="86"/>
      <c r="NKO35" s="86"/>
      <c r="NKP35" s="86"/>
      <c r="NKQ35" s="86"/>
      <c r="NKR35" s="86"/>
      <c r="NKS35" s="86"/>
      <c r="NKT35" s="86"/>
      <c r="NKU35" s="86"/>
      <c r="NKV35" s="86"/>
      <c r="NKW35" s="86"/>
      <c r="NKX35" s="86"/>
      <c r="NKY35" s="86"/>
      <c r="NKZ35" s="86"/>
      <c r="NLA35" s="86"/>
      <c r="NLB35" s="86"/>
      <c r="NLC35" s="86"/>
      <c r="NLD35" s="86"/>
      <c r="NLE35" s="86"/>
      <c r="NLF35" s="86"/>
      <c r="NLG35" s="86"/>
      <c r="NLH35" s="86"/>
      <c r="NLI35" s="86"/>
      <c r="NLJ35" s="86"/>
      <c r="NLK35" s="86"/>
      <c r="NLL35" s="86"/>
      <c r="NLM35" s="86"/>
      <c r="NLN35" s="86"/>
      <c r="NLO35" s="86"/>
      <c r="NLP35" s="86"/>
      <c r="NLQ35" s="86"/>
      <c r="NLR35" s="86"/>
      <c r="NLS35" s="86"/>
      <c r="NLT35" s="86"/>
      <c r="NLU35" s="86"/>
      <c r="NLV35" s="86"/>
      <c r="NLW35" s="86"/>
      <c r="NLX35" s="86"/>
      <c r="NLY35" s="86"/>
      <c r="NLZ35" s="86"/>
      <c r="NMA35" s="86"/>
      <c r="NMB35" s="86"/>
      <c r="NMC35" s="86"/>
      <c r="NMD35" s="86"/>
      <c r="NME35" s="86"/>
      <c r="NMF35" s="86"/>
      <c r="NMG35" s="86"/>
      <c r="NMH35" s="86"/>
      <c r="NMI35" s="86"/>
      <c r="NMJ35" s="86"/>
      <c r="NMK35" s="86"/>
      <c r="NML35" s="86"/>
      <c r="NMM35" s="86"/>
      <c r="NMN35" s="86"/>
      <c r="NMO35" s="86"/>
      <c r="NMP35" s="86"/>
      <c r="NMQ35" s="86"/>
      <c r="NMR35" s="86"/>
      <c r="NMS35" s="86"/>
      <c r="NMT35" s="86"/>
      <c r="NMU35" s="86"/>
      <c r="NMV35" s="86"/>
      <c r="NMW35" s="86"/>
      <c r="NMX35" s="86"/>
      <c r="NMY35" s="86"/>
      <c r="NMZ35" s="86"/>
      <c r="NNA35" s="86"/>
      <c r="NNB35" s="86"/>
      <c r="NNC35" s="86"/>
      <c r="NND35" s="86"/>
      <c r="NNE35" s="86"/>
      <c r="NNF35" s="86"/>
      <c r="NNG35" s="86"/>
      <c r="NNH35" s="86"/>
      <c r="NNI35" s="86"/>
      <c r="NNJ35" s="86"/>
      <c r="NNK35" s="86"/>
      <c r="NNL35" s="86"/>
      <c r="NNM35" s="86"/>
      <c r="NNN35" s="86"/>
      <c r="NNO35" s="86"/>
      <c r="NNP35" s="86"/>
      <c r="NNQ35" s="86"/>
      <c r="NNR35" s="86"/>
      <c r="NNS35" s="86"/>
      <c r="NNT35" s="86"/>
      <c r="NNU35" s="86"/>
      <c r="NNV35" s="86"/>
      <c r="NNW35" s="86"/>
      <c r="NNX35" s="86"/>
      <c r="NNY35" s="86"/>
      <c r="NNZ35" s="86"/>
      <c r="NOA35" s="86"/>
      <c r="NOB35" s="86"/>
      <c r="NOC35" s="86"/>
      <c r="NOD35" s="86"/>
      <c r="NOE35" s="86"/>
      <c r="NOF35" s="86"/>
      <c r="NOG35" s="86"/>
      <c r="NOH35" s="86"/>
      <c r="NOI35" s="86"/>
      <c r="NOJ35" s="86"/>
      <c r="NOK35" s="86"/>
      <c r="NOL35" s="86"/>
      <c r="NOM35" s="86"/>
      <c r="NON35" s="86"/>
      <c r="NOO35" s="86"/>
      <c r="NOP35" s="86"/>
      <c r="NOQ35" s="86"/>
      <c r="NOR35" s="86"/>
      <c r="NOS35" s="86"/>
      <c r="NOT35" s="86"/>
      <c r="NOU35" s="86"/>
      <c r="NOV35" s="86"/>
      <c r="NOW35" s="86"/>
      <c r="NOX35" s="86"/>
      <c r="NOY35" s="86"/>
      <c r="NOZ35" s="86"/>
      <c r="NPA35" s="86"/>
      <c r="NPB35" s="86"/>
      <c r="NPC35" s="86"/>
      <c r="NPD35" s="86"/>
      <c r="NPE35" s="86"/>
      <c r="NPF35" s="86"/>
      <c r="NPG35" s="86"/>
      <c r="NPH35" s="86"/>
      <c r="NPI35" s="86"/>
      <c r="NPJ35" s="86"/>
      <c r="NPK35" s="86"/>
      <c r="NPL35" s="86"/>
      <c r="NPM35" s="86"/>
      <c r="NPN35" s="86"/>
      <c r="NPO35" s="86"/>
      <c r="NPP35" s="86"/>
      <c r="NPQ35" s="86"/>
      <c r="NPR35" s="86"/>
      <c r="NPS35" s="86"/>
      <c r="NPT35" s="86"/>
      <c r="NPU35" s="86"/>
      <c r="NPV35" s="86"/>
      <c r="NPW35" s="86"/>
      <c r="NPX35" s="86"/>
      <c r="NPY35" s="86"/>
      <c r="NPZ35" s="86"/>
      <c r="NQA35" s="86"/>
      <c r="NQB35" s="86"/>
      <c r="NQC35" s="86"/>
      <c r="NQD35" s="86"/>
      <c r="NQE35" s="86"/>
      <c r="NQF35" s="86"/>
      <c r="NQG35" s="86"/>
      <c r="NQH35" s="86"/>
      <c r="NQI35" s="86"/>
      <c r="NQJ35" s="86"/>
      <c r="NQK35" s="86"/>
      <c r="NQL35" s="86"/>
      <c r="NQM35" s="86"/>
      <c r="NQN35" s="86"/>
      <c r="NQO35" s="86"/>
      <c r="NQP35" s="86"/>
      <c r="NQQ35" s="86"/>
      <c r="NQR35" s="86"/>
      <c r="NQS35" s="86"/>
      <c r="NQT35" s="86"/>
      <c r="NQU35" s="86"/>
      <c r="NQV35" s="86"/>
      <c r="NQW35" s="86"/>
      <c r="NQX35" s="86"/>
      <c r="NQY35" s="86"/>
      <c r="NQZ35" s="86"/>
      <c r="NRA35" s="86"/>
      <c r="NRB35" s="86"/>
      <c r="NRC35" s="86"/>
      <c r="NRD35" s="86"/>
      <c r="NRE35" s="86"/>
      <c r="NRF35" s="86"/>
      <c r="NRG35" s="86"/>
      <c r="NRH35" s="86"/>
      <c r="NRI35" s="86"/>
      <c r="NRJ35" s="86"/>
      <c r="NRK35" s="86"/>
      <c r="NRL35" s="86"/>
      <c r="NRM35" s="86"/>
      <c r="NRN35" s="86"/>
      <c r="NRO35" s="86"/>
      <c r="NRP35" s="86"/>
      <c r="NRQ35" s="86"/>
      <c r="NRR35" s="86"/>
      <c r="NRS35" s="86"/>
      <c r="NRT35" s="86"/>
      <c r="NRU35" s="86"/>
      <c r="NRV35" s="86"/>
      <c r="NRW35" s="86"/>
      <c r="NRX35" s="86"/>
      <c r="NRY35" s="86"/>
      <c r="NRZ35" s="86"/>
      <c r="NSA35" s="86"/>
      <c r="NSB35" s="86"/>
      <c r="NSC35" s="86"/>
      <c r="NSD35" s="86"/>
      <c r="NSE35" s="86"/>
      <c r="NSF35" s="86"/>
      <c r="NSG35" s="86"/>
      <c r="NSH35" s="86"/>
      <c r="NSI35" s="86"/>
      <c r="NSJ35" s="86"/>
      <c r="NSK35" s="86"/>
      <c r="NSL35" s="86"/>
      <c r="NSM35" s="86"/>
      <c r="NSN35" s="86"/>
      <c r="NSO35" s="86"/>
      <c r="NSP35" s="86"/>
      <c r="NSQ35" s="86"/>
      <c r="NSR35" s="86"/>
      <c r="NSS35" s="86"/>
      <c r="NST35" s="86"/>
      <c r="NSU35" s="86"/>
      <c r="NSV35" s="86"/>
      <c r="NSW35" s="86"/>
      <c r="NSX35" s="86"/>
      <c r="NSY35" s="86"/>
      <c r="NSZ35" s="86"/>
      <c r="NTA35" s="86"/>
      <c r="NTB35" s="86"/>
      <c r="NTC35" s="86"/>
      <c r="NTD35" s="86"/>
      <c r="NTE35" s="86"/>
      <c r="NTF35" s="86"/>
      <c r="NTG35" s="86"/>
      <c r="NTH35" s="86"/>
      <c r="NTI35" s="86"/>
      <c r="NTJ35" s="86"/>
      <c r="NTK35" s="86"/>
      <c r="NTL35" s="86"/>
      <c r="NTM35" s="86"/>
      <c r="NTN35" s="86"/>
      <c r="NTO35" s="86"/>
      <c r="NTP35" s="86"/>
      <c r="NTQ35" s="86"/>
      <c r="NTR35" s="86"/>
      <c r="NTS35" s="86"/>
      <c r="NTT35" s="86"/>
      <c r="NTU35" s="86"/>
      <c r="NTV35" s="86"/>
      <c r="NTW35" s="86"/>
      <c r="NTX35" s="86"/>
      <c r="NTY35" s="86"/>
      <c r="NTZ35" s="86"/>
      <c r="NUA35" s="86"/>
      <c r="NUB35" s="86"/>
      <c r="NUC35" s="86"/>
      <c r="NUD35" s="86"/>
      <c r="NUE35" s="86"/>
      <c r="NUF35" s="86"/>
      <c r="NUG35" s="86"/>
      <c r="NUH35" s="86"/>
      <c r="NUI35" s="86"/>
      <c r="NUJ35" s="86"/>
      <c r="NUK35" s="86"/>
      <c r="NUL35" s="86"/>
      <c r="NUM35" s="86"/>
      <c r="NUN35" s="86"/>
      <c r="NUO35" s="86"/>
      <c r="NUP35" s="86"/>
      <c r="NUQ35" s="86"/>
      <c r="NUR35" s="86"/>
      <c r="NUS35" s="86"/>
      <c r="NUT35" s="86"/>
      <c r="NUU35" s="86"/>
      <c r="NUV35" s="86"/>
      <c r="NUW35" s="86"/>
      <c r="NUX35" s="86"/>
      <c r="NUY35" s="86"/>
      <c r="NUZ35" s="86"/>
      <c r="NVA35" s="86"/>
      <c r="NVB35" s="86"/>
      <c r="NVC35" s="86"/>
      <c r="NVD35" s="86"/>
      <c r="NVE35" s="86"/>
      <c r="NVF35" s="86"/>
      <c r="NVG35" s="86"/>
      <c r="NVH35" s="86"/>
      <c r="NVI35" s="86"/>
      <c r="NVJ35" s="86"/>
      <c r="NVK35" s="86"/>
      <c r="NVL35" s="86"/>
      <c r="NVM35" s="86"/>
      <c r="NVN35" s="86"/>
      <c r="NVO35" s="86"/>
      <c r="NVP35" s="86"/>
      <c r="NVQ35" s="86"/>
      <c r="NVR35" s="86"/>
      <c r="NVS35" s="86"/>
      <c r="NVT35" s="86"/>
      <c r="NVU35" s="86"/>
      <c r="NVV35" s="86"/>
      <c r="NVW35" s="86"/>
      <c r="NVX35" s="86"/>
      <c r="NVY35" s="86"/>
      <c r="NVZ35" s="86"/>
      <c r="NWA35" s="86"/>
      <c r="NWB35" s="86"/>
      <c r="NWC35" s="86"/>
      <c r="NWD35" s="86"/>
      <c r="NWE35" s="86"/>
      <c r="NWF35" s="86"/>
      <c r="NWG35" s="86"/>
      <c r="NWH35" s="86"/>
      <c r="NWI35" s="86"/>
      <c r="NWJ35" s="86"/>
      <c r="NWK35" s="86"/>
      <c r="NWL35" s="86"/>
      <c r="NWM35" s="86"/>
      <c r="NWN35" s="86"/>
      <c r="NWO35" s="86"/>
      <c r="NWP35" s="86"/>
      <c r="NWQ35" s="86"/>
      <c r="NWR35" s="86"/>
      <c r="NWS35" s="86"/>
      <c r="NWT35" s="86"/>
      <c r="NWU35" s="86"/>
      <c r="NWV35" s="86"/>
      <c r="NWW35" s="86"/>
      <c r="NWX35" s="86"/>
      <c r="NWY35" s="86"/>
      <c r="NWZ35" s="86"/>
      <c r="NXA35" s="86"/>
      <c r="NXB35" s="86"/>
      <c r="NXC35" s="86"/>
      <c r="NXD35" s="86"/>
      <c r="NXE35" s="86"/>
      <c r="NXF35" s="86"/>
      <c r="NXG35" s="86"/>
      <c r="NXH35" s="86"/>
      <c r="NXI35" s="86"/>
      <c r="NXJ35" s="86"/>
      <c r="NXK35" s="86"/>
      <c r="NXL35" s="86"/>
      <c r="NXM35" s="86"/>
      <c r="NXN35" s="86"/>
      <c r="NXO35" s="86"/>
      <c r="NXP35" s="86"/>
      <c r="NXQ35" s="86"/>
      <c r="NXR35" s="86"/>
      <c r="NXS35" s="86"/>
      <c r="NXT35" s="86"/>
      <c r="NXU35" s="86"/>
      <c r="NXV35" s="86"/>
      <c r="NXW35" s="86"/>
      <c r="NXX35" s="86"/>
      <c r="NXY35" s="86"/>
      <c r="NXZ35" s="86"/>
      <c r="NYA35" s="86"/>
      <c r="NYB35" s="86"/>
      <c r="NYC35" s="86"/>
      <c r="NYD35" s="86"/>
      <c r="NYE35" s="86"/>
      <c r="NYF35" s="86"/>
      <c r="NYG35" s="86"/>
      <c r="NYH35" s="86"/>
      <c r="NYI35" s="86"/>
      <c r="NYJ35" s="86"/>
      <c r="NYK35" s="86"/>
      <c r="NYL35" s="86"/>
      <c r="NYM35" s="86"/>
      <c r="NYN35" s="86"/>
      <c r="NYO35" s="86"/>
      <c r="NYP35" s="86"/>
      <c r="NYQ35" s="86"/>
      <c r="NYR35" s="86"/>
      <c r="NYS35" s="86"/>
      <c r="NYT35" s="86"/>
      <c r="NYU35" s="86"/>
      <c r="NYV35" s="86"/>
      <c r="NYW35" s="86"/>
      <c r="NYX35" s="86"/>
      <c r="NYY35" s="86"/>
      <c r="NYZ35" s="86"/>
      <c r="NZA35" s="86"/>
      <c r="NZB35" s="86"/>
      <c r="NZC35" s="86"/>
      <c r="NZD35" s="86"/>
      <c r="NZE35" s="86"/>
      <c r="NZF35" s="86"/>
      <c r="NZG35" s="86"/>
      <c r="NZH35" s="86"/>
      <c r="NZI35" s="86"/>
      <c r="NZJ35" s="86"/>
      <c r="NZK35" s="86"/>
      <c r="NZL35" s="86"/>
      <c r="NZM35" s="86"/>
      <c r="NZN35" s="86"/>
      <c r="NZO35" s="86"/>
      <c r="NZP35" s="86"/>
      <c r="NZQ35" s="86"/>
      <c r="NZR35" s="86"/>
      <c r="NZS35" s="86"/>
      <c r="NZT35" s="86"/>
      <c r="NZU35" s="86"/>
      <c r="NZV35" s="86"/>
      <c r="NZW35" s="86"/>
      <c r="NZX35" s="86"/>
      <c r="NZY35" s="86"/>
      <c r="NZZ35" s="86"/>
      <c r="OAA35" s="86"/>
      <c r="OAB35" s="86"/>
      <c r="OAC35" s="86"/>
      <c r="OAD35" s="86"/>
      <c r="OAE35" s="86"/>
      <c r="OAF35" s="86"/>
      <c r="OAG35" s="86"/>
      <c r="OAH35" s="86"/>
      <c r="OAI35" s="86"/>
      <c r="OAJ35" s="86"/>
      <c r="OAK35" s="86"/>
      <c r="OAL35" s="86"/>
      <c r="OAM35" s="86"/>
      <c r="OAN35" s="86"/>
      <c r="OAO35" s="86"/>
      <c r="OAP35" s="86"/>
      <c r="OAQ35" s="86"/>
      <c r="OAR35" s="86"/>
      <c r="OAS35" s="86"/>
      <c r="OAT35" s="86"/>
      <c r="OAU35" s="86"/>
      <c r="OAV35" s="86"/>
      <c r="OAW35" s="86"/>
      <c r="OAX35" s="86"/>
      <c r="OAY35" s="86"/>
      <c r="OAZ35" s="86"/>
      <c r="OBA35" s="86"/>
      <c r="OBB35" s="86"/>
      <c r="OBC35" s="86"/>
      <c r="OBD35" s="86"/>
      <c r="OBE35" s="86"/>
      <c r="OBF35" s="86"/>
      <c r="OBG35" s="86"/>
      <c r="OBH35" s="86"/>
      <c r="OBI35" s="86"/>
      <c r="OBJ35" s="86"/>
      <c r="OBK35" s="86"/>
      <c r="OBL35" s="86"/>
      <c r="OBM35" s="86"/>
      <c r="OBN35" s="86"/>
      <c r="OBO35" s="86"/>
      <c r="OBP35" s="86"/>
      <c r="OBQ35" s="86"/>
      <c r="OBR35" s="86"/>
      <c r="OBS35" s="86"/>
      <c r="OBT35" s="86"/>
      <c r="OBU35" s="86"/>
      <c r="OBV35" s="86"/>
      <c r="OBW35" s="86"/>
      <c r="OBX35" s="86"/>
      <c r="OBY35" s="86"/>
      <c r="OBZ35" s="86"/>
      <c r="OCA35" s="86"/>
      <c r="OCB35" s="86"/>
      <c r="OCC35" s="86"/>
      <c r="OCD35" s="86"/>
      <c r="OCE35" s="86"/>
      <c r="OCF35" s="86"/>
      <c r="OCG35" s="86"/>
      <c r="OCH35" s="86"/>
      <c r="OCI35" s="86"/>
      <c r="OCJ35" s="86"/>
      <c r="OCK35" s="86"/>
      <c r="OCL35" s="86"/>
      <c r="OCM35" s="86"/>
      <c r="OCN35" s="86"/>
      <c r="OCO35" s="86"/>
      <c r="OCP35" s="86"/>
      <c r="OCQ35" s="86"/>
      <c r="OCR35" s="86"/>
      <c r="OCS35" s="86"/>
      <c r="OCT35" s="86"/>
      <c r="OCU35" s="86"/>
      <c r="OCV35" s="86"/>
      <c r="OCW35" s="86"/>
      <c r="OCX35" s="86"/>
      <c r="OCY35" s="86"/>
      <c r="OCZ35" s="86"/>
      <c r="ODA35" s="86"/>
      <c r="ODB35" s="86"/>
      <c r="ODC35" s="86"/>
      <c r="ODD35" s="86"/>
      <c r="ODE35" s="86"/>
      <c r="ODF35" s="86"/>
      <c r="ODG35" s="86"/>
      <c r="ODH35" s="86"/>
      <c r="ODI35" s="86"/>
      <c r="ODJ35" s="86"/>
      <c r="ODK35" s="86"/>
      <c r="ODL35" s="86"/>
      <c r="ODM35" s="86"/>
      <c r="ODN35" s="86"/>
      <c r="ODO35" s="86"/>
      <c r="ODP35" s="86"/>
      <c r="ODQ35" s="86"/>
      <c r="ODR35" s="86"/>
      <c r="ODS35" s="86"/>
      <c r="ODT35" s="86"/>
      <c r="ODU35" s="86"/>
      <c r="ODV35" s="86"/>
      <c r="ODW35" s="86"/>
      <c r="ODX35" s="86"/>
      <c r="ODY35" s="86"/>
      <c r="ODZ35" s="86"/>
      <c r="OEA35" s="86"/>
      <c r="OEB35" s="86"/>
      <c r="OEC35" s="86"/>
      <c r="OED35" s="86"/>
      <c r="OEE35" s="86"/>
      <c r="OEF35" s="86"/>
      <c r="OEG35" s="86"/>
      <c r="OEH35" s="86"/>
      <c r="OEI35" s="86"/>
      <c r="OEJ35" s="86"/>
      <c r="OEK35" s="86"/>
      <c r="OEL35" s="86"/>
      <c r="OEM35" s="86"/>
      <c r="OEN35" s="86"/>
      <c r="OEO35" s="86"/>
      <c r="OEP35" s="86"/>
      <c r="OEQ35" s="86"/>
      <c r="OER35" s="86"/>
      <c r="OES35" s="86"/>
      <c r="OET35" s="86"/>
      <c r="OEU35" s="86"/>
      <c r="OEV35" s="86"/>
      <c r="OEW35" s="86"/>
      <c r="OEX35" s="86"/>
      <c r="OEY35" s="86"/>
      <c r="OEZ35" s="86"/>
      <c r="OFA35" s="86"/>
      <c r="OFB35" s="86"/>
      <c r="OFC35" s="86"/>
      <c r="OFD35" s="86"/>
      <c r="OFE35" s="86"/>
      <c r="OFF35" s="86"/>
      <c r="OFG35" s="86"/>
      <c r="OFH35" s="86"/>
      <c r="OFI35" s="86"/>
      <c r="OFJ35" s="86"/>
      <c r="OFK35" s="86"/>
      <c r="OFL35" s="86"/>
      <c r="OFM35" s="86"/>
      <c r="OFN35" s="86"/>
      <c r="OFO35" s="86"/>
      <c r="OFP35" s="86"/>
      <c r="OFQ35" s="86"/>
      <c r="OFR35" s="86"/>
      <c r="OFS35" s="86"/>
      <c r="OFT35" s="86"/>
      <c r="OFU35" s="86"/>
      <c r="OFV35" s="86"/>
      <c r="OFW35" s="86"/>
      <c r="OFX35" s="86"/>
      <c r="OFY35" s="86"/>
      <c r="OFZ35" s="86"/>
      <c r="OGA35" s="86"/>
      <c r="OGB35" s="86"/>
      <c r="OGC35" s="86"/>
      <c r="OGD35" s="86"/>
      <c r="OGE35" s="86"/>
      <c r="OGF35" s="86"/>
      <c r="OGG35" s="86"/>
      <c r="OGH35" s="86"/>
      <c r="OGI35" s="86"/>
      <c r="OGJ35" s="86"/>
      <c r="OGK35" s="86"/>
      <c r="OGL35" s="86"/>
      <c r="OGM35" s="86"/>
      <c r="OGN35" s="86"/>
      <c r="OGO35" s="86"/>
      <c r="OGP35" s="86"/>
      <c r="OGQ35" s="86"/>
      <c r="OGR35" s="86"/>
      <c r="OGS35" s="86"/>
      <c r="OGT35" s="86"/>
      <c r="OGU35" s="86"/>
      <c r="OGV35" s="86"/>
      <c r="OGW35" s="86"/>
      <c r="OGX35" s="86"/>
      <c r="OGY35" s="86"/>
      <c r="OGZ35" s="86"/>
      <c r="OHA35" s="86"/>
      <c r="OHB35" s="86"/>
      <c r="OHC35" s="86"/>
      <c r="OHD35" s="86"/>
      <c r="OHE35" s="86"/>
      <c r="OHF35" s="86"/>
      <c r="OHG35" s="86"/>
      <c r="OHH35" s="86"/>
      <c r="OHI35" s="86"/>
      <c r="OHJ35" s="86"/>
      <c r="OHK35" s="86"/>
      <c r="OHL35" s="86"/>
      <c r="OHM35" s="86"/>
      <c r="OHN35" s="86"/>
      <c r="OHO35" s="86"/>
      <c r="OHP35" s="86"/>
      <c r="OHQ35" s="86"/>
      <c r="OHR35" s="86"/>
      <c r="OHS35" s="86"/>
      <c r="OHT35" s="86"/>
      <c r="OHU35" s="86"/>
      <c r="OHV35" s="86"/>
      <c r="OHW35" s="86"/>
      <c r="OHX35" s="86"/>
      <c r="OHY35" s="86"/>
      <c r="OHZ35" s="86"/>
      <c r="OIA35" s="86"/>
      <c r="OIB35" s="86"/>
      <c r="OIC35" s="86"/>
      <c r="OID35" s="86"/>
      <c r="OIE35" s="86"/>
      <c r="OIF35" s="86"/>
      <c r="OIG35" s="86"/>
      <c r="OIH35" s="86"/>
      <c r="OII35" s="86"/>
      <c r="OIJ35" s="86"/>
      <c r="OIK35" s="86"/>
      <c r="OIL35" s="86"/>
      <c r="OIM35" s="86"/>
      <c r="OIN35" s="86"/>
      <c r="OIO35" s="86"/>
      <c r="OIP35" s="86"/>
      <c r="OIQ35" s="86"/>
      <c r="OIR35" s="86"/>
      <c r="OIS35" s="86"/>
      <c r="OIT35" s="86"/>
      <c r="OIU35" s="86"/>
      <c r="OIV35" s="86"/>
      <c r="OIW35" s="86"/>
      <c r="OIX35" s="86"/>
      <c r="OIY35" s="86"/>
      <c r="OIZ35" s="86"/>
      <c r="OJA35" s="86"/>
      <c r="OJB35" s="86"/>
      <c r="OJC35" s="86"/>
      <c r="OJD35" s="86"/>
      <c r="OJE35" s="86"/>
      <c r="OJF35" s="86"/>
      <c r="OJG35" s="86"/>
      <c r="OJH35" s="86"/>
      <c r="OJI35" s="86"/>
      <c r="OJJ35" s="86"/>
      <c r="OJK35" s="86"/>
      <c r="OJL35" s="86"/>
      <c r="OJM35" s="86"/>
      <c r="OJN35" s="86"/>
      <c r="OJO35" s="86"/>
      <c r="OJP35" s="86"/>
      <c r="OJQ35" s="86"/>
      <c r="OJR35" s="86"/>
      <c r="OJS35" s="86"/>
      <c r="OJT35" s="86"/>
      <c r="OJU35" s="86"/>
      <c r="OJV35" s="86"/>
      <c r="OJW35" s="86"/>
      <c r="OJX35" s="86"/>
      <c r="OJY35" s="86"/>
      <c r="OJZ35" s="86"/>
      <c r="OKA35" s="86"/>
      <c r="OKB35" s="86"/>
      <c r="OKC35" s="86"/>
      <c r="OKD35" s="86"/>
      <c r="OKE35" s="86"/>
      <c r="OKF35" s="86"/>
      <c r="OKG35" s="86"/>
      <c r="OKH35" s="86"/>
      <c r="OKI35" s="86"/>
      <c r="OKJ35" s="86"/>
      <c r="OKK35" s="86"/>
      <c r="OKL35" s="86"/>
      <c r="OKM35" s="86"/>
      <c r="OKN35" s="86"/>
      <c r="OKO35" s="86"/>
      <c r="OKP35" s="86"/>
      <c r="OKQ35" s="86"/>
      <c r="OKR35" s="86"/>
      <c r="OKS35" s="86"/>
      <c r="OKT35" s="86"/>
      <c r="OKU35" s="86"/>
      <c r="OKV35" s="86"/>
      <c r="OKW35" s="86"/>
      <c r="OKX35" s="86"/>
      <c r="OKY35" s="86"/>
      <c r="OKZ35" s="86"/>
      <c r="OLA35" s="86"/>
      <c r="OLB35" s="86"/>
      <c r="OLC35" s="86"/>
      <c r="OLD35" s="86"/>
      <c r="OLE35" s="86"/>
      <c r="OLF35" s="86"/>
      <c r="OLG35" s="86"/>
      <c r="OLH35" s="86"/>
      <c r="OLI35" s="86"/>
      <c r="OLJ35" s="86"/>
      <c r="OLK35" s="86"/>
      <c r="OLL35" s="86"/>
      <c r="OLM35" s="86"/>
      <c r="OLN35" s="86"/>
      <c r="OLO35" s="86"/>
      <c r="OLP35" s="86"/>
      <c r="OLQ35" s="86"/>
      <c r="OLR35" s="86"/>
      <c r="OLS35" s="86"/>
      <c r="OLT35" s="86"/>
      <c r="OLU35" s="86"/>
      <c r="OLV35" s="86"/>
      <c r="OLW35" s="86"/>
      <c r="OLX35" s="86"/>
      <c r="OLY35" s="86"/>
      <c r="OLZ35" s="86"/>
      <c r="OMA35" s="86"/>
      <c r="OMB35" s="86"/>
      <c r="OMC35" s="86"/>
      <c r="OMD35" s="86"/>
      <c r="OME35" s="86"/>
      <c r="OMF35" s="86"/>
      <c r="OMG35" s="86"/>
      <c r="OMH35" s="86"/>
      <c r="OMI35" s="86"/>
      <c r="OMJ35" s="86"/>
      <c r="OMK35" s="86"/>
      <c r="OML35" s="86"/>
      <c r="OMM35" s="86"/>
      <c r="OMN35" s="86"/>
      <c r="OMO35" s="86"/>
      <c r="OMP35" s="86"/>
      <c r="OMQ35" s="86"/>
      <c r="OMR35" s="86"/>
      <c r="OMS35" s="86"/>
      <c r="OMT35" s="86"/>
      <c r="OMU35" s="86"/>
      <c r="OMV35" s="86"/>
      <c r="OMW35" s="86"/>
      <c r="OMX35" s="86"/>
      <c r="OMY35" s="86"/>
      <c r="OMZ35" s="86"/>
      <c r="ONA35" s="86"/>
      <c r="ONB35" s="86"/>
      <c r="ONC35" s="86"/>
      <c r="OND35" s="86"/>
      <c r="ONE35" s="86"/>
      <c r="ONF35" s="86"/>
      <c r="ONG35" s="86"/>
      <c r="ONH35" s="86"/>
      <c r="ONI35" s="86"/>
      <c r="ONJ35" s="86"/>
      <c r="ONK35" s="86"/>
      <c r="ONL35" s="86"/>
      <c r="ONM35" s="86"/>
      <c r="ONN35" s="86"/>
      <c r="ONO35" s="86"/>
      <c r="ONP35" s="86"/>
      <c r="ONQ35" s="86"/>
      <c r="ONR35" s="86"/>
      <c r="ONS35" s="86"/>
      <c r="ONT35" s="86"/>
      <c r="ONU35" s="86"/>
      <c r="ONV35" s="86"/>
      <c r="ONW35" s="86"/>
      <c r="ONX35" s="86"/>
      <c r="ONY35" s="86"/>
      <c r="ONZ35" s="86"/>
      <c r="OOA35" s="86"/>
      <c r="OOB35" s="86"/>
      <c r="OOC35" s="86"/>
      <c r="OOD35" s="86"/>
      <c r="OOE35" s="86"/>
      <c r="OOF35" s="86"/>
      <c r="OOG35" s="86"/>
      <c r="OOH35" s="86"/>
      <c r="OOI35" s="86"/>
      <c r="OOJ35" s="86"/>
      <c r="OOK35" s="86"/>
      <c r="OOL35" s="86"/>
      <c r="OOM35" s="86"/>
      <c r="OON35" s="86"/>
      <c r="OOO35" s="86"/>
      <c r="OOP35" s="86"/>
      <c r="OOQ35" s="86"/>
      <c r="OOR35" s="86"/>
      <c r="OOS35" s="86"/>
      <c r="OOT35" s="86"/>
      <c r="OOU35" s="86"/>
      <c r="OOV35" s="86"/>
      <c r="OOW35" s="86"/>
      <c r="OOX35" s="86"/>
      <c r="OOY35" s="86"/>
      <c r="OOZ35" s="86"/>
      <c r="OPA35" s="86"/>
      <c r="OPB35" s="86"/>
      <c r="OPC35" s="86"/>
      <c r="OPD35" s="86"/>
      <c r="OPE35" s="86"/>
      <c r="OPF35" s="86"/>
      <c r="OPG35" s="86"/>
      <c r="OPH35" s="86"/>
      <c r="OPI35" s="86"/>
      <c r="OPJ35" s="86"/>
      <c r="OPK35" s="86"/>
      <c r="OPL35" s="86"/>
      <c r="OPM35" s="86"/>
      <c r="OPN35" s="86"/>
      <c r="OPO35" s="86"/>
      <c r="OPP35" s="86"/>
      <c r="OPQ35" s="86"/>
      <c r="OPR35" s="86"/>
      <c r="OPS35" s="86"/>
      <c r="OPT35" s="86"/>
      <c r="OPU35" s="86"/>
      <c r="OPV35" s="86"/>
      <c r="OPW35" s="86"/>
      <c r="OPX35" s="86"/>
      <c r="OPY35" s="86"/>
      <c r="OPZ35" s="86"/>
      <c r="OQA35" s="86"/>
      <c r="OQB35" s="86"/>
      <c r="OQC35" s="86"/>
      <c r="OQD35" s="86"/>
      <c r="OQE35" s="86"/>
      <c r="OQF35" s="86"/>
      <c r="OQG35" s="86"/>
      <c r="OQH35" s="86"/>
      <c r="OQI35" s="86"/>
      <c r="OQJ35" s="86"/>
      <c r="OQK35" s="86"/>
      <c r="OQL35" s="86"/>
      <c r="OQM35" s="86"/>
      <c r="OQN35" s="86"/>
      <c r="OQO35" s="86"/>
      <c r="OQP35" s="86"/>
      <c r="OQQ35" s="86"/>
      <c r="OQR35" s="86"/>
      <c r="OQS35" s="86"/>
      <c r="OQT35" s="86"/>
      <c r="OQU35" s="86"/>
      <c r="OQV35" s="86"/>
      <c r="OQW35" s="86"/>
      <c r="OQX35" s="86"/>
      <c r="OQY35" s="86"/>
      <c r="OQZ35" s="86"/>
      <c r="ORA35" s="86"/>
      <c r="ORB35" s="86"/>
      <c r="ORC35" s="86"/>
      <c r="ORD35" s="86"/>
      <c r="ORE35" s="86"/>
      <c r="ORF35" s="86"/>
      <c r="ORG35" s="86"/>
      <c r="ORH35" s="86"/>
      <c r="ORI35" s="86"/>
      <c r="ORJ35" s="86"/>
      <c r="ORK35" s="86"/>
      <c r="ORL35" s="86"/>
      <c r="ORM35" s="86"/>
      <c r="ORN35" s="86"/>
      <c r="ORO35" s="86"/>
      <c r="ORP35" s="86"/>
      <c r="ORQ35" s="86"/>
      <c r="ORR35" s="86"/>
      <c r="ORS35" s="86"/>
      <c r="ORT35" s="86"/>
      <c r="ORU35" s="86"/>
      <c r="ORV35" s="86"/>
      <c r="ORW35" s="86"/>
      <c r="ORX35" s="86"/>
      <c r="ORY35" s="86"/>
      <c r="ORZ35" s="86"/>
      <c r="OSA35" s="86"/>
      <c r="OSB35" s="86"/>
      <c r="OSC35" s="86"/>
      <c r="OSD35" s="86"/>
      <c r="OSE35" s="86"/>
      <c r="OSF35" s="86"/>
      <c r="OSG35" s="86"/>
      <c r="OSH35" s="86"/>
      <c r="OSI35" s="86"/>
      <c r="OSJ35" s="86"/>
      <c r="OSK35" s="86"/>
      <c r="OSL35" s="86"/>
      <c r="OSM35" s="86"/>
      <c r="OSN35" s="86"/>
      <c r="OSO35" s="86"/>
      <c r="OSP35" s="86"/>
      <c r="OSQ35" s="86"/>
      <c r="OSR35" s="86"/>
      <c r="OSS35" s="86"/>
      <c r="OST35" s="86"/>
      <c r="OSU35" s="86"/>
      <c r="OSV35" s="86"/>
      <c r="OSW35" s="86"/>
      <c r="OSX35" s="86"/>
      <c r="OSY35" s="86"/>
      <c r="OSZ35" s="86"/>
      <c r="OTA35" s="86"/>
      <c r="OTB35" s="86"/>
      <c r="OTC35" s="86"/>
      <c r="OTD35" s="86"/>
      <c r="OTE35" s="86"/>
      <c r="OTF35" s="86"/>
      <c r="OTG35" s="86"/>
      <c r="OTH35" s="86"/>
      <c r="OTI35" s="86"/>
      <c r="OTJ35" s="86"/>
      <c r="OTK35" s="86"/>
      <c r="OTL35" s="86"/>
      <c r="OTM35" s="86"/>
      <c r="OTN35" s="86"/>
      <c r="OTO35" s="86"/>
      <c r="OTP35" s="86"/>
      <c r="OTQ35" s="86"/>
      <c r="OTR35" s="86"/>
      <c r="OTS35" s="86"/>
      <c r="OTT35" s="86"/>
      <c r="OTU35" s="86"/>
      <c r="OTV35" s="86"/>
      <c r="OTW35" s="86"/>
      <c r="OTX35" s="86"/>
      <c r="OTY35" s="86"/>
      <c r="OTZ35" s="86"/>
      <c r="OUA35" s="86"/>
      <c r="OUB35" s="86"/>
      <c r="OUC35" s="86"/>
      <c r="OUD35" s="86"/>
      <c r="OUE35" s="86"/>
      <c r="OUF35" s="86"/>
      <c r="OUG35" s="86"/>
      <c r="OUH35" s="86"/>
      <c r="OUI35" s="86"/>
      <c r="OUJ35" s="86"/>
      <c r="OUK35" s="86"/>
      <c r="OUL35" s="86"/>
      <c r="OUM35" s="86"/>
      <c r="OUN35" s="86"/>
      <c r="OUO35" s="86"/>
      <c r="OUP35" s="86"/>
      <c r="OUQ35" s="86"/>
      <c r="OUR35" s="86"/>
      <c r="OUS35" s="86"/>
      <c r="OUT35" s="86"/>
      <c r="OUU35" s="86"/>
      <c r="OUV35" s="86"/>
      <c r="OUW35" s="86"/>
      <c r="OUX35" s="86"/>
      <c r="OUY35" s="86"/>
      <c r="OUZ35" s="86"/>
      <c r="OVA35" s="86"/>
      <c r="OVB35" s="86"/>
      <c r="OVC35" s="86"/>
      <c r="OVD35" s="86"/>
      <c r="OVE35" s="86"/>
      <c r="OVF35" s="86"/>
      <c r="OVG35" s="86"/>
      <c r="OVH35" s="86"/>
      <c r="OVI35" s="86"/>
      <c r="OVJ35" s="86"/>
      <c r="OVK35" s="86"/>
      <c r="OVL35" s="86"/>
      <c r="OVM35" s="86"/>
      <c r="OVN35" s="86"/>
      <c r="OVO35" s="86"/>
      <c r="OVP35" s="86"/>
      <c r="OVQ35" s="86"/>
      <c r="OVR35" s="86"/>
      <c r="OVS35" s="86"/>
      <c r="OVT35" s="86"/>
      <c r="OVU35" s="86"/>
      <c r="OVV35" s="86"/>
      <c r="OVW35" s="86"/>
      <c r="OVX35" s="86"/>
      <c r="OVY35" s="86"/>
      <c r="OVZ35" s="86"/>
      <c r="OWA35" s="86"/>
      <c r="OWB35" s="86"/>
      <c r="OWC35" s="86"/>
      <c r="OWD35" s="86"/>
      <c r="OWE35" s="86"/>
      <c r="OWF35" s="86"/>
      <c r="OWG35" s="86"/>
      <c r="OWH35" s="86"/>
      <c r="OWI35" s="86"/>
      <c r="OWJ35" s="86"/>
      <c r="OWK35" s="86"/>
      <c r="OWL35" s="86"/>
      <c r="OWM35" s="86"/>
      <c r="OWN35" s="86"/>
      <c r="OWO35" s="86"/>
      <c r="OWP35" s="86"/>
      <c r="OWQ35" s="86"/>
      <c r="OWR35" s="86"/>
      <c r="OWS35" s="86"/>
      <c r="OWT35" s="86"/>
      <c r="OWU35" s="86"/>
      <c r="OWV35" s="86"/>
      <c r="OWW35" s="86"/>
      <c r="OWX35" s="86"/>
      <c r="OWY35" s="86"/>
      <c r="OWZ35" s="86"/>
      <c r="OXA35" s="86"/>
      <c r="OXB35" s="86"/>
      <c r="OXC35" s="86"/>
      <c r="OXD35" s="86"/>
      <c r="OXE35" s="86"/>
      <c r="OXF35" s="86"/>
      <c r="OXG35" s="86"/>
      <c r="OXH35" s="86"/>
      <c r="OXI35" s="86"/>
      <c r="OXJ35" s="86"/>
      <c r="OXK35" s="86"/>
      <c r="OXL35" s="86"/>
      <c r="OXM35" s="86"/>
      <c r="OXN35" s="86"/>
      <c r="OXO35" s="86"/>
      <c r="OXP35" s="86"/>
      <c r="OXQ35" s="86"/>
      <c r="OXR35" s="86"/>
      <c r="OXS35" s="86"/>
      <c r="OXT35" s="86"/>
      <c r="OXU35" s="86"/>
      <c r="OXV35" s="86"/>
      <c r="OXW35" s="86"/>
      <c r="OXX35" s="86"/>
      <c r="OXY35" s="86"/>
      <c r="OXZ35" s="86"/>
      <c r="OYA35" s="86"/>
      <c r="OYB35" s="86"/>
      <c r="OYC35" s="86"/>
      <c r="OYD35" s="86"/>
      <c r="OYE35" s="86"/>
      <c r="OYF35" s="86"/>
      <c r="OYG35" s="86"/>
      <c r="OYH35" s="86"/>
      <c r="OYI35" s="86"/>
      <c r="OYJ35" s="86"/>
      <c r="OYK35" s="86"/>
      <c r="OYL35" s="86"/>
      <c r="OYM35" s="86"/>
      <c r="OYN35" s="86"/>
      <c r="OYO35" s="86"/>
      <c r="OYP35" s="86"/>
      <c r="OYQ35" s="86"/>
      <c r="OYR35" s="86"/>
      <c r="OYS35" s="86"/>
      <c r="OYT35" s="86"/>
      <c r="OYU35" s="86"/>
      <c r="OYV35" s="86"/>
      <c r="OYW35" s="86"/>
      <c r="OYX35" s="86"/>
      <c r="OYY35" s="86"/>
      <c r="OYZ35" s="86"/>
      <c r="OZA35" s="86"/>
      <c r="OZB35" s="86"/>
      <c r="OZC35" s="86"/>
      <c r="OZD35" s="86"/>
      <c r="OZE35" s="86"/>
      <c r="OZF35" s="86"/>
      <c r="OZG35" s="86"/>
      <c r="OZH35" s="86"/>
      <c r="OZI35" s="86"/>
      <c r="OZJ35" s="86"/>
      <c r="OZK35" s="86"/>
      <c r="OZL35" s="86"/>
      <c r="OZM35" s="86"/>
      <c r="OZN35" s="86"/>
      <c r="OZO35" s="86"/>
      <c r="OZP35" s="86"/>
      <c r="OZQ35" s="86"/>
      <c r="OZR35" s="86"/>
      <c r="OZS35" s="86"/>
      <c r="OZT35" s="86"/>
      <c r="OZU35" s="86"/>
      <c r="OZV35" s="86"/>
      <c r="OZW35" s="86"/>
      <c r="OZX35" s="86"/>
      <c r="OZY35" s="86"/>
      <c r="OZZ35" s="86"/>
      <c r="PAA35" s="86"/>
      <c r="PAB35" s="86"/>
      <c r="PAC35" s="86"/>
      <c r="PAD35" s="86"/>
      <c r="PAE35" s="86"/>
      <c r="PAF35" s="86"/>
      <c r="PAG35" s="86"/>
      <c r="PAH35" s="86"/>
      <c r="PAI35" s="86"/>
      <c r="PAJ35" s="86"/>
      <c r="PAK35" s="86"/>
      <c r="PAL35" s="86"/>
      <c r="PAM35" s="86"/>
      <c r="PAN35" s="86"/>
      <c r="PAO35" s="86"/>
      <c r="PAP35" s="86"/>
      <c r="PAQ35" s="86"/>
      <c r="PAR35" s="86"/>
      <c r="PAS35" s="86"/>
      <c r="PAT35" s="86"/>
      <c r="PAU35" s="86"/>
      <c r="PAV35" s="86"/>
      <c r="PAW35" s="86"/>
      <c r="PAX35" s="86"/>
      <c r="PAY35" s="86"/>
      <c r="PAZ35" s="86"/>
      <c r="PBA35" s="86"/>
      <c r="PBB35" s="86"/>
      <c r="PBC35" s="86"/>
      <c r="PBD35" s="86"/>
      <c r="PBE35" s="86"/>
      <c r="PBF35" s="86"/>
      <c r="PBG35" s="86"/>
      <c r="PBH35" s="86"/>
      <c r="PBI35" s="86"/>
      <c r="PBJ35" s="86"/>
      <c r="PBK35" s="86"/>
      <c r="PBL35" s="86"/>
      <c r="PBM35" s="86"/>
      <c r="PBN35" s="86"/>
      <c r="PBO35" s="86"/>
      <c r="PBP35" s="86"/>
      <c r="PBQ35" s="86"/>
      <c r="PBR35" s="86"/>
      <c r="PBS35" s="86"/>
      <c r="PBT35" s="86"/>
      <c r="PBU35" s="86"/>
      <c r="PBV35" s="86"/>
      <c r="PBW35" s="86"/>
      <c r="PBX35" s="86"/>
      <c r="PBY35" s="86"/>
      <c r="PBZ35" s="86"/>
      <c r="PCA35" s="86"/>
      <c r="PCB35" s="86"/>
      <c r="PCC35" s="86"/>
      <c r="PCD35" s="86"/>
      <c r="PCE35" s="86"/>
      <c r="PCF35" s="86"/>
      <c r="PCG35" s="86"/>
      <c r="PCH35" s="86"/>
      <c r="PCI35" s="86"/>
      <c r="PCJ35" s="86"/>
      <c r="PCK35" s="86"/>
      <c r="PCL35" s="86"/>
      <c r="PCM35" s="86"/>
      <c r="PCN35" s="86"/>
      <c r="PCO35" s="86"/>
      <c r="PCP35" s="86"/>
      <c r="PCQ35" s="86"/>
      <c r="PCR35" s="86"/>
      <c r="PCS35" s="86"/>
      <c r="PCT35" s="86"/>
      <c r="PCU35" s="86"/>
      <c r="PCV35" s="86"/>
      <c r="PCW35" s="86"/>
      <c r="PCX35" s="86"/>
      <c r="PCY35" s="86"/>
      <c r="PCZ35" s="86"/>
      <c r="PDA35" s="86"/>
      <c r="PDB35" s="86"/>
      <c r="PDC35" s="86"/>
      <c r="PDD35" s="86"/>
      <c r="PDE35" s="86"/>
      <c r="PDF35" s="86"/>
      <c r="PDG35" s="86"/>
      <c r="PDH35" s="86"/>
      <c r="PDI35" s="86"/>
      <c r="PDJ35" s="86"/>
      <c r="PDK35" s="86"/>
      <c r="PDL35" s="86"/>
      <c r="PDM35" s="86"/>
      <c r="PDN35" s="86"/>
      <c r="PDO35" s="86"/>
      <c r="PDP35" s="86"/>
      <c r="PDQ35" s="86"/>
      <c r="PDR35" s="86"/>
      <c r="PDS35" s="86"/>
      <c r="PDT35" s="86"/>
      <c r="PDU35" s="86"/>
      <c r="PDV35" s="86"/>
      <c r="PDW35" s="86"/>
      <c r="PDX35" s="86"/>
      <c r="PDY35" s="86"/>
      <c r="PDZ35" s="86"/>
      <c r="PEA35" s="86"/>
      <c r="PEB35" s="86"/>
      <c r="PEC35" s="86"/>
      <c r="PED35" s="86"/>
      <c r="PEE35" s="86"/>
      <c r="PEF35" s="86"/>
      <c r="PEG35" s="86"/>
      <c r="PEH35" s="86"/>
      <c r="PEI35" s="86"/>
      <c r="PEJ35" s="86"/>
      <c r="PEK35" s="86"/>
      <c r="PEL35" s="86"/>
      <c r="PEM35" s="86"/>
      <c r="PEN35" s="86"/>
      <c r="PEO35" s="86"/>
      <c r="PEP35" s="86"/>
      <c r="PEQ35" s="86"/>
      <c r="PER35" s="86"/>
      <c r="PES35" s="86"/>
      <c r="PET35" s="86"/>
      <c r="PEU35" s="86"/>
      <c r="PEV35" s="86"/>
      <c r="PEW35" s="86"/>
      <c r="PEX35" s="86"/>
      <c r="PEY35" s="86"/>
      <c r="PEZ35" s="86"/>
      <c r="PFA35" s="86"/>
      <c r="PFB35" s="86"/>
      <c r="PFC35" s="86"/>
      <c r="PFD35" s="86"/>
      <c r="PFE35" s="86"/>
      <c r="PFF35" s="86"/>
      <c r="PFG35" s="86"/>
      <c r="PFH35" s="86"/>
      <c r="PFI35" s="86"/>
      <c r="PFJ35" s="86"/>
      <c r="PFK35" s="86"/>
      <c r="PFL35" s="86"/>
      <c r="PFM35" s="86"/>
      <c r="PFN35" s="86"/>
      <c r="PFO35" s="86"/>
      <c r="PFP35" s="86"/>
      <c r="PFQ35" s="86"/>
      <c r="PFR35" s="86"/>
      <c r="PFS35" s="86"/>
      <c r="PFT35" s="86"/>
      <c r="PFU35" s="86"/>
      <c r="PFV35" s="86"/>
      <c r="PFW35" s="86"/>
      <c r="PFX35" s="86"/>
      <c r="PFY35" s="86"/>
      <c r="PFZ35" s="86"/>
      <c r="PGA35" s="86"/>
      <c r="PGB35" s="86"/>
      <c r="PGC35" s="86"/>
      <c r="PGD35" s="86"/>
      <c r="PGE35" s="86"/>
      <c r="PGF35" s="86"/>
      <c r="PGG35" s="86"/>
      <c r="PGH35" s="86"/>
      <c r="PGI35" s="86"/>
      <c r="PGJ35" s="86"/>
      <c r="PGK35" s="86"/>
      <c r="PGL35" s="86"/>
      <c r="PGM35" s="86"/>
      <c r="PGN35" s="86"/>
      <c r="PGO35" s="86"/>
      <c r="PGP35" s="86"/>
      <c r="PGQ35" s="86"/>
      <c r="PGR35" s="86"/>
      <c r="PGS35" s="86"/>
      <c r="PGT35" s="86"/>
      <c r="PGU35" s="86"/>
      <c r="PGV35" s="86"/>
      <c r="PGW35" s="86"/>
      <c r="PGX35" s="86"/>
      <c r="PGY35" s="86"/>
      <c r="PGZ35" s="86"/>
      <c r="PHA35" s="86"/>
      <c r="PHB35" s="86"/>
      <c r="PHC35" s="86"/>
      <c r="PHD35" s="86"/>
      <c r="PHE35" s="86"/>
      <c r="PHF35" s="86"/>
      <c r="PHG35" s="86"/>
      <c r="PHH35" s="86"/>
      <c r="PHI35" s="86"/>
      <c r="PHJ35" s="86"/>
      <c r="PHK35" s="86"/>
      <c r="PHL35" s="86"/>
      <c r="PHM35" s="86"/>
      <c r="PHN35" s="86"/>
      <c r="PHO35" s="86"/>
      <c r="PHP35" s="86"/>
      <c r="PHQ35" s="86"/>
      <c r="PHR35" s="86"/>
      <c r="PHS35" s="86"/>
      <c r="PHT35" s="86"/>
      <c r="PHU35" s="86"/>
      <c r="PHV35" s="86"/>
      <c r="PHW35" s="86"/>
      <c r="PHX35" s="86"/>
      <c r="PHY35" s="86"/>
      <c r="PHZ35" s="86"/>
      <c r="PIA35" s="86"/>
      <c r="PIB35" s="86"/>
      <c r="PIC35" s="86"/>
      <c r="PID35" s="86"/>
      <c r="PIE35" s="86"/>
      <c r="PIF35" s="86"/>
      <c r="PIG35" s="86"/>
      <c r="PIH35" s="86"/>
      <c r="PII35" s="86"/>
      <c r="PIJ35" s="86"/>
      <c r="PIK35" s="86"/>
      <c r="PIL35" s="86"/>
      <c r="PIM35" s="86"/>
      <c r="PIN35" s="86"/>
      <c r="PIO35" s="86"/>
      <c r="PIP35" s="86"/>
      <c r="PIQ35" s="86"/>
      <c r="PIR35" s="86"/>
      <c r="PIS35" s="86"/>
      <c r="PIT35" s="86"/>
      <c r="PIU35" s="86"/>
      <c r="PIV35" s="86"/>
      <c r="PIW35" s="86"/>
      <c r="PIX35" s="86"/>
      <c r="PIY35" s="86"/>
      <c r="PIZ35" s="86"/>
      <c r="PJA35" s="86"/>
      <c r="PJB35" s="86"/>
      <c r="PJC35" s="86"/>
      <c r="PJD35" s="86"/>
      <c r="PJE35" s="86"/>
      <c r="PJF35" s="86"/>
      <c r="PJG35" s="86"/>
      <c r="PJH35" s="86"/>
      <c r="PJI35" s="86"/>
      <c r="PJJ35" s="86"/>
      <c r="PJK35" s="86"/>
      <c r="PJL35" s="86"/>
      <c r="PJM35" s="86"/>
      <c r="PJN35" s="86"/>
      <c r="PJO35" s="86"/>
      <c r="PJP35" s="86"/>
      <c r="PJQ35" s="86"/>
      <c r="PJR35" s="86"/>
      <c r="PJS35" s="86"/>
      <c r="PJT35" s="86"/>
      <c r="PJU35" s="86"/>
      <c r="PJV35" s="86"/>
      <c r="PJW35" s="86"/>
      <c r="PJX35" s="86"/>
      <c r="PJY35" s="86"/>
      <c r="PJZ35" s="86"/>
      <c r="PKA35" s="86"/>
      <c r="PKB35" s="86"/>
      <c r="PKC35" s="86"/>
      <c r="PKD35" s="86"/>
      <c r="PKE35" s="86"/>
      <c r="PKF35" s="86"/>
      <c r="PKG35" s="86"/>
      <c r="PKH35" s="86"/>
      <c r="PKI35" s="86"/>
      <c r="PKJ35" s="86"/>
      <c r="PKK35" s="86"/>
      <c r="PKL35" s="86"/>
      <c r="PKM35" s="86"/>
      <c r="PKN35" s="86"/>
      <c r="PKO35" s="86"/>
      <c r="PKP35" s="86"/>
      <c r="PKQ35" s="86"/>
      <c r="PKR35" s="86"/>
      <c r="PKS35" s="86"/>
      <c r="PKT35" s="86"/>
      <c r="PKU35" s="86"/>
      <c r="PKV35" s="86"/>
      <c r="PKW35" s="86"/>
      <c r="PKX35" s="86"/>
      <c r="PKY35" s="86"/>
      <c r="PKZ35" s="86"/>
      <c r="PLA35" s="86"/>
      <c r="PLB35" s="86"/>
      <c r="PLC35" s="86"/>
      <c r="PLD35" s="86"/>
      <c r="PLE35" s="86"/>
      <c r="PLF35" s="86"/>
      <c r="PLG35" s="86"/>
      <c r="PLH35" s="86"/>
      <c r="PLI35" s="86"/>
      <c r="PLJ35" s="86"/>
      <c r="PLK35" s="86"/>
      <c r="PLL35" s="86"/>
      <c r="PLM35" s="86"/>
      <c r="PLN35" s="86"/>
      <c r="PLO35" s="86"/>
      <c r="PLP35" s="86"/>
      <c r="PLQ35" s="86"/>
      <c r="PLR35" s="86"/>
      <c r="PLS35" s="86"/>
      <c r="PLT35" s="86"/>
      <c r="PLU35" s="86"/>
      <c r="PLV35" s="86"/>
      <c r="PLW35" s="86"/>
      <c r="PLX35" s="86"/>
      <c r="PLY35" s="86"/>
      <c r="PLZ35" s="86"/>
      <c r="PMA35" s="86"/>
      <c r="PMB35" s="86"/>
      <c r="PMC35" s="86"/>
      <c r="PMD35" s="86"/>
      <c r="PME35" s="86"/>
      <c r="PMF35" s="86"/>
      <c r="PMG35" s="86"/>
      <c r="PMH35" s="86"/>
      <c r="PMI35" s="86"/>
      <c r="PMJ35" s="86"/>
      <c r="PMK35" s="86"/>
      <c r="PML35" s="86"/>
      <c r="PMM35" s="86"/>
      <c r="PMN35" s="86"/>
      <c r="PMO35" s="86"/>
      <c r="PMP35" s="86"/>
      <c r="PMQ35" s="86"/>
      <c r="PMR35" s="86"/>
      <c r="PMS35" s="86"/>
      <c r="PMT35" s="86"/>
      <c r="PMU35" s="86"/>
      <c r="PMV35" s="86"/>
      <c r="PMW35" s="86"/>
      <c r="PMX35" s="86"/>
      <c r="PMY35" s="86"/>
      <c r="PMZ35" s="86"/>
      <c r="PNA35" s="86"/>
      <c r="PNB35" s="86"/>
      <c r="PNC35" s="86"/>
      <c r="PND35" s="86"/>
      <c r="PNE35" s="86"/>
      <c r="PNF35" s="86"/>
      <c r="PNG35" s="86"/>
      <c r="PNH35" s="86"/>
      <c r="PNI35" s="86"/>
      <c r="PNJ35" s="86"/>
      <c r="PNK35" s="86"/>
      <c r="PNL35" s="86"/>
      <c r="PNM35" s="86"/>
      <c r="PNN35" s="86"/>
      <c r="PNO35" s="86"/>
      <c r="PNP35" s="86"/>
      <c r="PNQ35" s="86"/>
      <c r="PNR35" s="86"/>
      <c r="PNS35" s="86"/>
      <c r="PNT35" s="86"/>
      <c r="PNU35" s="86"/>
      <c r="PNV35" s="86"/>
      <c r="PNW35" s="86"/>
      <c r="PNX35" s="86"/>
      <c r="PNY35" s="86"/>
      <c r="PNZ35" s="86"/>
      <c r="POA35" s="86"/>
      <c r="POB35" s="86"/>
      <c r="POC35" s="86"/>
      <c r="POD35" s="86"/>
      <c r="POE35" s="86"/>
      <c r="POF35" s="86"/>
      <c r="POG35" s="86"/>
      <c r="POH35" s="86"/>
      <c r="POI35" s="86"/>
      <c r="POJ35" s="86"/>
      <c r="POK35" s="86"/>
      <c r="POL35" s="86"/>
      <c r="POM35" s="86"/>
      <c r="PON35" s="86"/>
      <c r="POO35" s="86"/>
      <c r="POP35" s="86"/>
      <c r="POQ35" s="86"/>
      <c r="POR35" s="86"/>
      <c r="POS35" s="86"/>
      <c r="POT35" s="86"/>
      <c r="POU35" s="86"/>
      <c r="POV35" s="86"/>
      <c r="POW35" s="86"/>
      <c r="POX35" s="86"/>
      <c r="POY35" s="86"/>
      <c r="POZ35" s="86"/>
      <c r="PPA35" s="86"/>
      <c r="PPB35" s="86"/>
      <c r="PPC35" s="86"/>
      <c r="PPD35" s="86"/>
      <c r="PPE35" s="86"/>
      <c r="PPF35" s="86"/>
      <c r="PPG35" s="86"/>
      <c r="PPH35" s="86"/>
      <c r="PPI35" s="86"/>
      <c r="PPJ35" s="86"/>
      <c r="PPK35" s="86"/>
      <c r="PPL35" s="86"/>
      <c r="PPM35" s="86"/>
      <c r="PPN35" s="86"/>
      <c r="PPO35" s="86"/>
      <c r="PPP35" s="86"/>
      <c r="PPQ35" s="86"/>
      <c r="PPR35" s="86"/>
      <c r="PPS35" s="86"/>
      <c r="PPT35" s="86"/>
      <c r="PPU35" s="86"/>
      <c r="PPV35" s="86"/>
      <c r="PPW35" s="86"/>
      <c r="PPX35" s="86"/>
      <c r="PPY35" s="86"/>
      <c r="PPZ35" s="86"/>
      <c r="PQA35" s="86"/>
      <c r="PQB35" s="86"/>
      <c r="PQC35" s="86"/>
      <c r="PQD35" s="86"/>
      <c r="PQE35" s="86"/>
      <c r="PQF35" s="86"/>
      <c r="PQG35" s="86"/>
      <c r="PQH35" s="86"/>
      <c r="PQI35" s="86"/>
      <c r="PQJ35" s="86"/>
      <c r="PQK35" s="86"/>
      <c r="PQL35" s="86"/>
      <c r="PQM35" s="86"/>
      <c r="PQN35" s="86"/>
      <c r="PQO35" s="86"/>
      <c r="PQP35" s="86"/>
      <c r="PQQ35" s="86"/>
      <c r="PQR35" s="86"/>
      <c r="PQS35" s="86"/>
      <c r="PQT35" s="86"/>
      <c r="PQU35" s="86"/>
      <c r="PQV35" s="86"/>
      <c r="PQW35" s="86"/>
      <c r="PQX35" s="86"/>
      <c r="PQY35" s="86"/>
      <c r="PQZ35" s="86"/>
      <c r="PRA35" s="86"/>
      <c r="PRB35" s="86"/>
      <c r="PRC35" s="86"/>
      <c r="PRD35" s="86"/>
      <c r="PRE35" s="86"/>
      <c r="PRF35" s="86"/>
      <c r="PRG35" s="86"/>
      <c r="PRH35" s="86"/>
      <c r="PRI35" s="86"/>
      <c r="PRJ35" s="86"/>
      <c r="PRK35" s="86"/>
      <c r="PRL35" s="86"/>
      <c r="PRM35" s="86"/>
      <c r="PRN35" s="86"/>
      <c r="PRO35" s="86"/>
      <c r="PRP35" s="86"/>
      <c r="PRQ35" s="86"/>
      <c r="PRR35" s="86"/>
      <c r="PRS35" s="86"/>
      <c r="PRT35" s="86"/>
      <c r="PRU35" s="86"/>
      <c r="PRV35" s="86"/>
      <c r="PRW35" s="86"/>
      <c r="PRX35" s="86"/>
      <c r="PRY35" s="86"/>
      <c r="PRZ35" s="86"/>
      <c r="PSA35" s="86"/>
      <c r="PSB35" s="86"/>
      <c r="PSC35" s="86"/>
      <c r="PSD35" s="86"/>
      <c r="PSE35" s="86"/>
      <c r="PSF35" s="86"/>
      <c r="PSG35" s="86"/>
      <c r="PSH35" s="86"/>
      <c r="PSI35" s="86"/>
      <c r="PSJ35" s="86"/>
      <c r="PSK35" s="86"/>
      <c r="PSL35" s="86"/>
      <c r="PSM35" s="86"/>
      <c r="PSN35" s="86"/>
      <c r="PSO35" s="86"/>
      <c r="PSP35" s="86"/>
      <c r="PSQ35" s="86"/>
      <c r="PSR35" s="86"/>
      <c r="PSS35" s="86"/>
      <c r="PST35" s="86"/>
      <c r="PSU35" s="86"/>
      <c r="PSV35" s="86"/>
      <c r="PSW35" s="86"/>
      <c r="PSX35" s="86"/>
      <c r="PSY35" s="86"/>
      <c r="PSZ35" s="86"/>
      <c r="PTA35" s="86"/>
      <c r="PTB35" s="86"/>
      <c r="PTC35" s="86"/>
      <c r="PTD35" s="86"/>
      <c r="PTE35" s="86"/>
      <c r="PTF35" s="86"/>
      <c r="PTG35" s="86"/>
      <c r="PTH35" s="86"/>
      <c r="PTI35" s="86"/>
      <c r="PTJ35" s="86"/>
      <c r="PTK35" s="86"/>
      <c r="PTL35" s="86"/>
      <c r="PTM35" s="86"/>
      <c r="PTN35" s="86"/>
      <c r="PTO35" s="86"/>
      <c r="PTP35" s="86"/>
      <c r="PTQ35" s="86"/>
      <c r="PTR35" s="86"/>
      <c r="PTS35" s="86"/>
      <c r="PTT35" s="86"/>
      <c r="PTU35" s="86"/>
      <c r="PTV35" s="86"/>
      <c r="PTW35" s="86"/>
      <c r="PTX35" s="86"/>
      <c r="PTY35" s="86"/>
      <c r="PTZ35" s="86"/>
      <c r="PUA35" s="86"/>
      <c r="PUB35" s="86"/>
      <c r="PUC35" s="86"/>
      <c r="PUD35" s="86"/>
      <c r="PUE35" s="86"/>
      <c r="PUF35" s="86"/>
      <c r="PUG35" s="86"/>
      <c r="PUH35" s="86"/>
      <c r="PUI35" s="86"/>
      <c r="PUJ35" s="86"/>
      <c r="PUK35" s="86"/>
      <c r="PUL35" s="86"/>
      <c r="PUM35" s="86"/>
      <c r="PUN35" s="86"/>
      <c r="PUO35" s="86"/>
      <c r="PUP35" s="86"/>
      <c r="PUQ35" s="86"/>
      <c r="PUR35" s="86"/>
      <c r="PUS35" s="86"/>
      <c r="PUT35" s="86"/>
      <c r="PUU35" s="86"/>
      <c r="PUV35" s="86"/>
      <c r="PUW35" s="86"/>
      <c r="PUX35" s="86"/>
      <c r="PUY35" s="86"/>
      <c r="PUZ35" s="86"/>
      <c r="PVA35" s="86"/>
      <c r="PVB35" s="86"/>
      <c r="PVC35" s="86"/>
      <c r="PVD35" s="86"/>
      <c r="PVE35" s="86"/>
      <c r="PVF35" s="86"/>
      <c r="PVG35" s="86"/>
      <c r="PVH35" s="86"/>
      <c r="PVI35" s="86"/>
      <c r="PVJ35" s="86"/>
      <c r="PVK35" s="86"/>
      <c r="PVL35" s="86"/>
      <c r="PVM35" s="86"/>
      <c r="PVN35" s="86"/>
      <c r="PVO35" s="86"/>
      <c r="PVP35" s="86"/>
      <c r="PVQ35" s="86"/>
      <c r="PVR35" s="86"/>
      <c r="PVS35" s="86"/>
      <c r="PVT35" s="86"/>
      <c r="PVU35" s="86"/>
      <c r="PVV35" s="86"/>
      <c r="PVW35" s="86"/>
      <c r="PVX35" s="86"/>
      <c r="PVY35" s="86"/>
      <c r="PVZ35" s="86"/>
      <c r="PWA35" s="86"/>
      <c r="PWB35" s="86"/>
      <c r="PWC35" s="86"/>
      <c r="PWD35" s="86"/>
      <c r="PWE35" s="86"/>
      <c r="PWF35" s="86"/>
      <c r="PWG35" s="86"/>
      <c r="PWH35" s="86"/>
      <c r="PWI35" s="86"/>
      <c r="PWJ35" s="86"/>
      <c r="PWK35" s="86"/>
      <c r="PWL35" s="86"/>
      <c r="PWM35" s="86"/>
      <c r="PWN35" s="86"/>
      <c r="PWO35" s="86"/>
      <c r="PWP35" s="86"/>
      <c r="PWQ35" s="86"/>
      <c r="PWR35" s="86"/>
      <c r="PWS35" s="86"/>
      <c r="PWT35" s="86"/>
      <c r="PWU35" s="86"/>
      <c r="PWV35" s="86"/>
      <c r="PWW35" s="86"/>
      <c r="PWX35" s="86"/>
      <c r="PWY35" s="86"/>
      <c r="PWZ35" s="86"/>
      <c r="PXA35" s="86"/>
      <c r="PXB35" s="86"/>
      <c r="PXC35" s="86"/>
      <c r="PXD35" s="86"/>
      <c r="PXE35" s="86"/>
      <c r="PXF35" s="86"/>
      <c r="PXG35" s="86"/>
      <c r="PXH35" s="86"/>
      <c r="PXI35" s="86"/>
      <c r="PXJ35" s="86"/>
      <c r="PXK35" s="86"/>
      <c r="PXL35" s="86"/>
      <c r="PXM35" s="86"/>
      <c r="PXN35" s="86"/>
      <c r="PXO35" s="86"/>
      <c r="PXP35" s="86"/>
      <c r="PXQ35" s="86"/>
      <c r="PXR35" s="86"/>
      <c r="PXS35" s="86"/>
      <c r="PXT35" s="86"/>
      <c r="PXU35" s="86"/>
      <c r="PXV35" s="86"/>
      <c r="PXW35" s="86"/>
      <c r="PXX35" s="86"/>
      <c r="PXY35" s="86"/>
      <c r="PXZ35" s="86"/>
      <c r="PYA35" s="86"/>
      <c r="PYB35" s="86"/>
      <c r="PYC35" s="86"/>
      <c r="PYD35" s="86"/>
      <c r="PYE35" s="86"/>
      <c r="PYF35" s="86"/>
      <c r="PYG35" s="86"/>
      <c r="PYH35" s="86"/>
      <c r="PYI35" s="86"/>
      <c r="PYJ35" s="86"/>
      <c r="PYK35" s="86"/>
      <c r="PYL35" s="86"/>
      <c r="PYM35" s="86"/>
      <c r="PYN35" s="86"/>
      <c r="PYO35" s="86"/>
      <c r="PYP35" s="86"/>
      <c r="PYQ35" s="86"/>
      <c r="PYR35" s="86"/>
      <c r="PYS35" s="86"/>
      <c r="PYT35" s="86"/>
      <c r="PYU35" s="86"/>
      <c r="PYV35" s="86"/>
      <c r="PYW35" s="86"/>
      <c r="PYX35" s="86"/>
      <c r="PYY35" s="86"/>
      <c r="PYZ35" s="86"/>
      <c r="PZA35" s="86"/>
      <c r="PZB35" s="86"/>
      <c r="PZC35" s="86"/>
      <c r="PZD35" s="86"/>
      <c r="PZE35" s="86"/>
      <c r="PZF35" s="86"/>
      <c r="PZG35" s="86"/>
      <c r="PZH35" s="86"/>
      <c r="PZI35" s="86"/>
      <c r="PZJ35" s="86"/>
      <c r="PZK35" s="86"/>
      <c r="PZL35" s="86"/>
      <c r="PZM35" s="86"/>
      <c r="PZN35" s="86"/>
      <c r="PZO35" s="86"/>
      <c r="PZP35" s="86"/>
      <c r="PZQ35" s="86"/>
      <c r="PZR35" s="86"/>
      <c r="PZS35" s="86"/>
      <c r="PZT35" s="86"/>
      <c r="PZU35" s="86"/>
      <c r="PZV35" s="86"/>
      <c r="PZW35" s="86"/>
      <c r="PZX35" s="86"/>
      <c r="PZY35" s="86"/>
      <c r="PZZ35" s="86"/>
      <c r="QAA35" s="86"/>
      <c r="QAB35" s="86"/>
      <c r="QAC35" s="86"/>
      <c r="QAD35" s="86"/>
      <c r="QAE35" s="86"/>
      <c r="QAF35" s="86"/>
      <c r="QAG35" s="86"/>
      <c r="QAH35" s="86"/>
      <c r="QAI35" s="86"/>
      <c r="QAJ35" s="86"/>
      <c r="QAK35" s="86"/>
      <c r="QAL35" s="86"/>
      <c r="QAM35" s="86"/>
      <c r="QAN35" s="86"/>
      <c r="QAO35" s="86"/>
      <c r="QAP35" s="86"/>
      <c r="QAQ35" s="86"/>
      <c r="QAR35" s="86"/>
      <c r="QAS35" s="86"/>
      <c r="QAT35" s="86"/>
      <c r="QAU35" s="86"/>
      <c r="QAV35" s="86"/>
      <c r="QAW35" s="86"/>
      <c r="QAX35" s="86"/>
      <c r="QAY35" s="86"/>
      <c r="QAZ35" s="86"/>
      <c r="QBA35" s="86"/>
      <c r="QBB35" s="86"/>
      <c r="QBC35" s="86"/>
      <c r="QBD35" s="86"/>
      <c r="QBE35" s="86"/>
      <c r="QBF35" s="86"/>
      <c r="QBG35" s="86"/>
      <c r="QBH35" s="86"/>
      <c r="QBI35" s="86"/>
      <c r="QBJ35" s="86"/>
      <c r="QBK35" s="86"/>
      <c r="QBL35" s="86"/>
      <c r="QBM35" s="86"/>
      <c r="QBN35" s="86"/>
      <c r="QBO35" s="86"/>
      <c r="QBP35" s="86"/>
      <c r="QBQ35" s="86"/>
      <c r="QBR35" s="86"/>
      <c r="QBS35" s="86"/>
      <c r="QBT35" s="86"/>
      <c r="QBU35" s="86"/>
      <c r="QBV35" s="86"/>
      <c r="QBW35" s="86"/>
      <c r="QBX35" s="86"/>
      <c r="QBY35" s="86"/>
      <c r="QBZ35" s="86"/>
      <c r="QCA35" s="86"/>
      <c r="QCB35" s="86"/>
      <c r="QCC35" s="86"/>
      <c r="QCD35" s="86"/>
      <c r="QCE35" s="86"/>
      <c r="QCF35" s="86"/>
      <c r="QCG35" s="86"/>
      <c r="QCH35" s="86"/>
      <c r="QCI35" s="86"/>
      <c r="QCJ35" s="86"/>
      <c r="QCK35" s="86"/>
      <c r="QCL35" s="86"/>
      <c r="QCM35" s="86"/>
      <c r="QCN35" s="86"/>
      <c r="QCO35" s="86"/>
      <c r="QCP35" s="86"/>
      <c r="QCQ35" s="86"/>
      <c r="QCR35" s="86"/>
      <c r="QCS35" s="86"/>
      <c r="QCT35" s="86"/>
      <c r="QCU35" s="86"/>
      <c r="QCV35" s="86"/>
      <c r="QCW35" s="86"/>
      <c r="QCX35" s="86"/>
      <c r="QCY35" s="86"/>
      <c r="QCZ35" s="86"/>
      <c r="QDA35" s="86"/>
      <c r="QDB35" s="86"/>
      <c r="QDC35" s="86"/>
      <c r="QDD35" s="86"/>
      <c r="QDE35" s="86"/>
      <c r="QDF35" s="86"/>
      <c r="QDG35" s="86"/>
      <c r="QDH35" s="86"/>
      <c r="QDI35" s="86"/>
      <c r="QDJ35" s="86"/>
      <c r="QDK35" s="86"/>
      <c r="QDL35" s="86"/>
      <c r="QDM35" s="86"/>
      <c r="QDN35" s="86"/>
      <c r="QDO35" s="86"/>
      <c r="QDP35" s="86"/>
      <c r="QDQ35" s="86"/>
      <c r="QDR35" s="86"/>
      <c r="QDS35" s="86"/>
      <c r="QDT35" s="86"/>
      <c r="QDU35" s="86"/>
      <c r="QDV35" s="86"/>
      <c r="QDW35" s="86"/>
      <c r="QDX35" s="86"/>
      <c r="QDY35" s="86"/>
      <c r="QDZ35" s="86"/>
      <c r="QEA35" s="86"/>
      <c r="QEB35" s="86"/>
      <c r="QEC35" s="86"/>
      <c r="QED35" s="86"/>
      <c r="QEE35" s="86"/>
      <c r="QEF35" s="86"/>
      <c r="QEG35" s="86"/>
      <c r="QEH35" s="86"/>
      <c r="QEI35" s="86"/>
      <c r="QEJ35" s="86"/>
      <c r="QEK35" s="86"/>
      <c r="QEL35" s="86"/>
      <c r="QEM35" s="86"/>
      <c r="QEN35" s="86"/>
      <c r="QEO35" s="86"/>
      <c r="QEP35" s="86"/>
      <c r="QEQ35" s="86"/>
      <c r="QER35" s="86"/>
      <c r="QES35" s="86"/>
      <c r="QET35" s="86"/>
      <c r="QEU35" s="86"/>
      <c r="QEV35" s="86"/>
      <c r="QEW35" s="86"/>
      <c r="QEX35" s="86"/>
      <c r="QEY35" s="86"/>
      <c r="QEZ35" s="86"/>
      <c r="QFA35" s="86"/>
      <c r="QFB35" s="86"/>
      <c r="QFC35" s="86"/>
      <c r="QFD35" s="86"/>
      <c r="QFE35" s="86"/>
      <c r="QFF35" s="86"/>
      <c r="QFG35" s="86"/>
      <c r="QFH35" s="86"/>
      <c r="QFI35" s="86"/>
      <c r="QFJ35" s="86"/>
      <c r="QFK35" s="86"/>
      <c r="QFL35" s="86"/>
      <c r="QFM35" s="86"/>
      <c r="QFN35" s="86"/>
      <c r="QFO35" s="86"/>
      <c r="QFP35" s="86"/>
      <c r="QFQ35" s="86"/>
      <c r="QFR35" s="86"/>
      <c r="QFS35" s="86"/>
      <c r="QFT35" s="86"/>
      <c r="QFU35" s="86"/>
      <c r="QFV35" s="86"/>
      <c r="QFW35" s="86"/>
      <c r="QFX35" s="86"/>
      <c r="QFY35" s="86"/>
      <c r="QFZ35" s="86"/>
      <c r="QGA35" s="86"/>
      <c r="QGB35" s="86"/>
      <c r="QGC35" s="86"/>
      <c r="QGD35" s="86"/>
      <c r="QGE35" s="86"/>
      <c r="QGF35" s="86"/>
      <c r="QGG35" s="86"/>
      <c r="QGH35" s="86"/>
      <c r="QGI35" s="86"/>
      <c r="QGJ35" s="86"/>
      <c r="QGK35" s="86"/>
      <c r="QGL35" s="86"/>
      <c r="QGM35" s="86"/>
      <c r="QGN35" s="86"/>
      <c r="QGO35" s="86"/>
      <c r="QGP35" s="86"/>
      <c r="QGQ35" s="86"/>
      <c r="QGR35" s="86"/>
      <c r="QGS35" s="86"/>
      <c r="QGT35" s="86"/>
      <c r="QGU35" s="86"/>
      <c r="QGV35" s="86"/>
      <c r="QGW35" s="86"/>
      <c r="QGX35" s="86"/>
      <c r="QGY35" s="86"/>
      <c r="QGZ35" s="86"/>
      <c r="QHA35" s="86"/>
      <c r="QHB35" s="86"/>
      <c r="QHC35" s="86"/>
      <c r="QHD35" s="86"/>
      <c r="QHE35" s="86"/>
      <c r="QHF35" s="86"/>
      <c r="QHG35" s="86"/>
      <c r="QHH35" s="86"/>
      <c r="QHI35" s="86"/>
      <c r="QHJ35" s="86"/>
      <c r="QHK35" s="86"/>
      <c r="QHL35" s="86"/>
      <c r="QHM35" s="86"/>
      <c r="QHN35" s="86"/>
      <c r="QHO35" s="86"/>
      <c r="QHP35" s="86"/>
      <c r="QHQ35" s="86"/>
      <c r="QHR35" s="86"/>
      <c r="QHS35" s="86"/>
      <c r="QHT35" s="86"/>
      <c r="QHU35" s="86"/>
      <c r="QHV35" s="86"/>
      <c r="QHW35" s="86"/>
      <c r="QHX35" s="86"/>
      <c r="QHY35" s="86"/>
      <c r="QHZ35" s="86"/>
      <c r="QIA35" s="86"/>
      <c r="QIB35" s="86"/>
      <c r="QIC35" s="86"/>
      <c r="QID35" s="86"/>
      <c r="QIE35" s="86"/>
      <c r="QIF35" s="86"/>
      <c r="QIG35" s="86"/>
      <c r="QIH35" s="86"/>
      <c r="QII35" s="86"/>
      <c r="QIJ35" s="86"/>
      <c r="QIK35" s="86"/>
      <c r="QIL35" s="86"/>
      <c r="QIM35" s="86"/>
      <c r="QIN35" s="86"/>
      <c r="QIO35" s="86"/>
      <c r="QIP35" s="86"/>
      <c r="QIQ35" s="86"/>
      <c r="QIR35" s="86"/>
      <c r="QIS35" s="86"/>
      <c r="QIT35" s="86"/>
      <c r="QIU35" s="86"/>
      <c r="QIV35" s="86"/>
      <c r="QIW35" s="86"/>
      <c r="QIX35" s="86"/>
      <c r="QIY35" s="86"/>
      <c r="QIZ35" s="86"/>
      <c r="QJA35" s="86"/>
      <c r="QJB35" s="86"/>
      <c r="QJC35" s="86"/>
      <c r="QJD35" s="86"/>
      <c r="QJE35" s="86"/>
      <c r="QJF35" s="86"/>
      <c r="QJG35" s="86"/>
      <c r="QJH35" s="86"/>
      <c r="QJI35" s="86"/>
      <c r="QJJ35" s="86"/>
      <c r="QJK35" s="86"/>
      <c r="QJL35" s="86"/>
      <c r="QJM35" s="86"/>
      <c r="QJN35" s="86"/>
      <c r="QJO35" s="86"/>
      <c r="QJP35" s="86"/>
      <c r="QJQ35" s="86"/>
      <c r="QJR35" s="86"/>
      <c r="QJS35" s="86"/>
      <c r="QJT35" s="86"/>
      <c r="QJU35" s="86"/>
      <c r="QJV35" s="86"/>
      <c r="QJW35" s="86"/>
      <c r="QJX35" s="86"/>
      <c r="QJY35" s="86"/>
      <c r="QJZ35" s="86"/>
      <c r="QKA35" s="86"/>
      <c r="QKB35" s="86"/>
      <c r="QKC35" s="86"/>
      <c r="QKD35" s="86"/>
      <c r="QKE35" s="86"/>
      <c r="QKF35" s="86"/>
      <c r="QKG35" s="86"/>
      <c r="QKH35" s="86"/>
      <c r="QKI35" s="86"/>
      <c r="QKJ35" s="86"/>
      <c r="QKK35" s="86"/>
      <c r="QKL35" s="86"/>
      <c r="QKM35" s="86"/>
      <c r="QKN35" s="86"/>
      <c r="QKO35" s="86"/>
      <c r="QKP35" s="86"/>
      <c r="QKQ35" s="86"/>
      <c r="QKR35" s="86"/>
      <c r="QKS35" s="86"/>
      <c r="QKT35" s="86"/>
      <c r="QKU35" s="86"/>
      <c r="QKV35" s="86"/>
      <c r="QKW35" s="86"/>
      <c r="QKX35" s="86"/>
      <c r="QKY35" s="86"/>
      <c r="QKZ35" s="86"/>
      <c r="QLA35" s="86"/>
      <c r="QLB35" s="86"/>
      <c r="QLC35" s="86"/>
      <c r="QLD35" s="86"/>
      <c r="QLE35" s="86"/>
      <c r="QLF35" s="86"/>
      <c r="QLG35" s="86"/>
      <c r="QLH35" s="86"/>
      <c r="QLI35" s="86"/>
      <c r="QLJ35" s="86"/>
      <c r="QLK35" s="86"/>
      <c r="QLL35" s="86"/>
      <c r="QLM35" s="86"/>
      <c r="QLN35" s="86"/>
      <c r="QLO35" s="86"/>
      <c r="QLP35" s="86"/>
      <c r="QLQ35" s="86"/>
      <c r="QLR35" s="86"/>
      <c r="QLS35" s="86"/>
      <c r="QLT35" s="86"/>
      <c r="QLU35" s="86"/>
      <c r="QLV35" s="86"/>
      <c r="QLW35" s="86"/>
      <c r="QLX35" s="86"/>
      <c r="QLY35" s="86"/>
      <c r="QLZ35" s="86"/>
      <c r="QMA35" s="86"/>
      <c r="QMB35" s="86"/>
      <c r="QMC35" s="86"/>
      <c r="QMD35" s="86"/>
      <c r="QME35" s="86"/>
      <c r="QMF35" s="86"/>
      <c r="QMG35" s="86"/>
      <c r="QMH35" s="86"/>
      <c r="QMI35" s="86"/>
      <c r="QMJ35" s="86"/>
      <c r="QMK35" s="86"/>
      <c r="QML35" s="86"/>
      <c r="QMM35" s="86"/>
      <c r="QMN35" s="86"/>
      <c r="QMO35" s="86"/>
      <c r="QMP35" s="86"/>
      <c r="QMQ35" s="86"/>
      <c r="QMR35" s="86"/>
      <c r="QMS35" s="86"/>
      <c r="QMT35" s="86"/>
      <c r="QMU35" s="86"/>
      <c r="QMV35" s="86"/>
      <c r="QMW35" s="86"/>
      <c r="QMX35" s="86"/>
      <c r="QMY35" s="86"/>
      <c r="QMZ35" s="86"/>
      <c r="QNA35" s="86"/>
      <c r="QNB35" s="86"/>
      <c r="QNC35" s="86"/>
      <c r="QND35" s="86"/>
      <c r="QNE35" s="86"/>
      <c r="QNF35" s="86"/>
      <c r="QNG35" s="86"/>
      <c r="QNH35" s="86"/>
      <c r="QNI35" s="86"/>
      <c r="QNJ35" s="86"/>
      <c r="QNK35" s="86"/>
      <c r="QNL35" s="86"/>
      <c r="QNM35" s="86"/>
      <c r="QNN35" s="86"/>
      <c r="QNO35" s="86"/>
      <c r="QNP35" s="86"/>
      <c r="QNQ35" s="86"/>
      <c r="QNR35" s="86"/>
      <c r="QNS35" s="86"/>
      <c r="QNT35" s="86"/>
      <c r="QNU35" s="86"/>
      <c r="QNV35" s="86"/>
      <c r="QNW35" s="86"/>
      <c r="QNX35" s="86"/>
      <c r="QNY35" s="86"/>
      <c r="QNZ35" s="86"/>
      <c r="QOA35" s="86"/>
      <c r="QOB35" s="86"/>
      <c r="QOC35" s="86"/>
      <c r="QOD35" s="86"/>
      <c r="QOE35" s="86"/>
      <c r="QOF35" s="86"/>
      <c r="QOG35" s="86"/>
      <c r="QOH35" s="86"/>
      <c r="QOI35" s="86"/>
      <c r="QOJ35" s="86"/>
      <c r="QOK35" s="86"/>
      <c r="QOL35" s="86"/>
      <c r="QOM35" s="86"/>
      <c r="QON35" s="86"/>
      <c r="QOO35" s="86"/>
      <c r="QOP35" s="86"/>
      <c r="QOQ35" s="86"/>
      <c r="QOR35" s="86"/>
      <c r="QOS35" s="86"/>
      <c r="QOT35" s="86"/>
      <c r="QOU35" s="86"/>
      <c r="QOV35" s="86"/>
      <c r="QOW35" s="86"/>
      <c r="QOX35" s="86"/>
      <c r="QOY35" s="86"/>
      <c r="QOZ35" s="86"/>
      <c r="QPA35" s="86"/>
      <c r="QPB35" s="86"/>
      <c r="QPC35" s="86"/>
      <c r="QPD35" s="86"/>
      <c r="QPE35" s="86"/>
      <c r="QPF35" s="86"/>
      <c r="QPG35" s="86"/>
      <c r="QPH35" s="86"/>
      <c r="QPI35" s="86"/>
      <c r="QPJ35" s="86"/>
      <c r="QPK35" s="86"/>
      <c r="QPL35" s="86"/>
      <c r="QPM35" s="86"/>
      <c r="QPN35" s="86"/>
      <c r="QPO35" s="86"/>
      <c r="QPP35" s="86"/>
      <c r="QPQ35" s="86"/>
      <c r="QPR35" s="86"/>
      <c r="QPS35" s="86"/>
      <c r="QPT35" s="86"/>
      <c r="QPU35" s="86"/>
      <c r="QPV35" s="86"/>
      <c r="QPW35" s="86"/>
      <c r="QPX35" s="86"/>
      <c r="QPY35" s="86"/>
      <c r="QPZ35" s="86"/>
      <c r="QQA35" s="86"/>
      <c r="QQB35" s="86"/>
      <c r="QQC35" s="86"/>
      <c r="QQD35" s="86"/>
      <c r="QQE35" s="86"/>
      <c r="QQF35" s="86"/>
      <c r="QQG35" s="86"/>
      <c r="QQH35" s="86"/>
      <c r="QQI35" s="86"/>
      <c r="QQJ35" s="86"/>
      <c r="QQK35" s="86"/>
      <c r="QQL35" s="86"/>
      <c r="QQM35" s="86"/>
      <c r="QQN35" s="86"/>
      <c r="QQO35" s="86"/>
      <c r="QQP35" s="86"/>
      <c r="QQQ35" s="86"/>
      <c r="QQR35" s="86"/>
      <c r="QQS35" s="86"/>
      <c r="QQT35" s="86"/>
      <c r="QQU35" s="86"/>
      <c r="QQV35" s="86"/>
      <c r="QQW35" s="86"/>
      <c r="QQX35" s="86"/>
      <c r="QQY35" s="86"/>
      <c r="QQZ35" s="86"/>
      <c r="QRA35" s="86"/>
      <c r="QRB35" s="86"/>
      <c r="QRC35" s="86"/>
      <c r="QRD35" s="86"/>
      <c r="QRE35" s="86"/>
      <c r="QRF35" s="86"/>
      <c r="QRG35" s="86"/>
      <c r="QRH35" s="86"/>
      <c r="QRI35" s="86"/>
      <c r="QRJ35" s="86"/>
      <c r="QRK35" s="86"/>
      <c r="QRL35" s="86"/>
      <c r="QRM35" s="86"/>
      <c r="QRN35" s="86"/>
      <c r="QRO35" s="86"/>
      <c r="QRP35" s="86"/>
      <c r="QRQ35" s="86"/>
      <c r="QRR35" s="86"/>
      <c r="QRS35" s="86"/>
      <c r="QRT35" s="86"/>
      <c r="QRU35" s="86"/>
      <c r="QRV35" s="86"/>
      <c r="QRW35" s="86"/>
      <c r="QRX35" s="86"/>
      <c r="QRY35" s="86"/>
      <c r="QRZ35" s="86"/>
      <c r="QSA35" s="86"/>
      <c r="QSB35" s="86"/>
      <c r="QSC35" s="86"/>
      <c r="QSD35" s="86"/>
      <c r="QSE35" s="86"/>
      <c r="QSF35" s="86"/>
      <c r="QSG35" s="86"/>
      <c r="QSH35" s="86"/>
      <c r="QSI35" s="86"/>
      <c r="QSJ35" s="86"/>
      <c r="QSK35" s="86"/>
      <c r="QSL35" s="86"/>
      <c r="QSM35" s="86"/>
      <c r="QSN35" s="86"/>
      <c r="QSO35" s="86"/>
      <c r="QSP35" s="86"/>
      <c r="QSQ35" s="86"/>
      <c r="QSR35" s="86"/>
      <c r="QSS35" s="86"/>
      <c r="QST35" s="86"/>
      <c r="QSU35" s="86"/>
      <c r="QSV35" s="86"/>
      <c r="QSW35" s="86"/>
      <c r="QSX35" s="86"/>
      <c r="QSY35" s="86"/>
      <c r="QSZ35" s="86"/>
      <c r="QTA35" s="86"/>
      <c r="QTB35" s="86"/>
      <c r="QTC35" s="86"/>
      <c r="QTD35" s="86"/>
      <c r="QTE35" s="86"/>
      <c r="QTF35" s="86"/>
      <c r="QTG35" s="86"/>
      <c r="QTH35" s="86"/>
      <c r="QTI35" s="86"/>
      <c r="QTJ35" s="86"/>
      <c r="QTK35" s="86"/>
      <c r="QTL35" s="86"/>
      <c r="QTM35" s="86"/>
      <c r="QTN35" s="86"/>
      <c r="QTO35" s="86"/>
      <c r="QTP35" s="86"/>
      <c r="QTQ35" s="86"/>
      <c r="QTR35" s="86"/>
      <c r="QTS35" s="86"/>
      <c r="QTT35" s="86"/>
      <c r="QTU35" s="86"/>
      <c r="QTV35" s="86"/>
      <c r="QTW35" s="86"/>
      <c r="QTX35" s="86"/>
      <c r="QTY35" s="86"/>
      <c r="QTZ35" s="86"/>
      <c r="QUA35" s="86"/>
      <c r="QUB35" s="86"/>
      <c r="QUC35" s="86"/>
      <c r="QUD35" s="86"/>
      <c r="QUE35" s="86"/>
      <c r="QUF35" s="86"/>
      <c r="QUG35" s="86"/>
      <c r="QUH35" s="86"/>
      <c r="QUI35" s="86"/>
      <c r="QUJ35" s="86"/>
      <c r="QUK35" s="86"/>
      <c r="QUL35" s="86"/>
      <c r="QUM35" s="86"/>
      <c r="QUN35" s="86"/>
      <c r="QUO35" s="86"/>
      <c r="QUP35" s="86"/>
      <c r="QUQ35" s="86"/>
      <c r="QUR35" s="86"/>
      <c r="QUS35" s="86"/>
      <c r="QUT35" s="86"/>
      <c r="QUU35" s="86"/>
      <c r="QUV35" s="86"/>
      <c r="QUW35" s="86"/>
      <c r="QUX35" s="86"/>
      <c r="QUY35" s="86"/>
      <c r="QUZ35" s="86"/>
      <c r="QVA35" s="86"/>
      <c r="QVB35" s="86"/>
      <c r="QVC35" s="86"/>
      <c r="QVD35" s="86"/>
      <c r="QVE35" s="86"/>
      <c r="QVF35" s="86"/>
      <c r="QVG35" s="86"/>
      <c r="QVH35" s="86"/>
      <c r="QVI35" s="86"/>
      <c r="QVJ35" s="86"/>
      <c r="QVK35" s="86"/>
      <c r="QVL35" s="86"/>
      <c r="QVM35" s="86"/>
      <c r="QVN35" s="86"/>
      <c r="QVO35" s="86"/>
      <c r="QVP35" s="86"/>
      <c r="QVQ35" s="86"/>
      <c r="QVR35" s="86"/>
      <c r="QVS35" s="86"/>
      <c r="QVT35" s="86"/>
      <c r="QVU35" s="86"/>
      <c r="QVV35" s="86"/>
      <c r="QVW35" s="86"/>
      <c r="QVX35" s="86"/>
      <c r="QVY35" s="86"/>
      <c r="QVZ35" s="86"/>
      <c r="QWA35" s="86"/>
      <c r="QWB35" s="86"/>
      <c r="QWC35" s="86"/>
      <c r="QWD35" s="86"/>
      <c r="QWE35" s="86"/>
      <c r="QWF35" s="86"/>
      <c r="QWG35" s="86"/>
      <c r="QWH35" s="86"/>
      <c r="QWI35" s="86"/>
      <c r="QWJ35" s="86"/>
      <c r="QWK35" s="86"/>
      <c r="QWL35" s="86"/>
      <c r="QWM35" s="86"/>
      <c r="QWN35" s="86"/>
      <c r="QWO35" s="86"/>
      <c r="QWP35" s="86"/>
      <c r="QWQ35" s="86"/>
      <c r="QWR35" s="86"/>
      <c r="QWS35" s="86"/>
      <c r="QWT35" s="86"/>
      <c r="QWU35" s="86"/>
      <c r="QWV35" s="86"/>
      <c r="QWW35" s="86"/>
      <c r="QWX35" s="86"/>
      <c r="QWY35" s="86"/>
      <c r="QWZ35" s="86"/>
      <c r="QXA35" s="86"/>
      <c r="QXB35" s="86"/>
      <c r="QXC35" s="86"/>
      <c r="QXD35" s="86"/>
      <c r="QXE35" s="86"/>
      <c r="QXF35" s="86"/>
      <c r="QXG35" s="86"/>
      <c r="QXH35" s="86"/>
      <c r="QXI35" s="86"/>
      <c r="QXJ35" s="86"/>
      <c r="QXK35" s="86"/>
      <c r="QXL35" s="86"/>
      <c r="QXM35" s="86"/>
      <c r="QXN35" s="86"/>
      <c r="QXO35" s="86"/>
      <c r="QXP35" s="86"/>
      <c r="QXQ35" s="86"/>
      <c r="QXR35" s="86"/>
      <c r="QXS35" s="86"/>
      <c r="QXT35" s="86"/>
      <c r="QXU35" s="86"/>
      <c r="QXV35" s="86"/>
      <c r="QXW35" s="86"/>
      <c r="QXX35" s="86"/>
      <c r="QXY35" s="86"/>
      <c r="QXZ35" s="86"/>
      <c r="QYA35" s="86"/>
      <c r="QYB35" s="86"/>
      <c r="QYC35" s="86"/>
      <c r="QYD35" s="86"/>
      <c r="QYE35" s="86"/>
      <c r="QYF35" s="86"/>
      <c r="QYG35" s="86"/>
      <c r="QYH35" s="86"/>
      <c r="QYI35" s="86"/>
      <c r="QYJ35" s="86"/>
      <c r="QYK35" s="86"/>
      <c r="QYL35" s="86"/>
      <c r="QYM35" s="86"/>
      <c r="QYN35" s="86"/>
      <c r="QYO35" s="86"/>
      <c r="QYP35" s="86"/>
      <c r="QYQ35" s="86"/>
      <c r="QYR35" s="86"/>
      <c r="QYS35" s="86"/>
      <c r="QYT35" s="86"/>
      <c r="QYU35" s="86"/>
      <c r="QYV35" s="86"/>
      <c r="QYW35" s="86"/>
      <c r="QYX35" s="86"/>
      <c r="QYY35" s="86"/>
      <c r="QYZ35" s="86"/>
      <c r="QZA35" s="86"/>
      <c r="QZB35" s="86"/>
      <c r="QZC35" s="86"/>
      <c r="QZD35" s="86"/>
      <c r="QZE35" s="86"/>
      <c r="QZF35" s="86"/>
      <c r="QZG35" s="86"/>
      <c r="QZH35" s="86"/>
      <c r="QZI35" s="86"/>
      <c r="QZJ35" s="86"/>
      <c r="QZK35" s="86"/>
      <c r="QZL35" s="86"/>
      <c r="QZM35" s="86"/>
      <c r="QZN35" s="86"/>
      <c r="QZO35" s="86"/>
      <c r="QZP35" s="86"/>
      <c r="QZQ35" s="86"/>
      <c r="QZR35" s="86"/>
      <c r="QZS35" s="86"/>
      <c r="QZT35" s="86"/>
      <c r="QZU35" s="86"/>
      <c r="QZV35" s="86"/>
      <c r="QZW35" s="86"/>
      <c r="QZX35" s="86"/>
      <c r="QZY35" s="86"/>
      <c r="QZZ35" s="86"/>
      <c r="RAA35" s="86"/>
      <c r="RAB35" s="86"/>
      <c r="RAC35" s="86"/>
      <c r="RAD35" s="86"/>
      <c r="RAE35" s="86"/>
      <c r="RAF35" s="86"/>
      <c r="RAG35" s="86"/>
      <c r="RAH35" s="86"/>
      <c r="RAI35" s="86"/>
      <c r="RAJ35" s="86"/>
      <c r="RAK35" s="86"/>
      <c r="RAL35" s="86"/>
      <c r="RAM35" s="86"/>
      <c r="RAN35" s="86"/>
      <c r="RAO35" s="86"/>
      <c r="RAP35" s="86"/>
      <c r="RAQ35" s="86"/>
      <c r="RAR35" s="86"/>
      <c r="RAS35" s="86"/>
      <c r="RAT35" s="86"/>
      <c r="RAU35" s="86"/>
      <c r="RAV35" s="86"/>
      <c r="RAW35" s="86"/>
      <c r="RAX35" s="86"/>
      <c r="RAY35" s="86"/>
      <c r="RAZ35" s="86"/>
      <c r="RBA35" s="86"/>
      <c r="RBB35" s="86"/>
      <c r="RBC35" s="86"/>
      <c r="RBD35" s="86"/>
      <c r="RBE35" s="86"/>
      <c r="RBF35" s="86"/>
      <c r="RBG35" s="86"/>
      <c r="RBH35" s="86"/>
      <c r="RBI35" s="86"/>
      <c r="RBJ35" s="86"/>
      <c r="RBK35" s="86"/>
      <c r="RBL35" s="86"/>
      <c r="RBM35" s="86"/>
      <c r="RBN35" s="86"/>
      <c r="RBO35" s="86"/>
      <c r="RBP35" s="86"/>
      <c r="RBQ35" s="86"/>
      <c r="RBR35" s="86"/>
      <c r="RBS35" s="86"/>
      <c r="RBT35" s="86"/>
      <c r="RBU35" s="86"/>
      <c r="RBV35" s="86"/>
      <c r="RBW35" s="86"/>
      <c r="RBX35" s="86"/>
      <c r="RBY35" s="86"/>
      <c r="RBZ35" s="86"/>
      <c r="RCA35" s="86"/>
      <c r="RCB35" s="86"/>
      <c r="RCC35" s="86"/>
      <c r="RCD35" s="86"/>
      <c r="RCE35" s="86"/>
      <c r="RCF35" s="86"/>
      <c r="RCG35" s="86"/>
      <c r="RCH35" s="86"/>
      <c r="RCI35" s="86"/>
      <c r="RCJ35" s="86"/>
      <c r="RCK35" s="86"/>
      <c r="RCL35" s="86"/>
      <c r="RCM35" s="86"/>
      <c r="RCN35" s="86"/>
      <c r="RCO35" s="86"/>
      <c r="RCP35" s="86"/>
      <c r="RCQ35" s="86"/>
      <c r="RCR35" s="86"/>
      <c r="RCS35" s="86"/>
      <c r="RCT35" s="86"/>
      <c r="RCU35" s="86"/>
      <c r="RCV35" s="86"/>
      <c r="RCW35" s="86"/>
      <c r="RCX35" s="86"/>
      <c r="RCY35" s="86"/>
      <c r="RCZ35" s="86"/>
      <c r="RDA35" s="86"/>
      <c r="RDB35" s="86"/>
      <c r="RDC35" s="86"/>
      <c r="RDD35" s="86"/>
      <c r="RDE35" s="86"/>
      <c r="RDF35" s="86"/>
      <c r="RDG35" s="86"/>
      <c r="RDH35" s="86"/>
      <c r="RDI35" s="86"/>
      <c r="RDJ35" s="86"/>
      <c r="RDK35" s="86"/>
      <c r="RDL35" s="86"/>
      <c r="RDM35" s="86"/>
      <c r="RDN35" s="86"/>
      <c r="RDO35" s="86"/>
      <c r="RDP35" s="86"/>
      <c r="RDQ35" s="86"/>
      <c r="RDR35" s="86"/>
      <c r="RDS35" s="86"/>
      <c r="RDT35" s="86"/>
      <c r="RDU35" s="86"/>
      <c r="RDV35" s="86"/>
      <c r="RDW35" s="86"/>
      <c r="RDX35" s="86"/>
      <c r="RDY35" s="86"/>
      <c r="RDZ35" s="86"/>
      <c r="REA35" s="86"/>
      <c r="REB35" s="86"/>
      <c r="REC35" s="86"/>
      <c r="RED35" s="86"/>
      <c r="REE35" s="86"/>
      <c r="REF35" s="86"/>
      <c r="REG35" s="86"/>
      <c r="REH35" s="86"/>
      <c r="REI35" s="86"/>
      <c r="REJ35" s="86"/>
      <c r="REK35" s="86"/>
      <c r="REL35" s="86"/>
      <c r="REM35" s="86"/>
      <c r="REN35" s="86"/>
      <c r="REO35" s="86"/>
      <c r="REP35" s="86"/>
      <c r="REQ35" s="86"/>
      <c r="RER35" s="86"/>
      <c r="RES35" s="86"/>
      <c r="RET35" s="86"/>
      <c r="REU35" s="86"/>
      <c r="REV35" s="86"/>
      <c r="REW35" s="86"/>
      <c r="REX35" s="86"/>
      <c r="REY35" s="86"/>
      <c r="REZ35" s="86"/>
      <c r="RFA35" s="86"/>
      <c r="RFB35" s="86"/>
      <c r="RFC35" s="86"/>
      <c r="RFD35" s="86"/>
      <c r="RFE35" s="86"/>
      <c r="RFF35" s="86"/>
      <c r="RFG35" s="86"/>
      <c r="RFH35" s="86"/>
      <c r="RFI35" s="86"/>
      <c r="RFJ35" s="86"/>
      <c r="RFK35" s="86"/>
      <c r="RFL35" s="86"/>
      <c r="RFM35" s="86"/>
      <c r="RFN35" s="86"/>
      <c r="RFO35" s="86"/>
      <c r="RFP35" s="86"/>
      <c r="RFQ35" s="86"/>
      <c r="RFR35" s="86"/>
      <c r="RFS35" s="86"/>
      <c r="RFT35" s="86"/>
      <c r="RFU35" s="86"/>
      <c r="RFV35" s="86"/>
      <c r="RFW35" s="86"/>
      <c r="RFX35" s="86"/>
      <c r="RFY35" s="86"/>
      <c r="RFZ35" s="86"/>
      <c r="RGA35" s="86"/>
      <c r="RGB35" s="86"/>
      <c r="RGC35" s="86"/>
      <c r="RGD35" s="86"/>
      <c r="RGE35" s="86"/>
      <c r="RGF35" s="86"/>
      <c r="RGG35" s="86"/>
      <c r="RGH35" s="86"/>
      <c r="RGI35" s="86"/>
      <c r="RGJ35" s="86"/>
      <c r="RGK35" s="86"/>
      <c r="RGL35" s="86"/>
      <c r="RGM35" s="86"/>
      <c r="RGN35" s="86"/>
      <c r="RGO35" s="86"/>
      <c r="RGP35" s="86"/>
      <c r="RGQ35" s="86"/>
      <c r="RGR35" s="86"/>
      <c r="RGS35" s="86"/>
      <c r="RGT35" s="86"/>
      <c r="RGU35" s="86"/>
      <c r="RGV35" s="86"/>
      <c r="RGW35" s="86"/>
      <c r="RGX35" s="86"/>
      <c r="RGY35" s="86"/>
      <c r="RGZ35" s="86"/>
      <c r="RHA35" s="86"/>
      <c r="RHB35" s="86"/>
      <c r="RHC35" s="86"/>
      <c r="RHD35" s="86"/>
      <c r="RHE35" s="86"/>
      <c r="RHF35" s="86"/>
      <c r="RHG35" s="86"/>
      <c r="RHH35" s="86"/>
      <c r="RHI35" s="86"/>
      <c r="RHJ35" s="86"/>
      <c r="RHK35" s="86"/>
      <c r="RHL35" s="86"/>
      <c r="RHM35" s="86"/>
      <c r="RHN35" s="86"/>
      <c r="RHO35" s="86"/>
      <c r="RHP35" s="86"/>
      <c r="RHQ35" s="86"/>
      <c r="RHR35" s="86"/>
      <c r="RHS35" s="86"/>
      <c r="RHT35" s="86"/>
      <c r="RHU35" s="86"/>
      <c r="RHV35" s="86"/>
      <c r="RHW35" s="86"/>
      <c r="RHX35" s="86"/>
      <c r="RHY35" s="86"/>
      <c r="RHZ35" s="86"/>
      <c r="RIA35" s="86"/>
      <c r="RIB35" s="86"/>
      <c r="RIC35" s="86"/>
      <c r="RID35" s="86"/>
      <c r="RIE35" s="86"/>
      <c r="RIF35" s="86"/>
      <c r="RIG35" s="86"/>
      <c r="RIH35" s="86"/>
      <c r="RII35" s="86"/>
      <c r="RIJ35" s="86"/>
      <c r="RIK35" s="86"/>
      <c r="RIL35" s="86"/>
      <c r="RIM35" s="86"/>
      <c r="RIN35" s="86"/>
      <c r="RIO35" s="86"/>
      <c r="RIP35" s="86"/>
      <c r="RIQ35" s="86"/>
      <c r="RIR35" s="86"/>
      <c r="RIS35" s="86"/>
      <c r="RIT35" s="86"/>
      <c r="RIU35" s="86"/>
      <c r="RIV35" s="86"/>
      <c r="RIW35" s="86"/>
      <c r="RIX35" s="86"/>
      <c r="RIY35" s="86"/>
      <c r="RIZ35" s="86"/>
      <c r="RJA35" s="86"/>
      <c r="RJB35" s="86"/>
      <c r="RJC35" s="86"/>
      <c r="RJD35" s="86"/>
      <c r="RJE35" s="86"/>
      <c r="RJF35" s="86"/>
      <c r="RJG35" s="86"/>
      <c r="RJH35" s="86"/>
      <c r="RJI35" s="86"/>
      <c r="RJJ35" s="86"/>
      <c r="RJK35" s="86"/>
      <c r="RJL35" s="86"/>
      <c r="RJM35" s="86"/>
      <c r="RJN35" s="86"/>
      <c r="RJO35" s="86"/>
      <c r="RJP35" s="86"/>
      <c r="RJQ35" s="86"/>
      <c r="RJR35" s="86"/>
      <c r="RJS35" s="86"/>
      <c r="RJT35" s="86"/>
      <c r="RJU35" s="86"/>
      <c r="RJV35" s="86"/>
      <c r="RJW35" s="86"/>
      <c r="RJX35" s="86"/>
      <c r="RJY35" s="86"/>
      <c r="RJZ35" s="86"/>
      <c r="RKA35" s="86"/>
      <c r="RKB35" s="86"/>
      <c r="RKC35" s="86"/>
      <c r="RKD35" s="86"/>
      <c r="RKE35" s="86"/>
      <c r="RKF35" s="86"/>
      <c r="RKG35" s="86"/>
      <c r="RKH35" s="86"/>
      <c r="RKI35" s="86"/>
      <c r="RKJ35" s="86"/>
      <c r="RKK35" s="86"/>
      <c r="RKL35" s="86"/>
      <c r="RKM35" s="86"/>
      <c r="RKN35" s="86"/>
      <c r="RKO35" s="86"/>
      <c r="RKP35" s="86"/>
      <c r="RKQ35" s="86"/>
      <c r="RKR35" s="86"/>
      <c r="RKS35" s="86"/>
      <c r="RKT35" s="86"/>
      <c r="RKU35" s="86"/>
      <c r="RKV35" s="86"/>
      <c r="RKW35" s="86"/>
      <c r="RKX35" s="86"/>
      <c r="RKY35" s="86"/>
      <c r="RKZ35" s="86"/>
      <c r="RLA35" s="86"/>
      <c r="RLB35" s="86"/>
      <c r="RLC35" s="86"/>
      <c r="RLD35" s="86"/>
      <c r="RLE35" s="86"/>
      <c r="RLF35" s="86"/>
      <c r="RLG35" s="86"/>
      <c r="RLH35" s="86"/>
      <c r="RLI35" s="86"/>
      <c r="RLJ35" s="86"/>
      <c r="RLK35" s="86"/>
      <c r="RLL35" s="86"/>
      <c r="RLM35" s="86"/>
      <c r="RLN35" s="86"/>
      <c r="RLO35" s="86"/>
      <c r="RLP35" s="86"/>
      <c r="RLQ35" s="86"/>
      <c r="RLR35" s="86"/>
      <c r="RLS35" s="86"/>
      <c r="RLT35" s="86"/>
      <c r="RLU35" s="86"/>
      <c r="RLV35" s="86"/>
      <c r="RLW35" s="86"/>
      <c r="RLX35" s="86"/>
      <c r="RLY35" s="86"/>
      <c r="RLZ35" s="86"/>
      <c r="RMA35" s="86"/>
      <c r="RMB35" s="86"/>
      <c r="RMC35" s="86"/>
      <c r="RMD35" s="86"/>
      <c r="RME35" s="86"/>
      <c r="RMF35" s="86"/>
      <c r="RMG35" s="86"/>
      <c r="RMH35" s="86"/>
      <c r="RMI35" s="86"/>
      <c r="RMJ35" s="86"/>
      <c r="RMK35" s="86"/>
      <c r="RML35" s="86"/>
      <c r="RMM35" s="86"/>
      <c r="RMN35" s="86"/>
      <c r="RMO35" s="86"/>
      <c r="RMP35" s="86"/>
      <c r="RMQ35" s="86"/>
      <c r="RMR35" s="86"/>
      <c r="RMS35" s="86"/>
      <c r="RMT35" s="86"/>
      <c r="RMU35" s="86"/>
      <c r="RMV35" s="86"/>
      <c r="RMW35" s="86"/>
      <c r="RMX35" s="86"/>
      <c r="RMY35" s="86"/>
      <c r="RMZ35" s="86"/>
      <c r="RNA35" s="86"/>
      <c r="RNB35" s="86"/>
      <c r="RNC35" s="86"/>
      <c r="RND35" s="86"/>
      <c r="RNE35" s="86"/>
      <c r="RNF35" s="86"/>
      <c r="RNG35" s="86"/>
      <c r="RNH35" s="86"/>
      <c r="RNI35" s="86"/>
      <c r="RNJ35" s="86"/>
      <c r="RNK35" s="86"/>
      <c r="RNL35" s="86"/>
      <c r="RNM35" s="86"/>
      <c r="RNN35" s="86"/>
      <c r="RNO35" s="86"/>
      <c r="RNP35" s="86"/>
      <c r="RNQ35" s="86"/>
      <c r="RNR35" s="86"/>
      <c r="RNS35" s="86"/>
      <c r="RNT35" s="86"/>
      <c r="RNU35" s="86"/>
      <c r="RNV35" s="86"/>
      <c r="RNW35" s="86"/>
      <c r="RNX35" s="86"/>
      <c r="RNY35" s="86"/>
      <c r="RNZ35" s="86"/>
      <c r="ROA35" s="86"/>
      <c r="ROB35" s="86"/>
      <c r="ROC35" s="86"/>
      <c r="ROD35" s="86"/>
      <c r="ROE35" s="86"/>
      <c r="ROF35" s="86"/>
      <c r="ROG35" s="86"/>
      <c r="ROH35" s="86"/>
      <c r="ROI35" s="86"/>
      <c r="ROJ35" s="86"/>
      <c r="ROK35" s="86"/>
      <c r="ROL35" s="86"/>
      <c r="ROM35" s="86"/>
      <c r="RON35" s="86"/>
      <c r="ROO35" s="86"/>
      <c r="ROP35" s="86"/>
      <c r="ROQ35" s="86"/>
      <c r="ROR35" s="86"/>
      <c r="ROS35" s="86"/>
      <c r="ROT35" s="86"/>
      <c r="ROU35" s="86"/>
      <c r="ROV35" s="86"/>
      <c r="ROW35" s="86"/>
      <c r="ROX35" s="86"/>
      <c r="ROY35" s="86"/>
      <c r="ROZ35" s="86"/>
      <c r="RPA35" s="86"/>
      <c r="RPB35" s="86"/>
      <c r="RPC35" s="86"/>
      <c r="RPD35" s="86"/>
      <c r="RPE35" s="86"/>
      <c r="RPF35" s="86"/>
      <c r="RPG35" s="86"/>
      <c r="RPH35" s="86"/>
      <c r="RPI35" s="86"/>
      <c r="RPJ35" s="86"/>
      <c r="RPK35" s="86"/>
      <c r="RPL35" s="86"/>
      <c r="RPM35" s="86"/>
      <c r="RPN35" s="86"/>
      <c r="RPO35" s="86"/>
      <c r="RPP35" s="86"/>
      <c r="RPQ35" s="86"/>
      <c r="RPR35" s="86"/>
      <c r="RPS35" s="86"/>
      <c r="RPT35" s="86"/>
      <c r="RPU35" s="86"/>
      <c r="RPV35" s="86"/>
      <c r="RPW35" s="86"/>
      <c r="RPX35" s="86"/>
      <c r="RPY35" s="86"/>
      <c r="RPZ35" s="86"/>
      <c r="RQA35" s="86"/>
      <c r="RQB35" s="86"/>
      <c r="RQC35" s="86"/>
      <c r="RQD35" s="86"/>
      <c r="RQE35" s="86"/>
      <c r="RQF35" s="86"/>
      <c r="RQG35" s="86"/>
      <c r="RQH35" s="86"/>
      <c r="RQI35" s="86"/>
      <c r="RQJ35" s="86"/>
      <c r="RQK35" s="86"/>
      <c r="RQL35" s="86"/>
      <c r="RQM35" s="86"/>
      <c r="RQN35" s="86"/>
      <c r="RQO35" s="86"/>
      <c r="RQP35" s="86"/>
      <c r="RQQ35" s="86"/>
      <c r="RQR35" s="86"/>
      <c r="RQS35" s="86"/>
      <c r="RQT35" s="86"/>
      <c r="RQU35" s="86"/>
      <c r="RQV35" s="86"/>
      <c r="RQW35" s="86"/>
      <c r="RQX35" s="86"/>
      <c r="RQY35" s="86"/>
      <c r="RQZ35" s="86"/>
      <c r="RRA35" s="86"/>
      <c r="RRB35" s="86"/>
      <c r="RRC35" s="86"/>
      <c r="RRD35" s="86"/>
      <c r="RRE35" s="86"/>
      <c r="RRF35" s="86"/>
      <c r="RRG35" s="86"/>
      <c r="RRH35" s="86"/>
      <c r="RRI35" s="86"/>
      <c r="RRJ35" s="86"/>
      <c r="RRK35" s="86"/>
      <c r="RRL35" s="86"/>
      <c r="RRM35" s="86"/>
      <c r="RRN35" s="86"/>
      <c r="RRO35" s="86"/>
      <c r="RRP35" s="86"/>
      <c r="RRQ35" s="86"/>
      <c r="RRR35" s="86"/>
      <c r="RRS35" s="86"/>
      <c r="RRT35" s="86"/>
      <c r="RRU35" s="86"/>
      <c r="RRV35" s="86"/>
      <c r="RRW35" s="86"/>
      <c r="RRX35" s="86"/>
      <c r="RRY35" s="86"/>
      <c r="RRZ35" s="86"/>
      <c r="RSA35" s="86"/>
      <c r="RSB35" s="86"/>
      <c r="RSC35" s="86"/>
      <c r="RSD35" s="86"/>
      <c r="RSE35" s="86"/>
      <c r="RSF35" s="86"/>
      <c r="RSG35" s="86"/>
      <c r="RSH35" s="86"/>
      <c r="RSI35" s="86"/>
      <c r="RSJ35" s="86"/>
      <c r="RSK35" s="86"/>
      <c r="RSL35" s="86"/>
      <c r="RSM35" s="86"/>
      <c r="RSN35" s="86"/>
      <c r="RSO35" s="86"/>
      <c r="RSP35" s="86"/>
      <c r="RSQ35" s="86"/>
      <c r="RSR35" s="86"/>
      <c r="RSS35" s="86"/>
      <c r="RST35" s="86"/>
      <c r="RSU35" s="86"/>
      <c r="RSV35" s="86"/>
      <c r="RSW35" s="86"/>
      <c r="RSX35" s="86"/>
      <c r="RSY35" s="86"/>
      <c r="RSZ35" s="86"/>
      <c r="RTA35" s="86"/>
      <c r="RTB35" s="86"/>
      <c r="RTC35" s="86"/>
      <c r="RTD35" s="86"/>
      <c r="RTE35" s="86"/>
      <c r="RTF35" s="86"/>
      <c r="RTG35" s="86"/>
      <c r="RTH35" s="86"/>
      <c r="RTI35" s="86"/>
      <c r="RTJ35" s="86"/>
      <c r="RTK35" s="86"/>
      <c r="RTL35" s="86"/>
      <c r="RTM35" s="86"/>
      <c r="RTN35" s="86"/>
      <c r="RTO35" s="86"/>
      <c r="RTP35" s="86"/>
      <c r="RTQ35" s="86"/>
      <c r="RTR35" s="86"/>
      <c r="RTS35" s="86"/>
      <c r="RTT35" s="86"/>
      <c r="RTU35" s="86"/>
      <c r="RTV35" s="86"/>
      <c r="RTW35" s="86"/>
      <c r="RTX35" s="86"/>
      <c r="RTY35" s="86"/>
      <c r="RTZ35" s="86"/>
      <c r="RUA35" s="86"/>
      <c r="RUB35" s="86"/>
      <c r="RUC35" s="86"/>
      <c r="RUD35" s="86"/>
      <c r="RUE35" s="86"/>
      <c r="RUF35" s="86"/>
      <c r="RUG35" s="86"/>
      <c r="RUH35" s="86"/>
      <c r="RUI35" s="86"/>
      <c r="RUJ35" s="86"/>
      <c r="RUK35" s="86"/>
      <c r="RUL35" s="86"/>
      <c r="RUM35" s="86"/>
      <c r="RUN35" s="86"/>
      <c r="RUO35" s="86"/>
      <c r="RUP35" s="86"/>
      <c r="RUQ35" s="86"/>
      <c r="RUR35" s="86"/>
      <c r="RUS35" s="86"/>
      <c r="RUT35" s="86"/>
      <c r="RUU35" s="86"/>
      <c r="RUV35" s="86"/>
      <c r="RUW35" s="86"/>
      <c r="RUX35" s="86"/>
      <c r="RUY35" s="86"/>
      <c r="RUZ35" s="86"/>
      <c r="RVA35" s="86"/>
      <c r="RVB35" s="86"/>
      <c r="RVC35" s="86"/>
      <c r="RVD35" s="86"/>
      <c r="RVE35" s="86"/>
      <c r="RVF35" s="86"/>
      <c r="RVG35" s="86"/>
      <c r="RVH35" s="86"/>
      <c r="RVI35" s="86"/>
      <c r="RVJ35" s="86"/>
      <c r="RVK35" s="86"/>
      <c r="RVL35" s="86"/>
      <c r="RVM35" s="86"/>
      <c r="RVN35" s="86"/>
      <c r="RVO35" s="86"/>
      <c r="RVP35" s="86"/>
      <c r="RVQ35" s="86"/>
      <c r="RVR35" s="86"/>
      <c r="RVS35" s="86"/>
      <c r="RVT35" s="86"/>
      <c r="RVU35" s="86"/>
      <c r="RVV35" s="86"/>
      <c r="RVW35" s="86"/>
      <c r="RVX35" s="86"/>
      <c r="RVY35" s="86"/>
      <c r="RVZ35" s="86"/>
      <c r="RWA35" s="86"/>
      <c r="RWB35" s="86"/>
      <c r="RWC35" s="86"/>
      <c r="RWD35" s="86"/>
      <c r="RWE35" s="86"/>
      <c r="RWF35" s="86"/>
      <c r="RWG35" s="86"/>
      <c r="RWH35" s="86"/>
      <c r="RWI35" s="86"/>
      <c r="RWJ35" s="86"/>
      <c r="RWK35" s="86"/>
      <c r="RWL35" s="86"/>
      <c r="RWM35" s="86"/>
      <c r="RWN35" s="86"/>
      <c r="RWO35" s="86"/>
      <c r="RWP35" s="86"/>
      <c r="RWQ35" s="86"/>
      <c r="RWR35" s="86"/>
      <c r="RWS35" s="86"/>
      <c r="RWT35" s="86"/>
      <c r="RWU35" s="86"/>
      <c r="RWV35" s="86"/>
      <c r="RWW35" s="86"/>
      <c r="RWX35" s="86"/>
      <c r="RWY35" s="86"/>
      <c r="RWZ35" s="86"/>
      <c r="RXA35" s="86"/>
      <c r="RXB35" s="86"/>
      <c r="RXC35" s="86"/>
      <c r="RXD35" s="86"/>
      <c r="RXE35" s="86"/>
      <c r="RXF35" s="86"/>
      <c r="RXG35" s="86"/>
      <c r="RXH35" s="86"/>
      <c r="RXI35" s="86"/>
      <c r="RXJ35" s="86"/>
      <c r="RXK35" s="86"/>
      <c r="RXL35" s="86"/>
      <c r="RXM35" s="86"/>
      <c r="RXN35" s="86"/>
      <c r="RXO35" s="86"/>
      <c r="RXP35" s="86"/>
      <c r="RXQ35" s="86"/>
      <c r="RXR35" s="86"/>
      <c r="RXS35" s="86"/>
      <c r="RXT35" s="86"/>
      <c r="RXU35" s="86"/>
      <c r="RXV35" s="86"/>
      <c r="RXW35" s="86"/>
      <c r="RXX35" s="86"/>
      <c r="RXY35" s="86"/>
      <c r="RXZ35" s="86"/>
      <c r="RYA35" s="86"/>
      <c r="RYB35" s="86"/>
      <c r="RYC35" s="86"/>
      <c r="RYD35" s="86"/>
      <c r="RYE35" s="86"/>
      <c r="RYF35" s="86"/>
      <c r="RYG35" s="86"/>
      <c r="RYH35" s="86"/>
      <c r="RYI35" s="86"/>
      <c r="RYJ35" s="86"/>
      <c r="RYK35" s="86"/>
      <c r="RYL35" s="86"/>
      <c r="RYM35" s="86"/>
      <c r="RYN35" s="86"/>
      <c r="RYO35" s="86"/>
      <c r="RYP35" s="86"/>
      <c r="RYQ35" s="86"/>
      <c r="RYR35" s="86"/>
      <c r="RYS35" s="86"/>
      <c r="RYT35" s="86"/>
      <c r="RYU35" s="86"/>
      <c r="RYV35" s="86"/>
      <c r="RYW35" s="86"/>
      <c r="RYX35" s="86"/>
      <c r="RYY35" s="86"/>
      <c r="RYZ35" s="86"/>
      <c r="RZA35" s="86"/>
      <c r="RZB35" s="86"/>
      <c r="RZC35" s="86"/>
      <c r="RZD35" s="86"/>
      <c r="RZE35" s="86"/>
      <c r="RZF35" s="86"/>
      <c r="RZG35" s="86"/>
      <c r="RZH35" s="86"/>
      <c r="RZI35" s="86"/>
      <c r="RZJ35" s="86"/>
      <c r="RZK35" s="86"/>
      <c r="RZL35" s="86"/>
      <c r="RZM35" s="86"/>
      <c r="RZN35" s="86"/>
      <c r="RZO35" s="86"/>
      <c r="RZP35" s="86"/>
      <c r="RZQ35" s="86"/>
      <c r="RZR35" s="86"/>
      <c r="RZS35" s="86"/>
      <c r="RZT35" s="86"/>
      <c r="RZU35" s="86"/>
      <c r="RZV35" s="86"/>
      <c r="RZW35" s="86"/>
      <c r="RZX35" s="86"/>
      <c r="RZY35" s="86"/>
      <c r="RZZ35" s="86"/>
      <c r="SAA35" s="86"/>
      <c r="SAB35" s="86"/>
      <c r="SAC35" s="86"/>
      <c r="SAD35" s="86"/>
      <c r="SAE35" s="86"/>
      <c r="SAF35" s="86"/>
      <c r="SAG35" s="86"/>
      <c r="SAH35" s="86"/>
      <c r="SAI35" s="86"/>
      <c r="SAJ35" s="86"/>
      <c r="SAK35" s="86"/>
      <c r="SAL35" s="86"/>
      <c r="SAM35" s="86"/>
      <c r="SAN35" s="86"/>
      <c r="SAO35" s="86"/>
      <c r="SAP35" s="86"/>
      <c r="SAQ35" s="86"/>
      <c r="SAR35" s="86"/>
      <c r="SAS35" s="86"/>
      <c r="SAT35" s="86"/>
      <c r="SAU35" s="86"/>
      <c r="SAV35" s="86"/>
      <c r="SAW35" s="86"/>
      <c r="SAX35" s="86"/>
      <c r="SAY35" s="86"/>
      <c r="SAZ35" s="86"/>
      <c r="SBA35" s="86"/>
      <c r="SBB35" s="86"/>
      <c r="SBC35" s="86"/>
      <c r="SBD35" s="86"/>
      <c r="SBE35" s="86"/>
      <c r="SBF35" s="86"/>
      <c r="SBG35" s="86"/>
      <c r="SBH35" s="86"/>
      <c r="SBI35" s="86"/>
      <c r="SBJ35" s="86"/>
      <c r="SBK35" s="86"/>
      <c r="SBL35" s="86"/>
      <c r="SBM35" s="86"/>
      <c r="SBN35" s="86"/>
      <c r="SBO35" s="86"/>
      <c r="SBP35" s="86"/>
      <c r="SBQ35" s="86"/>
      <c r="SBR35" s="86"/>
      <c r="SBS35" s="86"/>
      <c r="SBT35" s="86"/>
      <c r="SBU35" s="86"/>
      <c r="SBV35" s="86"/>
      <c r="SBW35" s="86"/>
      <c r="SBX35" s="86"/>
      <c r="SBY35" s="86"/>
      <c r="SBZ35" s="86"/>
      <c r="SCA35" s="86"/>
      <c r="SCB35" s="86"/>
      <c r="SCC35" s="86"/>
      <c r="SCD35" s="86"/>
      <c r="SCE35" s="86"/>
      <c r="SCF35" s="86"/>
      <c r="SCG35" s="86"/>
      <c r="SCH35" s="86"/>
      <c r="SCI35" s="86"/>
      <c r="SCJ35" s="86"/>
      <c r="SCK35" s="86"/>
      <c r="SCL35" s="86"/>
      <c r="SCM35" s="86"/>
      <c r="SCN35" s="86"/>
      <c r="SCO35" s="86"/>
      <c r="SCP35" s="86"/>
      <c r="SCQ35" s="86"/>
      <c r="SCR35" s="86"/>
      <c r="SCS35" s="86"/>
      <c r="SCT35" s="86"/>
      <c r="SCU35" s="86"/>
      <c r="SCV35" s="86"/>
      <c r="SCW35" s="86"/>
      <c r="SCX35" s="86"/>
      <c r="SCY35" s="86"/>
      <c r="SCZ35" s="86"/>
      <c r="SDA35" s="86"/>
      <c r="SDB35" s="86"/>
      <c r="SDC35" s="86"/>
      <c r="SDD35" s="86"/>
      <c r="SDE35" s="86"/>
      <c r="SDF35" s="86"/>
      <c r="SDG35" s="86"/>
      <c r="SDH35" s="86"/>
      <c r="SDI35" s="86"/>
      <c r="SDJ35" s="86"/>
      <c r="SDK35" s="86"/>
      <c r="SDL35" s="86"/>
      <c r="SDM35" s="86"/>
      <c r="SDN35" s="86"/>
      <c r="SDO35" s="86"/>
      <c r="SDP35" s="86"/>
      <c r="SDQ35" s="86"/>
      <c r="SDR35" s="86"/>
      <c r="SDS35" s="86"/>
      <c r="SDT35" s="86"/>
      <c r="SDU35" s="86"/>
      <c r="SDV35" s="86"/>
      <c r="SDW35" s="86"/>
      <c r="SDX35" s="86"/>
      <c r="SDY35" s="86"/>
      <c r="SDZ35" s="86"/>
      <c r="SEA35" s="86"/>
      <c r="SEB35" s="86"/>
      <c r="SEC35" s="86"/>
      <c r="SED35" s="86"/>
      <c r="SEE35" s="86"/>
      <c r="SEF35" s="86"/>
      <c r="SEG35" s="86"/>
      <c r="SEH35" s="86"/>
      <c r="SEI35" s="86"/>
      <c r="SEJ35" s="86"/>
      <c r="SEK35" s="86"/>
      <c r="SEL35" s="86"/>
      <c r="SEM35" s="86"/>
      <c r="SEN35" s="86"/>
      <c r="SEO35" s="86"/>
      <c r="SEP35" s="86"/>
      <c r="SEQ35" s="86"/>
      <c r="SER35" s="86"/>
      <c r="SES35" s="86"/>
      <c r="SET35" s="86"/>
      <c r="SEU35" s="86"/>
      <c r="SEV35" s="86"/>
      <c r="SEW35" s="86"/>
      <c r="SEX35" s="86"/>
      <c r="SEY35" s="86"/>
      <c r="SEZ35" s="86"/>
      <c r="SFA35" s="86"/>
      <c r="SFB35" s="86"/>
      <c r="SFC35" s="86"/>
      <c r="SFD35" s="86"/>
      <c r="SFE35" s="86"/>
      <c r="SFF35" s="86"/>
      <c r="SFG35" s="86"/>
      <c r="SFH35" s="86"/>
      <c r="SFI35" s="86"/>
      <c r="SFJ35" s="86"/>
      <c r="SFK35" s="86"/>
      <c r="SFL35" s="86"/>
      <c r="SFM35" s="86"/>
      <c r="SFN35" s="86"/>
      <c r="SFO35" s="86"/>
      <c r="SFP35" s="86"/>
      <c r="SFQ35" s="86"/>
      <c r="SFR35" s="86"/>
      <c r="SFS35" s="86"/>
      <c r="SFT35" s="86"/>
      <c r="SFU35" s="86"/>
      <c r="SFV35" s="86"/>
      <c r="SFW35" s="86"/>
      <c r="SFX35" s="86"/>
      <c r="SFY35" s="86"/>
      <c r="SFZ35" s="86"/>
      <c r="SGA35" s="86"/>
      <c r="SGB35" s="86"/>
      <c r="SGC35" s="86"/>
      <c r="SGD35" s="86"/>
      <c r="SGE35" s="86"/>
      <c r="SGF35" s="86"/>
      <c r="SGG35" s="86"/>
      <c r="SGH35" s="86"/>
      <c r="SGI35" s="86"/>
      <c r="SGJ35" s="86"/>
      <c r="SGK35" s="86"/>
      <c r="SGL35" s="86"/>
      <c r="SGM35" s="86"/>
      <c r="SGN35" s="86"/>
      <c r="SGO35" s="86"/>
      <c r="SGP35" s="86"/>
      <c r="SGQ35" s="86"/>
      <c r="SGR35" s="86"/>
      <c r="SGS35" s="86"/>
      <c r="SGT35" s="86"/>
      <c r="SGU35" s="86"/>
      <c r="SGV35" s="86"/>
      <c r="SGW35" s="86"/>
      <c r="SGX35" s="86"/>
      <c r="SGY35" s="86"/>
      <c r="SGZ35" s="86"/>
      <c r="SHA35" s="86"/>
      <c r="SHB35" s="86"/>
      <c r="SHC35" s="86"/>
      <c r="SHD35" s="86"/>
      <c r="SHE35" s="86"/>
      <c r="SHF35" s="86"/>
      <c r="SHG35" s="86"/>
      <c r="SHH35" s="86"/>
      <c r="SHI35" s="86"/>
      <c r="SHJ35" s="86"/>
      <c r="SHK35" s="86"/>
      <c r="SHL35" s="86"/>
      <c r="SHM35" s="86"/>
      <c r="SHN35" s="86"/>
      <c r="SHO35" s="86"/>
      <c r="SHP35" s="86"/>
      <c r="SHQ35" s="86"/>
      <c r="SHR35" s="86"/>
      <c r="SHS35" s="86"/>
      <c r="SHT35" s="86"/>
      <c r="SHU35" s="86"/>
      <c r="SHV35" s="86"/>
      <c r="SHW35" s="86"/>
      <c r="SHX35" s="86"/>
      <c r="SHY35" s="86"/>
      <c r="SHZ35" s="86"/>
      <c r="SIA35" s="86"/>
      <c r="SIB35" s="86"/>
      <c r="SIC35" s="86"/>
      <c r="SID35" s="86"/>
      <c r="SIE35" s="86"/>
      <c r="SIF35" s="86"/>
      <c r="SIG35" s="86"/>
      <c r="SIH35" s="86"/>
      <c r="SII35" s="86"/>
      <c r="SIJ35" s="86"/>
      <c r="SIK35" s="86"/>
      <c r="SIL35" s="86"/>
      <c r="SIM35" s="86"/>
      <c r="SIN35" s="86"/>
      <c r="SIO35" s="86"/>
      <c r="SIP35" s="86"/>
      <c r="SIQ35" s="86"/>
      <c r="SIR35" s="86"/>
      <c r="SIS35" s="86"/>
      <c r="SIT35" s="86"/>
      <c r="SIU35" s="86"/>
      <c r="SIV35" s="86"/>
      <c r="SIW35" s="86"/>
      <c r="SIX35" s="86"/>
      <c r="SIY35" s="86"/>
      <c r="SIZ35" s="86"/>
      <c r="SJA35" s="86"/>
      <c r="SJB35" s="86"/>
      <c r="SJC35" s="86"/>
      <c r="SJD35" s="86"/>
      <c r="SJE35" s="86"/>
      <c r="SJF35" s="86"/>
      <c r="SJG35" s="86"/>
      <c r="SJH35" s="86"/>
      <c r="SJI35" s="86"/>
      <c r="SJJ35" s="86"/>
      <c r="SJK35" s="86"/>
      <c r="SJL35" s="86"/>
      <c r="SJM35" s="86"/>
      <c r="SJN35" s="86"/>
      <c r="SJO35" s="86"/>
      <c r="SJP35" s="86"/>
      <c r="SJQ35" s="86"/>
      <c r="SJR35" s="86"/>
      <c r="SJS35" s="86"/>
      <c r="SJT35" s="86"/>
      <c r="SJU35" s="86"/>
      <c r="SJV35" s="86"/>
      <c r="SJW35" s="86"/>
      <c r="SJX35" s="86"/>
      <c r="SJY35" s="86"/>
      <c r="SJZ35" s="86"/>
      <c r="SKA35" s="86"/>
      <c r="SKB35" s="86"/>
      <c r="SKC35" s="86"/>
      <c r="SKD35" s="86"/>
      <c r="SKE35" s="86"/>
      <c r="SKF35" s="86"/>
      <c r="SKG35" s="86"/>
      <c r="SKH35" s="86"/>
      <c r="SKI35" s="86"/>
      <c r="SKJ35" s="86"/>
      <c r="SKK35" s="86"/>
      <c r="SKL35" s="86"/>
      <c r="SKM35" s="86"/>
      <c r="SKN35" s="86"/>
      <c r="SKO35" s="86"/>
      <c r="SKP35" s="86"/>
      <c r="SKQ35" s="86"/>
      <c r="SKR35" s="86"/>
      <c r="SKS35" s="86"/>
      <c r="SKT35" s="86"/>
      <c r="SKU35" s="86"/>
      <c r="SKV35" s="86"/>
      <c r="SKW35" s="86"/>
      <c r="SKX35" s="86"/>
      <c r="SKY35" s="86"/>
      <c r="SKZ35" s="86"/>
      <c r="SLA35" s="86"/>
      <c r="SLB35" s="86"/>
      <c r="SLC35" s="86"/>
      <c r="SLD35" s="86"/>
      <c r="SLE35" s="86"/>
      <c r="SLF35" s="86"/>
      <c r="SLG35" s="86"/>
      <c r="SLH35" s="86"/>
      <c r="SLI35" s="86"/>
      <c r="SLJ35" s="86"/>
      <c r="SLK35" s="86"/>
      <c r="SLL35" s="86"/>
      <c r="SLM35" s="86"/>
      <c r="SLN35" s="86"/>
      <c r="SLO35" s="86"/>
      <c r="SLP35" s="86"/>
      <c r="SLQ35" s="86"/>
      <c r="SLR35" s="86"/>
      <c r="SLS35" s="86"/>
      <c r="SLT35" s="86"/>
      <c r="SLU35" s="86"/>
      <c r="SLV35" s="86"/>
      <c r="SLW35" s="86"/>
      <c r="SLX35" s="86"/>
      <c r="SLY35" s="86"/>
      <c r="SLZ35" s="86"/>
      <c r="SMA35" s="86"/>
      <c r="SMB35" s="86"/>
      <c r="SMC35" s="86"/>
      <c r="SMD35" s="86"/>
      <c r="SME35" s="86"/>
      <c r="SMF35" s="86"/>
      <c r="SMG35" s="86"/>
      <c r="SMH35" s="86"/>
      <c r="SMI35" s="86"/>
      <c r="SMJ35" s="86"/>
      <c r="SMK35" s="86"/>
      <c r="SML35" s="86"/>
      <c r="SMM35" s="86"/>
      <c r="SMN35" s="86"/>
      <c r="SMO35" s="86"/>
      <c r="SMP35" s="86"/>
      <c r="SMQ35" s="86"/>
      <c r="SMR35" s="86"/>
      <c r="SMS35" s="86"/>
      <c r="SMT35" s="86"/>
      <c r="SMU35" s="86"/>
      <c r="SMV35" s="86"/>
      <c r="SMW35" s="86"/>
      <c r="SMX35" s="86"/>
      <c r="SMY35" s="86"/>
      <c r="SMZ35" s="86"/>
      <c r="SNA35" s="86"/>
      <c r="SNB35" s="86"/>
      <c r="SNC35" s="86"/>
      <c r="SND35" s="86"/>
      <c r="SNE35" s="86"/>
      <c r="SNF35" s="86"/>
      <c r="SNG35" s="86"/>
      <c r="SNH35" s="86"/>
      <c r="SNI35" s="86"/>
      <c r="SNJ35" s="86"/>
      <c r="SNK35" s="86"/>
      <c r="SNL35" s="86"/>
      <c r="SNM35" s="86"/>
      <c r="SNN35" s="86"/>
      <c r="SNO35" s="86"/>
      <c r="SNP35" s="86"/>
      <c r="SNQ35" s="86"/>
      <c r="SNR35" s="86"/>
      <c r="SNS35" s="86"/>
      <c r="SNT35" s="86"/>
      <c r="SNU35" s="86"/>
      <c r="SNV35" s="86"/>
      <c r="SNW35" s="86"/>
      <c r="SNX35" s="86"/>
      <c r="SNY35" s="86"/>
      <c r="SNZ35" s="86"/>
      <c r="SOA35" s="86"/>
      <c r="SOB35" s="86"/>
      <c r="SOC35" s="86"/>
      <c r="SOD35" s="86"/>
      <c r="SOE35" s="86"/>
      <c r="SOF35" s="86"/>
      <c r="SOG35" s="86"/>
      <c r="SOH35" s="86"/>
      <c r="SOI35" s="86"/>
      <c r="SOJ35" s="86"/>
      <c r="SOK35" s="86"/>
      <c r="SOL35" s="86"/>
      <c r="SOM35" s="86"/>
      <c r="SON35" s="86"/>
      <c r="SOO35" s="86"/>
      <c r="SOP35" s="86"/>
      <c r="SOQ35" s="86"/>
      <c r="SOR35" s="86"/>
      <c r="SOS35" s="86"/>
      <c r="SOT35" s="86"/>
      <c r="SOU35" s="86"/>
      <c r="SOV35" s="86"/>
      <c r="SOW35" s="86"/>
      <c r="SOX35" s="86"/>
      <c r="SOY35" s="86"/>
      <c r="SOZ35" s="86"/>
      <c r="SPA35" s="86"/>
      <c r="SPB35" s="86"/>
      <c r="SPC35" s="86"/>
      <c r="SPD35" s="86"/>
      <c r="SPE35" s="86"/>
      <c r="SPF35" s="86"/>
      <c r="SPG35" s="86"/>
      <c r="SPH35" s="86"/>
      <c r="SPI35" s="86"/>
      <c r="SPJ35" s="86"/>
      <c r="SPK35" s="86"/>
      <c r="SPL35" s="86"/>
      <c r="SPM35" s="86"/>
      <c r="SPN35" s="86"/>
      <c r="SPO35" s="86"/>
      <c r="SPP35" s="86"/>
      <c r="SPQ35" s="86"/>
      <c r="SPR35" s="86"/>
      <c r="SPS35" s="86"/>
      <c r="SPT35" s="86"/>
      <c r="SPU35" s="86"/>
      <c r="SPV35" s="86"/>
      <c r="SPW35" s="86"/>
      <c r="SPX35" s="86"/>
      <c r="SPY35" s="86"/>
      <c r="SPZ35" s="86"/>
      <c r="SQA35" s="86"/>
      <c r="SQB35" s="86"/>
      <c r="SQC35" s="86"/>
      <c r="SQD35" s="86"/>
      <c r="SQE35" s="86"/>
      <c r="SQF35" s="86"/>
      <c r="SQG35" s="86"/>
      <c r="SQH35" s="86"/>
      <c r="SQI35" s="86"/>
      <c r="SQJ35" s="86"/>
      <c r="SQK35" s="86"/>
      <c r="SQL35" s="86"/>
      <c r="SQM35" s="86"/>
      <c r="SQN35" s="86"/>
      <c r="SQO35" s="86"/>
      <c r="SQP35" s="86"/>
      <c r="SQQ35" s="86"/>
      <c r="SQR35" s="86"/>
      <c r="SQS35" s="86"/>
      <c r="SQT35" s="86"/>
      <c r="SQU35" s="86"/>
      <c r="SQV35" s="86"/>
      <c r="SQW35" s="86"/>
      <c r="SQX35" s="86"/>
      <c r="SQY35" s="86"/>
      <c r="SQZ35" s="86"/>
      <c r="SRA35" s="86"/>
      <c r="SRB35" s="86"/>
      <c r="SRC35" s="86"/>
      <c r="SRD35" s="86"/>
      <c r="SRE35" s="86"/>
      <c r="SRF35" s="86"/>
      <c r="SRG35" s="86"/>
      <c r="SRH35" s="86"/>
      <c r="SRI35" s="86"/>
      <c r="SRJ35" s="86"/>
      <c r="SRK35" s="86"/>
      <c r="SRL35" s="86"/>
      <c r="SRM35" s="86"/>
      <c r="SRN35" s="86"/>
      <c r="SRO35" s="86"/>
      <c r="SRP35" s="86"/>
      <c r="SRQ35" s="86"/>
      <c r="SRR35" s="86"/>
      <c r="SRS35" s="86"/>
      <c r="SRT35" s="86"/>
      <c r="SRU35" s="86"/>
      <c r="SRV35" s="86"/>
      <c r="SRW35" s="86"/>
      <c r="SRX35" s="86"/>
      <c r="SRY35" s="86"/>
      <c r="SRZ35" s="86"/>
      <c r="SSA35" s="86"/>
      <c r="SSB35" s="86"/>
      <c r="SSC35" s="86"/>
      <c r="SSD35" s="86"/>
      <c r="SSE35" s="86"/>
      <c r="SSF35" s="86"/>
      <c r="SSG35" s="86"/>
      <c r="SSH35" s="86"/>
      <c r="SSI35" s="86"/>
      <c r="SSJ35" s="86"/>
      <c r="SSK35" s="86"/>
      <c r="SSL35" s="86"/>
      <c r="SSM35" s="86"/>
      <c r="SSN35" s="86"/>
      <c r="SSO35" s="86"/>
      <c r="SSP35" s="86"/>
      <c r="SSQ35" s="86"/>
      <c r="SSR35" s="86"/>
      <c r="SSS35" s="86"/>
      <c r="SST35" s="86"/>
      <c r="SSU35" s="86"/>
      <c r="SSV35" s="86"/>
      <c r="SSW35" s="86"/>
      <c r="SSX35" s="86"/>
      <c r="SSY35" s="86"/>
      <c r="SSZ35" s="86"/>
      <c r="STA35" s="86"/>
      <c r="STB35" s="86"/>
      <c r="STC35" s="86"/>
      <c r="STD35" s="86"/>
      <c r="STE35" s="86"/>
      <c r="STF35" s="86"/>
      <c r="STG35" s="86"/>
      <c r="STH35" s="86"/>
      <c r="STI35" s="86"/>
      <c r="STJ35" s="86"/>
      <c r="STK35" s="86"/>
      <c r="STL35" s="86"/>
      <c r="STM35" s="86"/>
      <c r="STN35" s="86"/>
      <c r="STO35" s="86"/>
      <c r="STP35" s="86"/>
      <c r="STQ35" s="86"/>
      <c r="STR35" s="86"/>
      <c r="STS35" s="86"/>
      <c r="STT35" s="86"/>
      <c r="STU35" s="86"/>
      <c r="STV35" s="86"/>
      <c r="STW35" s="86"/>
      <c r="STX35" s="86"/>
      <c r="STY35" s="86"/>
      <c r="STZ35" s="86"/>
      <c r="SUA35" s="86"/>
      <c r="SUB35" s="86"/>
      <c r="SUC35" s="86"/>
      <c r="SUD35" s="86"/>
      <c r="SUE35" s="86"/>
      <c r="SUF35" s="86"/>
      <c r="SUG35" s="86"/>
      <c r="SUH35" s="86"/>
      <c r="SUI35" s="86"/>
      <c r="SUJ35" s="86"/>
      <c r="SUK35" s="86"/>
      <c r="SUL35" s="86"/>
      <c r="SUM35" s="86"/>
      <c r="SUN35" s="86"/>
      <c r="SUO35" s="86"/>
      <c r="SUP35" s="86"/>
      <c r="SUQ35" s="86"/>
      <c r="SUR35" s="86"/>
      <c r="SUS35" s="86"/>
      <c r="SUT35" s="86"/>
      <c r="SUU35" s="86"/>
      <c r="SUV35" s="86"/>
      <c r="SUW35" s="86"/>
      <c r="SUX35" s="86"/>
      <c r="SUY35" s="86"/>
      <c r="SUZ35" s="86"/>
      <c r="SVA35" s="86"/>
      <c r="SVB35" s="86"/>
      <c r="SVC35" s="86"/>
      <c r="SVD35" s="86"/>
      <c r="SVE35" s="86"/>
      <c r="SVF35" s="86"/>
      <c r="SVG35" s="86"/>
      <c r="SVH35" s="86"/>
      <c r="SVI35" s="86"/>
      <c r="SVJ35" s="86"/>
      <c r="SVK35" s="86"/>
      <c r="SVL35" s="86"/>
      <c r="SVM35" s="86"/>
      <c r="SVN35" s="86"/>
      <c r="SVO35" s="86"/>
      <c r="SVP35" s="86"/>
      <c r="SVQ35" s="86"/>
      <c r="SVR35" s="86"/>
      <c r="SVS35" s="86"/>
      <c r="SVT35" s="86"/>
      <c r="SVU35" s="86"/>
      <c r="SVV35" s="86"/>
      <c r="SVW35" s="86"/>
      <c r="SVX35" s="86"/>
      <c r="SVY35" s="86"/>
      <c r="SVZ35" s="86"/>
      <c r="SWA35" s="86"/>
      <c r="SWB35" s="86"/>
      <c r="SWC35" s="86"/>
      <c r="SWD35" s="86"/>
      <c r="SWE35" s="86"/>
      <c r="SWF35" s="86"/>
      <c r="SWG35" s="86"/>
      <c r="SWH35" s="86"/>
      <c r="SWI35" s="86"/>
      <c r="SWJ35" s="86"/>
      <c r="SWK35" s="86"/>
      <c r="SWL35" s="86"/>
      <c r="SWM35" s="86"/>
      <c r="SWN35" s="86"/>
      <c r="SWO35" s="86"/>
      <c r="SWP35" s="86"/>
      <c r="SWQ35" s="86"/>
      <c r="SWR35" s="86"/>
      <c r="SWS35" s="86"/>
      <c r="SWT35" s="86"/>
      <c r="SWU35" s="86"/>
      <c r="SWV35" s="86"/>
      <c r="SWW35" s="86"/>
      <c r="SWX35" s="86"/>
      <c r="SWY35" s="86"/>
      <c r="SWZ35" s="86"/>
      <c r="SXA35" s="86"/>
      <c r="SXB35" s="86"/>
      <c r="SXC35" s="86"/>
      <c r="SXD35" s="86"/>
      <c r="SXE35" s="86"/>
      <c r="SXF35" s="86"/>
      <c r="SXG35" s="86"/>
      <c r="SXH35" s="86"/>
      <c r="SXI35" s="86"/>
      <c r="SXJ35" s="86"/>
      <c r="SXK35" s="86"/>
      <c r="SXL35" s="86"/>
      <c r="SXM35" s="86"/>
      <c r="SXN35" s="86"/>
      <c r="SXO35" s="86"/>
      <c r="SXP35" s="86"/>
      <c r="SXQ35" s="86"/>
      <c r="SXR35" s="86"/>
      <c r="SXS35" s="86"/>
      <c r="SXT35" s="86"/>
      <c r="SXU35" s="86"/>
      <c r="SXV35" s="86"/>
      <c r="SXW35" s="86"/>
      <c r="SXX35" s="86"/>
      <c r="SXY35" s="86"/>
      <c r="SXZ35" s="86"/>
      <c r="SYA35" s="86"/>
      <c r="SYB35" s="86"/>
      <c r="SYC35" s="86"/>
      <c r="SYD35" s="86"/>
      <c r="SYE35" s="86"/>
      <c r="SYF35" s="86"/>
      <c r="SYG35" s="86"/>
      <c r="SYH35" s="86"/>
      <c r="SYI35" s="86"/>
      <c r="SYJ35" s="86"/>
      <c r="SYK35" s="86"/>
      <c r="SYL35" s="86"/>
      <c r="SYM35" s="86"/>
      <c r="SYN35" s="86"/>
      <c r="SYO35" s="86"/>
      <c r="SYP35" s="86"/>
      <c r="SYQ35" s="86"/>
      <c r="SYR35" s="86"/>
      <c r="SYS35" s="86"/>
      <c r="SYT35" s="86"/>
      <c r="SYU35" s="86"/>
      <c r="SYV35" s="86"/>
      <c r="SYW35" s="86"/>
      <c r="SYX35" s="86"/>
      <c r="SYY35" s="86"/>
      <c r="SYZ35" s="86"/>
      <c r="SZA35" s="86"/>
      <c r="SZB35" s="86"/>
      <c r="SZC35" s="86"/>
      <c r="SZD35" s="86"/>
      <c r="SZE35" s="86"/>
      <c r="SZF35" s="86"/>
      <c r="SZG35" s="86"/>
      <c r="SZH35" s="86"/>
      <c r="SZI35" s="86"/>
      <c r="SZJ35" s="86"/>
      <c r="SZK35" s="86"/>
      <c r="SZL35" s="86"/>
      <c r="SZM35" s="86"/>
      <c r="SZN35" s="86"/>
      <c r="SZO35" s="86"/>
      <c r="SZP35" s="86"/>
      <c r="SZQ35" s="86"/>
      <c r="SZR35" s="86"/>
      <c r="SZS35" s="86"/>
      <c r="SZT35" s="86"/>
      <c r="SZU35" s="86"/>
      <c r="SZV35" s="86"/>
      <c r="SZW35" s="86"/>
      <c r="SZX35" s="86"/>
      <c r="SZY35" s="86"/>
      <c r="SZZ35" s="86"/>
      <c r="TAA35" s="86"/>
      <c r="TAB35" s="86"/>
      <c r="TAC35" s="86"/>
      <c r="TAD35" s="86"/>
      <c r="TAE35" s="86"/>
      <c r="TAF35" s="86"/>
      <c r="TAG35" s="86"/>
      <c r="TAH35" s="86"/>
      <c r="TAI35" s="86"/>
      <c r="TAJ35" s="86"/>
      <c r="TAK35" s="86"/>
      <c r="TAL35" s="86"/>
      <c r="TAM35" s="86"/>
      <c r="TAN35" s="86"/>
      <c r="TAO35" s="86"/>
      <c r="TAP35" s="86"/>
      <c r="TAQ35" s="86"/>
      <c r="TAR35" s="86"/>
      <c r="TAS35" s="86"/>
      <c r="TAT35" s="86"/>
      <c r="TAU35" s="86"/>
      <c r="TAV35" s="86"/>
      <c r="TAW35" s="86"/>
      <c r="TAX35" s="86"/>
      <c r="TAY35" s="86"/>
      <c r="TAZ35" s="86"/>
      <c r="TBA35" s="86"/>
      <c r="TBB35" s="86"/>
      <c r="TBC35" s="86"/>
      <c r="TBD35" s="86"/>
      <c r="TBE35" s="86"/>
      <c r="TBF35" s="86"/>
      <c r="TBG35" s="86"/>
      <c r="TBH35" s="86"/>
      <c r="TBI35" s="86"/>
      <c r="TBJ35" s="86"/>
      <c r="TBK35" s="86"/>
      <c r="TBL35" s="86"/>
      <c r="TBM35" s="86"/>
      <c r="TBN35" s="86"/>
      <c r="TBO35" s="86"/>
      <c r="TBP35" s="86"/>
      <c r="TBQ35" s="86"/>
      <c r="TBR35" s="86"/>
      <c r="TBS35" s="86"/>
      <c r="TBT35" s="86"/>
      <c r="TBU35" s="86"/>
      <c r="TBV35" s="86"/>
      <c r="TBW35" s="86"/>
      <c r="TBX35" s="86"/>
      <c r="TBY35" s="86"/>
      <c r="TBZ35" s="86"/>
      <c r="TCA35" s="86"/>
      <c r="TCB35" s="86"/>
      <c r="TCC35" s="86"/>
      <c r="TCD35" s="86"/>
      <c r="TCE35" s="86"/>
      <c r="TCF35" s="86"/>
      <c r="TCG35" s="86"/>
      <c r="TCH35" s="86"/>
      <c r="TCI35" s="86"/>
      <c r="TCJ35" s="86"/>
      <c r="TCK35" s="86"/>
      <c r="TCL35" s="86"/>
      <c r="TCM35" s="86"/>
      <c r="TCN35" s="86"/>
      <c r="TCO35" s="86"/>
      <c r="TCP35" s="86"/>
      <c r="TCQ35" s="86"/>
      <c r="TCR35" s="86"/>
      <c r="TCS35" s="86"/>
      <c r="TCT35" s="86"/>
      <c r="TCU35" s="86"/>
      <c r="TCV35" s="86"/>
      <c r="TCW35" s="86"/>
      <c r="TCX35" s="86"/>
      <c r="TCY35" s="86"/>
      <c r="TCZ35" s="86"/>
      <c r="TDA35" s="86"/>
      <c r="TDB35" s="86"/>
      <c r="TDC35" s="86"/>
      <c r="TDD35" s="86"/>
      <c r="TDE35" s="86"/>
      <c r="TDF35" s="86"/>
      <c r="TDG35" s="86"/>
      <c r="TDH35" s="86"/>
      <c r="TDI35" s="86"/>
      <c r="TDJ35" s="86"/>
      <c r="TDK35" s="86"/>
      <c r="TDL35" s="86"/>
      <c r="TDM35" s="86"/>
      <c r="TDN35" s="86"/>
      <c r="TDO35" s="86"/>
      <c r="TDP35" s="86"/>
      <c r="TDQ35" s="86"/>
      <c r="TDR35" s="86"/>
      <c r="TDS35" s="86"/>
      <c r="TDT35" s="86"/>
      <c r="TDU35" s="86"/>
      <c r="TDV35" s="86"/>
      <c r="TDW35" s="86"/>
      <c r="TDX35" s="86"/>
      <c r="TDY35" s="86"/>
      <c r="TDZ35" s="86"/>
      <c r="TEA35" s="86"/>
      <c r="TEB35" s="86"/>
      <c r="TEC35" s="86"/>
      <c r="TED35" s="86"/>
      <c r="TEE35" s="86"/>
      <c r="TEF35" s="86"/>
      <c r="TEG35" s="86"/>
      <c r="TEH35" s="86"/>
      <c r="TEI35" s="86"/>
      <c r="TEJ35" s="86"/>
      <c r="TEK35" s="86"/>
      <c r="TEL35" s="86"/>
      <c r="TEM35" s="86"/>
      <c r="TEN35" s="86"/>
      <c r="TEO35" s="86"/>
      <c r="TEP35" s="86"/>
      <c r="TEQ35" s="86"/>
      <c r="TER35" s="86"/>
      <c r="TES35" s="86"/>
      <c r="TET35" s="86"/>
      <c r="TEU35" s="86"/>
      <c r="TEV35" s="86"/>
      <c r="TEW35" s="86"/>
      <c r="TEX35" s="86"/>
      <c r="TEY35" s="86"/>
      <c r="TEZ35" s="86"/>
      <c r="TFA35" s="86"/>
      <c r="TFB35" s="86"/>
      <c r="TFC35" s="86"/>
      <c r="TFD35" s="86"/>
      <c r="TFE35" s="86"/>
      <c r="TFF35" s="86"/>
      <c r="TFG35" s="86"/>
      <c r="TFH35" s="86"/>
      <c r="TFI35" s="86"/>
      <c r="TFJ35" s="86"/>
      <c r="TFK35" s="86"/>
      <c r="TFL35" s="86"/>
      <c r="TFM35" s="86"/>
      <c r="TFN35" s="86"/>
      <c r="TFO35" s="86"/>
      <c r="TFP35" s="86"/>
      <c r="TFQ35" s="86"/>
      <c r="TFR35" s="86"/>
      <c r="TFS35" s="86"/>
      <c r="TFT35" s="86"/>
      <c r="TFU35" s="86"/>
      <c r="TFV35" s="86"/>
      <c r="TFW35" s="86"/>
      <c r="TFX35" s="86"/>
      <c r="TFY35" s="86"/>
      <c r="TFZ35" s="86"/>
      <c r="TGA35" s="86"/>
      <c r="TGB35" s="86"/>
      <c r="TGC35" s="86"/>
      <c r="TGD35" s="86"/>
      <c r="TGE35" s="86"/>
      <c r="TGF35" s="86"/>
      <c r="TGG35" s="86"/>
      <c r="TGH35" s="86"/>
      <c r="TGI35" s="86"/>
      <c r="TGJ35" s="86"/>
      <c r="TGK35" s="86"/>
      <c r="TGL35" s="86"/>
      <c r="TGM35" s="86"/>
      <c r="TGN35" s="86"/>
      <c r="TGO35" s="86"/>
      <c r="TGP35" s="86"/>
      <c r="TGQ35" s="86"/>
      <c r="TGR35" s="86"/>
      <c r="TGS35" s="86"/>
      <c r="TGT35" s="86"/>
      <c r="TGU35" s="86"/>
      <c r="TGV35" s="86"/>
      <c r="TGW35" s="86"/>
      <c r="TGX35" s="86"/>
      <c r="TGY35" s="86"/>
      <c r="TGZ35" s="86"/>
      <c r="THA35" s="86"/>
      <c r="THB35" s="86"/>
      <c r="THC35" s="86"/>
      <c r="THD35" s="86"/>
      <c r="THE35" s="86"/>
      <c r="THF35" s="86"/>
      <c r="THG35" s="86"/>
      <c r="THH35" s="86"/>
      <c r="THI35" s="86"/>
      <c r="THJ35" s="86"/>
      <c r="THK35" s="86"/>
      <c r="THL35" s="86"/>
      <c r="THM35" s="86"/>
      <c r="THN35" s="86"/>
      <c r="THO35" s="86"/>
      <c r="THP35" s="86"/>
      <c r="THQ35" s="86"/>
      <c r="THR35" s="86"/>
      <c r="THS35" s="86"/>
      <c r="THT35" s="86"/>
      <c r="THU35" s="86"/>
      <c r="THV35" s="86"/>
      <c r="THW35" s="86"/>
      <c r="THX35" s="86"/>
      <c r="THY35" s="86"/>
      <c r="THZ35" s="86"/>
      <c r="TIA35" s="86"/>
      <c r="TIB35" s="86"/>
      <c r="TIC35" s="86"/>
      <c r="TID35" s="86"/>
      <c r="TIE35" s="86"/>
      <c r="TIF35" s="86"/>
      <c r="TIG35" s="86"/>
      <c r="TIH35" s="86"/>
      <c r="TII35" s="86"/>
      <c r="TIJ35" s="86"/>
      <c r="TIK35" s="86"/>
      <c r="TIL35" s="86"/>
      <c r="TIM35" s="86"/>
      <c r="TIN35" s="86"/>
      <c r="TIO35" s="86"/>
      <c r="TIP35" s="86"/>
      <c r="TIQ35" s="86"/>
      <c r="TIR35" s="86"/>
      <c r="TIS35" s="86"/>
      <c r="TIT35" s="86"/>
      <c r="TIU35" s="86"/>
      <c r="TIV35" s="86"/>
      <c r="TIW35" s="86"/>
      <c r="TIX35" s="86"/>
      <c r="TIY35" s="86"/>
      <c r="TIZ35" s="86"/>
      <c r="TJA35" s="86"/>
      <c r="TJB35" s="86"/>
      <c r="TJC35" s="86"/>
      <c r="TJD35" s="86"/>
      <c r="TJE35" s="86"/>
      <c r="TJF35" s="86"/>
      <c r="TJG35" s="86"/>
      <c r="TJH35" s="86"/>
      <c r="TJI35" s="86"/>
      <c r="TJJ35" s="86"/>
      <c r="TJK35" s="86"/>
      <c r="TJL35" s="86"/>
      <c r="TJM35" s="86"/>
      <c r="TJN35" s="86"/>
      <c r="TJO35" s="86"/>
      <c r="TJP35" s="86"/>
      <c r="TJQ35" s="86"/>
      <c r="TJR35" s="86"/>
      <c r="TJS35" s="86"/>
      <c r="TJT35" s="86"/>
      <c r="TJU35" s="86"/>
      <c r="TJV35" s="86"/>
      <c r="TJW35" s="86"/>
      <c r="TJX35" s="86"/>
      <c r="TJY35" s="86"/>
      <c r="TJZ35" s="86"/>
      <c r="TKA35" s="86"/>
      <c r="TKB35" s="86"/>
      <c r="TKC35" s="86"/>
      <c r="TKD35" s="86"/>
      <c r="TKE35" s="86"/>
      <c r="TKF35" s="86"/>
      <c r="TKG35" s="86"/>
      <c r="TKH35" s="86"/>
      <c r="TKI35" s="86"/>
      <c r="TKJ35" s="86"/>
      <c r="TKK35" s="86"/>
      <c r="TKL35" s="86"/>
      <c r="TKM35" s="86"/>
      <c r="TKN35" s="86"/>
      <c r="TKO35" s="86"/>
      <c r="TKP35" s="86"/>
      <c r="TKQ35" s="86"/>
      <c r="TKR35" s="86"/>
      <c r="TKS35" s="86"/>
      <c r="TKT35" s="86"/>
      <c r="TKU35" s="86"/>
      <c r="TKV35" s="86"/>
      <c r="TKW35" s="86"/>
      <c r="TKX35" s="86"/>
      <c r="TKY35" s="86"/>
      <c r="TKZ35" s="86"/>
      <c r="TLA35" s="86"/>
      <c r="TLB35" s="86"/>
      <c r="TLC35" s="86"/>
      <c r="TLD35" s="86"/>
      <c r="TLE35" s="86"/>
      <c r="TLF35" s="86"/>
      <c r="TLG35" s="86"/>
      <c r="TLH35" s="86"/>
      <c r="TLI35" s="86"/>
      <c r="TLJ35" s="86"/>
      <c r="TLK35" s="86"/>
      <c r="TLL35" s="86"/>
      <c r="TLM35" s="86"/>
      <c r="TLN35" s="86"/>
      <c r="TLO35" s="86"/>
      <c r="TLP35" s="86"/>
      <c r="TLQ35" s="86"/>
      <c r="TLR35" s="86"/>
      <c r="TLS35" s="86"/>
      <c r="TLT35" s="86"/>
      <c r="TLU35" s="86"/>
      <c r="TLV35" s="86"/>
      <c r="TLW35" s="86"/>
      <c r="TLX35" s="86"/>
      <c r="TLY35" s="86"/>
      <c r="TLZ35" s="86"/>
      <c r="TMA35" s="86"/>
      <c r="TMB35" s="86"/>
      <c r="TMC35" s="86"/>
      <c r="TMD35" s="86"/>
      <c r="TME35" s="86"/>
      <c r="TMF35" s="86"/>
      <c r="TMG35" s="86"/>
      <c r="TMH35" s="86"/>
      <c r="TMI35" s="86"/>
      <c r="TMJ35" s="86"/>
      <c r="TMK35" s="86"/>
      <c r="TML35" s="86"/>
      <c r="TMM35" s="86"/>
      <c r="TMN35" s="86"/>
      <c r="TMO35" s="86"/>
      <c r="TMP35" s="86"/>
      <c r="TMQ35" s="86"/>
      <c r="TMR35" s="86"/>
      <c r="TMS35" s="86"/>
      <c r="TMT35" s="86"/>
      <c r="TMU35" s="86"/>
      <c r="TMV35" s="86"/>
      <c r="TMW35" s="86"/>
      <c r="TMX35" s="86"/>
      <c r="TMY35" s="86"/>
      <c r="TMZ35" s="86"/>
      <c r="TNA35" s="86"/>
      <c r="TNB35" s="86"/>
      <c r="TNC35" s="86"/>
      <c r="TND35" s="86"/>
      <c r="TNE35" s="86"/>
      <c r="TNF35" s="86"/>
      <c r="TNG35" s="86"/>
      <c r="TNH35" s="86"/>
      <c r="TNI35" s="86"/>
      <c r="TNJ35" s="86"/>
      <c r="TNK35" s="86"/>
      <c r="TNL35" s="86"/>
      <c r="TNM35" s="86"/>
      <c r="TNN35" s="86"/>
      <c r="TNO35" s="86"/>
      <c r="TNP35" s="86"/>
      <c r="TNQ35" s="86"/>
      <c r="TNR35" s="86"/>
      <c r="TNS35" s="86"/>
      <c r="TNT35" s="86"/>
      <c r="TNU35" s="86"/>
      <c r="TNV35" s="86"/>
      <c r="TNW35" s="86"/>
      <c r="TNX35" s="86"/>
      <c r="TNY35" s="86"/>
      <c r="TNZ35" s="86"/>
      <c r="TOA35" s="86"/>
      <c r="TOB35" s="86"/>
      <c r="TOC35" s="86"/>
      <c r="TOD35" s="86"/>
      <c r="TOE35" s="86"/>
      <c r="TOF35" s="86"/>
      <c r="TOG35" s="86"/>
      <c r="TOH35" s="86"/>
      <c r="TOI35" s="86"/>
      <c r="TOJ35" s="86"/>
      <c r="TOK35" s="86"/>
      <c r="TOL35" s="86"/>
      <c r="TOM35" s="86"/>
      <c r="TON35" s="86"/>
      <c r="TOO35" s="86"/>
      <c r="TOP35" s="86"/>
      <c r="TOQ35" s="86"/>
      <c r="TOR35" s="86"/>
      <c r="TOS35" s="86"/>
      <c r="TOT35" s="86"/>
      <c r="TOU35" s="86"/>
      <c r="TOV35" s="86"/>
      <c r="TOW35" s="86"/>
      <c r="TOX35" s="86"/>
      <c r="TOY35" s="86"/>
      <c r="TOZ35" s="86"/>
      <c r="TPA35" s="86"/>
      <c r="TPB35" s="86"/>
      <c r="TPC35" s="86"/>
      <c r="TPD35" s="86"/>
      <c r="TPE35" s="86"/>
      <c r="TPF35" s="86"/>
      <c r="TPG35" s="86"/>
      <c r="TPH35" s="86"/>
      <c r="TPI35" s="86"/>
      <c r="TPJ35" s="86"/>
      <c r="TPK35" s="86"/>
      <c r="TPL35" s="86"/>
      <c r="TPM35" s="86"/>
      <c r="TPN35" s="86"/>
      <c r="TPO35" s="86"/>
      <c r="TPP35" s="86"/>
      <c r="TPQ35" s="86"/>
      <c r="TPR35" s="86"/>
      <c r="TPS35" s="86"/>
      <c r="TPT35" s="86"/>
      <c r="TPU35" s="86"/>
      <c r="TPV35" s="86"/>
      <c r="TPW35" s="86"/>
      <c r="TPX35" s="86"/>
      <c r="TPY35" s="86"/>
      <c r="TPZ35" s="86"/>
      <c r="TQA35" s="86"/>
      <c r="TQB35" s="86"/>
      <c r="TQC35" s="86"/>
      <c r="TQD35" s="86"/>
      <c r="TQE35" s="86"/>
      <c r="TQF35" s="86"/>
      <c r="TQG35" s="86"/>
      <c r="TQH35" s="86"/>
      <c r="TQI35" s="86"/>
      <c r="TQJ35" s="86"/>
      <c r="TQK35" s="86"/>
      <c r="TQL35" s="86"/>
      <c r="TQM35" s="86"/>
      <c r="TQN35" s="86"/>
      <c r="TQO35" s="86"/>
      <c r="TQP35" s="86"/>
      <c r="TQQ35" s="86"/>
      <c r="TQR35" s="86"/>
      <c r="TQS35" s="86"/>
      <c r="TQT35" s="86"/>
      <c r="TQU35" s="86"/>
      <c r="TQV35" s="86"/>
      <c r="TQW35" s="86"/>
      <c r="TQX35" s="86"/>
      <c r="TQY35" s="86"/>
      <c r="TQZ35" s="86"/>
      <c r="TRA35" s="86"/>
      <c r="TRB35" s="86"/>
      <c r="TRC35" s="86"/>
      <c r="TRD35" s="86"/>
      <c r="TRE35" s="86"/>
      <c r="TRF35" s="86"/>
      <c r="TRG35" s="86"/>
      <c r="TRH35" s="86"/>
      <c r="TRI35" s="86"/>
      <c r="TRJ35" s="86"/>
      <c r="TRK35" s="86"/>
      <c r="TRL35" s="86"/>
      <c r="TRM35" s="86"/>
      <c r="TRN35" s="86"/>
      <c r="TRO35" s="86"/>
      <c r="TRP35" s="86"/>
      <c r="TRQ35" s="86"/>
      <c r="TRR35" s="86"/>
      <c r="TRS35" s="86"/>
      <c r="TRT35" s="86"/>
      <c r="TRU35" s="86"/>
      <c r="TRV35" s="86"/>
      <c r="TRW35" s="86"/>
      <c r="TRX35" s="86"/>
      <c r="TRY35" s="86"/>
      <c r="TRZ35" s="86"/>
      <c r="TSA35" s="86"/>
      <c r="TSB35" s="86"/>
      <c r="TSC35" s="86"/>
      <c r="TSD35" s="86"/>
      <c r="TSE35" s="86"/>
      <c r="TSF35" s="86"/>
      <c r="TSG35" s="86"/>
      <c r="TSH35" s="86"/>
      <c r="TSI35" s="86"/>
      <c r="TSJ35" s="86"/>
      <c r="TSK35" s="86"/>
      <c r="TSL35" s="86"/>
      <c r="TSM35" s="86"/>
      <c r="TSN35" s="86"/>
      <c r="TSO35" s="86"/>
      <c r="TSP35" s="86"/>
      <c r="TSQ35" s="86"/>
      <c r="TSR35" s="86"/>
      <c r="TSS35" s="86"/>
      <c r="TST35" s="86"/>
      <c r="TSU35" s="86"/>
      <c r="TSV35" s="86"/>
      <c r="TSW35" s="86"/>
      <c r="TSX35" s="86"/>
      <c r="TSY35" s="86"/>
      <c r="TSZ35" s="86"/>
      <c r="TTA35" s="86"/>
      <c r="TTB35" s="86"/>
      <c r="TTC35" s="86"/>
      <c r="TTD35" s="86"/>
      <c r="TTE35" s="86"/>
      <c r="TTF35" s="86"/>
      <c r="TTG35" s="86"/>
      <c r="TTH35" s="86"/>
      <c r="TTI35" s="86"/>
      <c r="TTJ35" s="86"/>
      <c r="TTK35" s="86"/>
      <c r="TTL35" s="86"/>
      <c r="TTM35" s="86"/>
      <c r="TTN35" s="86"/>
      <c r="TTO35" s="86"/>
      <c r="TTP35" s="86"/>
      <c r="TTQ35" s="86"/>
      <c r="TTR35" s="86"/>
      <c r="TTS35" s="86"/>
      <c r="TTT35" s="86"/>
      <c r="TTU35" s="86"/>
      <c r="TTV35" s="86"/>
      <c r="TTW35" s="86"/>
      <c r="TTX35" s="86"/>
      <c r="TTY35" s="86"/>
      <c r="TTZ35" s="86"/>
      <c r="TUA35" s="86"/>
      <c r="TUB35" s="86"/>
      <c r="TUC35" s="86"/>
      <c r="TUD35" s="86"/>
      <c r="TUE35" s="86"/>
      <c r="TUF35" s="86"/>
      <c r="TUG35" s="86"/>
      <c r="TUH35" s="86"/>
      <c r="TUI35" s="86"/>
      <c r="TUJ35" s="86"/>
      <c r="TUK35" s="86"/>
      <c r="TUL35" s="86"/>
      <c r="TUM35" s="86"/>
      <c r="TUN35" s="86"/>
      <c r="TUO35" s="86"/>
      <c r="TUP35" s="86"/>
      <c r="TUQ35" s="86"/>
      <c r="TUR35" s="86"/>
      <c r="TUS35" s="86"/>
      <c r="TUT35" s="86"/>
      <c r="TUU35" s="86"/>
      <c r="TUV35" s="86"/>
      <c r="TUW35" s="86"/>
      <c r="TUX35" s="86"/>
      <c r="TUY35" s="86"/>
      <c r="TUZ35" s="86"/>
      <c r="TVA35" s="86"/>
      <c r="TVB35" s="86"/>
      <c r="TVC35" s="86"/>
      <c r="TVD35" s="86"/>
      <c r="TVE35" s="86"/>
      <c r="TVF35" s="86"/>
      <c r="TVG35" s="86"/>
      <c r="TVH35" s="86"/>
      <c r="TVI35" s="86"/>
      <c r="TVJ35" s="86"/>
      <c r="TVK35" s="86"/>
      <c r="TVL35" s="86"/>
      <c r="TVM35" s="86"/>
      <c r="TVN35" s="86"/>
      <c r="TVO35" s="86"/>
      <c r="TVP35" s="86"/>
      <c r="TVQ35" s="86"/>
      <c r="TVR35" s="86"/>
      <c r="TVS35" s="86"/>
      <c r="TVT35" s="86"/>
      <c r="TVU35" s="86"/>
      <c r="TVV35" s="86"/>
      <c r="TVW35" s="86"/>
      <c r="TVX35" s="86"/>
      <c r="TVY35" s="86"/>
      <c r="TVZ35" s="86"/>
      <c r="TWA35" s="86"/>
      <c r="TWB35" s="86"/>
      <c r="TWC35" s="86"/>
      <c r="TWD35" s="86"/>
      <c r="TWE35" s="86"/>
      <c r="TWF35" s="86"/>
      <c r="TWG35" s="86"/>
      <c r="TWH35" s="86"/>
      <c r="TWI35" s="86"/>
      <c r="TWJ35" s="86"/>
      <c r="TWK35" s="86"/>
      <c r="TWL35" s="86"/>
      <c r="TWM35" s="86"/>
      <c r="TWN35" s="86"/>
      <c r="TWO35" s="86"/>
      <c r="TWP35" s="86"/>
      <c r="TWQ35" s="86"/>
      <c r="TWR35" s="86"/>
      <c r="TWS35" s="86"/>
      <c r="TWT35" s="86"/>
      <c r="TWU35" s="86"/>
      <c r="TWV35" s="86"/>
      <c r="TWW35" s="86"/>
      <c r="TWX35" s="86"/>
      <c r="TWY35" s="86"/>
      <c r="TWZ35" s="86"/>
      <c r="TXA35" s="86"/>
      <c r="TXB35" s="86"/>
      <c r="TXC35" s="86"/>
      <c r="TXD35" s="86"/>
      <c r="TXE35" s="86"/>
      <c r="TXF35" s="86"/>
      <c r="TXG35" s="86"/>
      <c r="TXH35" s="86"/>
      <c r="TXI35" s="86"/>
      <c r="TXJ35" s="86"/>
      <c r="TXK35" s="86"/>
      <c r="TXL35" s="86"/>
      <c r="TXM35" s="86"/>
      <c r="TXN35" s="86"/>
      <c r="TXO35" s="86"/>
      <c r="TXP35" s="86"/>
      <c r="TXQ35" s="86"/>
      <c r="TXR35" s="86"/>
      <c r="TXS35" s="86"/>
      <c r="TXT35" s="86"/>
      <c r="TXU35" s="86"/>
      <c r="TXV35" s="86"/>
      <c r="TXW35" s="86"/>
      <c r="TXX35" s="86"/>
      <c r="TXY35" s="86"/>
      <c r="TXZ35" s="86"/>
      <c r="TYA35" s="86"/>
      <c r="TYB35" s="86"/>
      <c r="TYC35" s="86"/>
      <c r="TYD35" s="86"/>
      <c r="TYE35" s="86"/>
      <c r="TYF35" s="86"/>
      <c r="TYG35" s="86"/>
      <c r="TYH35" s="86"/>
      <c r="TYI35" s="86"/>
      <c r="TYJ35" s="86"/>
      <c r="TYK35" s="86"/>
      <c r="TYL35" s="86"/>
      <c r="TYM35" s="86"/>
      <c r="TYN35" s="86"/>
      <c r="TYO35" s="86"/>
      <c r="TYP35" s="86"/>
      <c r="TYQ35" s="86"/>
      <c r="TYR35" s="86"/>
      <c r="TYS35" s="86"/>
      <c r="TYT35" s="86"/>
      <c r="TYU35" s="86"/>
      <c r="TYV35" s="86"/>
      <c r="TYW35" s="86"/>
      <c r="TYX35" s="86"/>
      <c r="TYY35" s="86"/>
      <c r="TYZ35" s="86"/>
      <c r="TZA35" s="86"/>
      <c r="TZB35" s="86"/>
      <c r="TZC35" s="86"/>
      <c r="TZD35" s="86"/>
      <c r="TZE35" s="86"/>
      <c r="TZF35" s="86"/>
      <c r="TZG35" s="86"/>
      <c r="TZH35" s="86"/>
      <c r="TZI35" s="86"/>
      <c r="TZJ35" s="86"/>
      <c r="TZK35" s="86"/>
      <c r="TZL35" s="86"/>
      <c r="TZM35" s="86"/>
      <c r="TZN35" s="86"/>
      <c r="TZO35" s="86"/>
      <c r="TZP35" s="86"/>
      <c r="TZQ35" s="86"/>
      <c r="TZR35" s="86"/>
      <c r="TZS35" s="86"/>
      <c r="TZT35" s="86"/>
      <c r="TZU35" s="86"/>
      <c r="TZV35" s="86"/>
      <c r="TZW35" s="86"/>
      <c r="TZX35" s="86"/>
      <c r="TZY35" s="86"/>
      <c r="TZZ35" s="86"/>
      <c r="UAA35" s="86"/>
      <c r="UAB35" s="86"/>
      <c r="UAC35" s="86"/>
      <c r="UAD35" s="86"/>
      <c r="UAE35" s="86"/>
      <c r="UAF35" s="86"/>
      <c r="UAG35" s="86"/>
      <c r="UAH35" s="86"/>
      <c r="UAI35" s="86"/>
      <c r="UAJ35" s="86"/>
      <c r="UAK35" s="86"/>
      <c r="UAL35" s="86"/>
      <c r="UAM35" s="86"/>
      <c r="UAN35" s="86"/>
      <c r="UAO35" s="86"/>
      <c r="UAP35" s="86"/>
      <c r="UAQ35" s="86"/>
      <c r="UAR35" s="86"/>
      <c r="UAS35" s="86"/>
      <c r="UAT35" s="86"/>
      <c r="UAU35" s="86"/>
      <c r="UAV35" s="86"/>
      <c r="UAW35" s="86"/>
      <c r="UAX35" s="86"/>
      <c r="UAY35" s="86"/>
      <c r="UAZ35" s="86"/>
      <c r="UBA35" s="86"/>
      <c r="UBB35" s="86"/>
      <c r="UBC35" s="86"/>
      <c r="UBD35" s="86"/>
      <c r="UBE35" s="86"/>
      <c r="UBF35" s="86"/>
      <c r="UBG35" s="86"/>
      <c r="UBH35" s="86"/>
      <c r="UBI35" s="86"/>
      <c r="UBJ35" s="86"/>
      <c r="UBK35" s="86"/>
      <c r="UBL35" s="86"/>
      <c r="UBM35" s="86"/>
      <c r="UBN35" s="86"/>
      <c r="UBO35" s="86"/>
      <c r="UBP35" s="86"/>
      <c r="UBQ35" s="86"/>
      <c r="UBR35" s="86"/>
      <c r="UBS35" s="86"/>
      <c r="UBT35" s="86"/>
      <c r="UBU35" s="86"/>
      <c r="UBV35" s="86"/>
      <c r="UBW35" s="86"/>
      <c r="UBX35" s="86"/>
      <c r="UBY35" s="86"/>
      <c r="UBZ35" s="86"/>
      <c r="UCA35" s="86"/>
      <c r="UCB35" s="86"/>
      <c r="UCC35" s="86"/>
      <c r="UCD35" s="86"/>
      <c r="UCE35" s="86"/>
      <c r="UCF35" s="86"/>
      <c r="UCG35" s="86"/>
      <c r="UCH35" s="86"/>
      <c r="UCI35" s="86"/>
      <c r="UCJ35" s="86"/>
      <c r="UCK35" s="86"/>
      <c r="UCL35" s="86"/>
      <c r="UCM35" s="86"/>
      <c r="UCN35" s="86"/>
      <c r="UCO35" s="86"/>
      <c r="UCP35" s="86"/>
      <c r="UCQ35" s="86"/>
      <c r="UCR35" s="86"/>
      <c r="UCS35" s="86"/>
      <c r="UCT35" s="86"/>
      <c r="UCU35" s="86"/>
      <c r="UCV35" s="86"/>
      <c r="UCW35" s="86"/>
      <c r="UCX35" s="86"/>
      <c r="UCY35" s="86"/>
      <c r="UCZ35" s="86"/>
      <c r="UDA35" s="86"/>
      <c r="UDB35" s="86"/>
      <c r="UDC35" s="86"/>
      <c r="UDD35" s="86"/>
      <c r="UDE35" s="86"/>
      <c r="UDF35" s="86"/>
      <c r="UDG35" s="86"/>
      <c r="UDH35" s="86"/>
      <c r="UDI35" s="86"/>
      <c r="UDJ35" s="86"/>
      <c r="UDK35" s="86"/>
      <c r="UDL35" s="86"/>
      <c r="UDM35" s="86"/>
      <c r="UDN35" s="86"/>
      <c r="UDO35" s="86"/>
      <c r="UDP35" s="86"/>
      <c r="UDQ35" s="86"/>
      <c r="UDR35" s="86"/>
      <c r="UDS35" s="86"/>
      <c r="UDT35" s="86"/>
      <c r="UDU35" s="86"/>
      <c r="UDV35" s="86"/>
      <c r="UDW35" s="86"/>
      <c r="UDX35" s="86"/>
      <c r="UDY35" s="86"/>
      <c r="UDZ35" s="86"/>
      <c r="UEA35" s="86"/>
      <c r="UEB35" s="86"/>
      <c r="UEC35" s="86"/>
      <c r="UED35" s="86"/>
      <c r="UEE35" s="86"/>
      <c r="UEF35" s="86"/>
      <c r="UEG35" s="86"/>
      <c r="UEH35" s="86"/>
      <c r="UEI35" s="86"/>
      <c r="UEJ35" s="86"/>
      <c r="UEK35" s="86"/>
      <c r="UEL35" s="86"/>
      <c r="UEM35" s="86"/>
      <c r="UEN35" s="86"/>
      <c r="UEO35" s="86"/>
      <c r="UEP35" s="86"/>
      <c r="UEQ35" s="86"/>
      <c r="UER35" s="86"/>
      <c r="UES35" s="86"/>
      <c r="UET35" s="86"/>
      <c r="UEU35" s="86"/>
      <c r="UEV35" s="86"/>
      <c r="UEW35" s="86"/>
      <c r="UEX35" s="86"/>
      <c r="UEY35" s="86"/>
      <c r="UEZ35" s="86"/>
      <c r="UFA35" s="86"/>
      <c r="UFB35" s="86"/>
      <c r="UFC35" s="86"/>
      <c r="UFD35" s="86"/>
      <c r="UFE35" s="86"/>
      <c r="UFF35" s="86"/>
      <c r="UFG35" s="86"/>
      <c r="UFH35" s="86"/>
      <c r="UFI35" s="86"/>
      <c r="UFJ35" s="86"/>
      <c r="UFK35" s="86"/>
      <c r="UFL35" s="86"/>
      <c r="UFM35" s="86"/>
      <c r="UFN35" s="86"/>
      <c r="UFO35" s="86"/>
      <c r="UFP35" s="86"/>
      <c r="UFQ35" s="86"/>
      <c r="UFR35" s="86"/>
      <c r="UFS35" s="86"/>
      <c r="UFT35" s="86"/>
      <c r="UFU35" s="86"/>
      <c r="UFV35" s="86"/>
      <c r="UFW35" s="86"/>
      <c r="UFX35" s="86"/>
      <c r="UFY35" s="86"/>
      <c r="UFZ35" s="86"/>
      <c r="UGA35" s="86"/>
      <c r="UGB35" s="86"/>
      <c r="UGC35" s="86"/>
      <c r="UGD35" s="86"/>
      <c r="UGE35" s="86"/>
      <c r="UGF35" s="86"/>
      <c r="UGG35" s="86"/>
      <c r="UGH35" s="86"/>
      <c r="UGI35" s="86"/>
      <c r="UGJ35" s="86"/>
      <c r="UGK35" s="86"/>
      <c r="UGL35" s="86"/>
      <c r="UGM35" s="86"/>
      <c r="UGN35" s="86"/>
      <c r="UGO35" s="86"/>
      <c r="UGP35" s="86"/>
      <c r="UGQ35" s="86"/>
      <c r="UGR35" s="86"/>
      <c r="UGS35" s="86"/>
      <c r="UGT35" s="86"/>
      <c r="UGU35" s="86"/>
      <c r="UGV35" s="86"/>
      <c r="UGW35" s="86"/>
      <c r="UGX35" s="86"/>
      <c r="UGY35" s="86"/>
      <c r="UGZ35" s="86"/>
      <c r="UHA35" s="86"/>
      <c r="UHB35" s="86"/>
      <c r="UHC35" s="86"/>
      <c r="UHD35" s="86"/>
      <c r="UHE35" s="86"/>
      <c r="UHF35" s="86"/>
      <c r="UHG35" s="86"/>
      <c r="UHH35" s="86"/>
      <c r="UHI35" s="86"/>
      <c r="UHJ35" s="86"/>
      <c r="UHK35" s="86"/>
      <c r="UHL35" s="86"/>
      <c r="UHM35" s="86"/>
      <c r="UHN35" s="86"/>
      <c r="UHO35" s="86"/>
      <c r="UHP35" s="86"/>
      <c r="UHQ35" s="86"/>
      <c r="UHR35" s="86"/>
      <c r="UHS35" s="86"/>
      <c r="UHT35" s="86"/>
      <c r="UHU35" s="86"/>
      <c r="UHV35" s="86"/>
      <c r="UHW35" s="86"/>
      <c r="UHX35" s="86"/>
      <c r="UHY35" s="86"/>
      <c r="UHZ35" s="86"/>
      <c r="UIA35" s="86"/>
      <c r="UIB35" s="86"/>
      <c r="UIC35" s="86"/>
      <c r="UID35" s="86"/>
      <c r="UIE35" s="86"/>
      <c r="UIF35" s="86"/>
      <c r="UIG35" s="86"/>
      <c r="UIH35" s="86"/>
      <c r="UII35" s="86"/>
      <c r="UIJ35" s="86"/>
      <c r="UIK35" s="86"/>
      <c r="UIL35" s="86"/>
      <c r="UIM35" s="86"/>
      <c r="UIN35" s="86"/>
      <c r="UIO35" s="86"/>
      <c r="UIP35" s="86"/>
      <c r="UIQ35" s="86"/>
      <c r="UIR35" s="86"/>
      <c r="UIS35" s="86"/>
      <c r="UIT35" s="86"/>
      <c r="UIU35" s="86"/>
      <c r="UIV35" s="86"/>
      <c r="UIW35" s="86"/>
      <c r="UIX35" s="86"/>
      <c r="UIY35" s="86"/>
      <c r="UIZ35" s="86"/>
      <c r="UJA35" s="86"/>
      <c r="UJB35" s="86"/>
      <c r="UJC35" s="86"/>
      <c r="UJD35" s="86"/>
      <c r="UJE35" s="86"/>
      <c r="UJF35" s="86"/>
      <c r="UJG35" s="86"/>
      <c r="UJH35" s="86"/>
      <c r="UJI35" s="86"/>
      <c r="UJJ35" s="86"/>
      <c r="UJK35" s="86"/>
      <c r="UJL35" s="86"/>
      <c r="UJM35" s="86"/>
      <c r="UJN35" s="86"/>
      <c r="UJO35" s="86"/>
      <c r="UJP35" s="86"/>
      <c r="UJQ35" s="86"/>
      <c r="UJR35" s="86"/>
      <c r="UJS35" s="86"/>
      <c r="UJT35" s="86"/>
      <c r="UJU35" s="86"/>
      <c r="UJV35" s="86"/>
      <c r="UJW35" s="86"/>
      <c r="UJX35" s="86"/>
      <c r="UJY35" s="86"/>
      <c r="UJZ35" s="86"/>
      <c r="UKA35" s="86"/>
      <c r="UKB35" s="86"/>
      <c r="UKC35" s="86"/>
      <c r="UKD35" s="86"/>
      <c r="UKE35" s="86"/>
      <c r="UKF35" s="86"/>
      <c r="UKG35" s="86"/>
      <c r="UKH35" s="86"/>
      <c r="UKI35" s="86"/>
      <c r="UKJ35" s="86"/>
      <c r="UKK35" s="86"/>
      <c r="UKL35" s="86"/>
      <c r="UKM35" s="86"/>
      <c r="UKN35" s="86"/>
      <c r="UKO35" s="86"/>
      <c r="UKP35" s="86"/>
      <c r="UKQ35" s="86"/>
      <c r="UKR35" s="86"/>
      <c r="UKS35" s="86"/>
      <c r="UKT35" s="86"/>
      <c r="UKU35" s="86"/>
      <c r="UKV35" s="86"/>
      <c r="UKW35" s="86"/>
      <c r="UKX35" s="86"/>
      <c r="UKY35" s="86"/>
      <c r="UKZ35" s="86"/>
      <c r="ULA35" s="86"/>
      <c r="ULB35" s="86"/>
      <c r="ULC35" s="86"/>
      <c r="ULD35" s="86"/>
      <c r="ULE35" s="86"/>
      <c r="ULF35" s="86"/>
      <c r="ULG35" s="86"/>
      <c r="ULH35" s="86"/>
      <c r="ULI35" s="86"/>
      <c r="ULJ35" s="86"/>
      <c r="ULK35" s="86"/>
      <c r="ULL35" s="86"/>
      <c r="ULM35" s="86"/>
      <c r="ULN35" s="86"/>
      <c r="ULO35" s="86"/>
      <c r="ULP35" s="86"/>
      <c r="ULQ35" s="86"/>
      <c r="ULR35" s="86"/>
      <c r="ULS35" s="86"/>
      <c r="ULT35" s="86"/>
      <c r="ULU35" s="86"/>
      <c r="ULV35" s="86"/>
      <c r="ULW35" s="86"/>
      <c r="ULX35" s="86"/>
      <c r="ULY35" s="86"/>
      <c r="ULZ35" s="86"/>
      <c r="UMA35" s="86"/>
      <c r="UMB35" s="86"/>
      <c r="UMC35" s="86"/>
      <c r="UMD35" s="86"/>
      <c r="UME35" s="86"/>
      <c r="UMF35" s="86"/>
      <c r="UMG35" s="86"/>
      <c r="UMH35" s="86"/>
      <c r="UMI35" s="86"/>
      <c r="UMJ35" s="86"/>
      <c r="UMK35" s="86"/>
      <c r="UML35" s="86"/>
      <c r="UMM35" s="86"/>
      <c r="UMN35" s="86"/>
      <c r="UMO35" s="86"/>
      <c r="UMP35" s="86"/>
      <c r="UMQ35" s="86"/>
      <c r="UMR35" s="86"/>
      <c r="UMS35" s="86"/>
      <c r="UMT35" s="86"/>
      <c r="UMU35" s="86"/>
      <c r="UMV35" s="86"/>
      <c r="UMW35" s="86"/>
      <c r="UMX35" s="86"/>
      <c r="UMY35" s="86"/>
      <c r="UMZ35" s="86"/>
      <c r="UNA35" s="86"/>
      <c r="UNB35" s="86"/>
      <c r="UNC35" s="86"/>
      <c r="UND35" s="86"/>
      <c r="UNE35" s="86"/>
      <c r="UNF35" s="86"/>
      <c r="UNG35" s="86"/>
      <c r="UNH35" s="86"/>
      <c r="UNI35" s="86"/>
      <c r="UNJ35" s="86"/>
      <c r="UNK35" s="86"/>
      <c r="UNL35" s="86"/>
      <c r="UNM35" s="86"/>
      <c r="UNN35" s="86"/>
      <c r="UNO35" s="86"/>
      <c r="UNP35" s="86"/>
      <c r="UNQ35" s="86"/>
      <c r="UNR35" s="86"/>
      <c r="UNS35" s="86"/>
      <c r="UNT35" s="86"/>
      <c r="UNU35" s="86"/>
      <c r="UNV35" s="86"/>
      <c r="UNW35" s="86"/>
      <c r="UNX35" s="86"/>
      <c r="UNY35" s="86"/>
      <c r="UNZ35" s="86"/>
      <c r="UOA35" s="86"/>
      <c r="UOB35" s="86"/>
      <c r="UOC35" s="86"/>
      <c r="UOD35" s="86"/>
      <c r="UOE35" s="86"/>
      <c r="UOF35" s="86"/>
      <c r="UOG35" s="86"/>
      <c r="UOH35" s="86"/>
      <c r="UOI35" s="86"/>
      <c r="UOJ35" s="86"/>
      <c r="UOK35" s="86"/>
      <c r="UOL35" s="86"/>
      <c r="UOM35" s="86"/>
      <c r="UON35" s="86"/>
      <c r="UOO35" s="86"/>
      <c r="UOP35" s="86"/>
      <c r="UOQ35" s="86"/>
      <c r="UOR35" s="86"/>
      <c r="UOS35" s="86"/>
      <c r="UOT35" s="86"/>
      <c r="UOU35" s="86"/>
      <c r="UOV35" s="86"/>
      <c r="UOW35" s="86"/>
      <c r="UOX35" s="86"/>
      <c r="UOY35" s="86"/>
      <c r="UOZ35" s="86"/>
      <c r="UPA35" s="86"/>
      <c r="UPB35" s="86"/>
      <c r="UPC35" s="86"/>
      <c r="UPD35" s="86"/>
      <c r="UPE35" s="86"/>
      <c r="UPF35" s="86"/>
      <c r="UPG35" s="86"/>
      <c r="UPH35" s="86"/>
      <c r="UPI35" s="86"/>
      <c r="UPJ35" s="86"/>
      <c r="UPK35" s="86"/>
      <c r="UPL35" s="86"/>
      <c r="UPM35" s="86"/>
      <c r="UPN35" s="86"/>
      <c r="UPO35" s="86"/>
      <c r="UPP35" s="86"/>
      <c r="UPQ35" s="86"/>
      <c r="UPR35" s="86"/>
      <c r="UPS35" s="86"/>
      <c r="UPT35" s="86"/>
      <c r="UPU35" s="86"/>
      <c r="UPV35" s="86"/>
      <c r="UPW35" s="86"/>
      <c r="UPX35" s="86"/>
      <c r="UPY35" s="86"/>
      <c r="UPZ35" s="86"/>
      <c r="UQA35" s="86"/>
      <c r="UQB35" s="86"/>
      <c r="UQC35" s="86"/>
      <c r="UQD35" s="86"/>
      <c r="UQE35" s="86"/>
      <c r="UQF35" s="86"/>
      <c r="UQG35" s="86"/>
      <c r="UQH35" s="86"/>
      <c r="UQI35" s="86"/>
      <c r="UQJ35" s="86"/>
      <c r="UQK35" s="86"/>
      <c r="UQL35" s="86"/>
      <c r="UQM35" s="86"/>
      <c r="UQN35" s="86"/>
      <c r="UQO35" s="86"/>
      <c r="UQP35" s="86"/>
      <c r="UQQ35" s="86"/>
      <c r="UQR35" s="86"/>
      <c r="UQS35" s="86"/>
      <c r="UQT35" s="86"/>
      <c r="UQU35" s="86"/>
      <c r="UQV35" s="86"/>
      <c r="UQW35" s="86"/>
      <c r="UQX35" s="86"/>
      <c r="UQY35" s="86"/>
      <c r="UQZ35" s="86"/>
      <c r="URA35" s="86"/>
      <c r="URB35" s="86"/>
      <c r="URC35" s="86"/>
      <c r="URD35" s="86"/>
      <c r="URE35" s="86"/>
      <c r="URF35" s="86"/>
      <c r="URG35" s="86"/>
      <c r="URH35" s="86"/>
      <c r="URI35" s="86"/>
      <c r="URJ35" s="86"/>
      <c r="URK35" s="86"/>
      <c r="URL35" s="86"/>
      <c r="URM35" s="86"/>
      <c r="URN35" s="86"/>
      <c r="URO35" s="86"/>
      <c r="URP35" s="86"/>
      <c r="URQ35" s="86"/>
      <c r="URR35" s="86"/>
      <c r="URS35" s="86"/>
      <c r="URT35" s="86"/>
      <c r="URU35" s="86"/>
      <c r="URV35" s="86"/>
      <c r="URW35" s="86"/>
      <c r="URX35" s="86"/>
      <c r="URY35" s="86"/>
      <c r="URZ35" s="86"/>
      <c r="USA35" s="86"/>
      <c r="USB35" s="86"/>
      <c r="USC35" s="86"/>
      <c r="USD35" s="86"/>
      <c r="USE35" s="86"/>
      <c r="USF35" s="86"/>
      <c r="USG35" s="86"/>
      <c r="USH35" s="86"/>
      <c r="USI35" s="86"/>
      <c r="USJ35" s="86"/>
      <c r="USK35" s="86"/>
      <c r="USL35" s="86"/>
      <c r="USM35" s="86"/>
      <c r="USN35" s="86"/>
      <c r="USO35" s="86"/>
      <c r="USP35" s="86"/>
      <c r="USQ35" s="86"/>
      <c r="USR35" s="86"/>
      <c r="USS35" s="86"/>
      <c r="UST35" s="86"/>
      <c r="USU35" s="86"/>
      <c r="USV35" s="86"/>
      <c r="USW35" s="86"/>
      <c r="USX35" s="86"/>
      <c r="USY35" s="86"/>
      <c r="USZ35" s="86"/>
      <c r="UTA35" s="86"/>
      <c r="UTB35" s="86"/>
      <c r="UTC35" s="86"/>
      <c r="UTD35" s="86"/>
      <c r="UTE35" s="86"/>
      <c r="UTF35" s="86"/>
      <c r="UTG35" s="86"/>
      <c r="UTH35" s="86"/>
      <c r="UTI35" s="86"/>
      <c r="UTJ35" s="86"/>
      <c r="UTK35" s="86"/>
      <c r="UTL35" s="86"/>
      <c r="UTM35" s="86"/>
      <c r="UTN35" s="86"/>
      <c r="UTO35" s="86"/>
      <c r="UTP35" s="86"/>
      <c r="UTQ35" s="86"/>
      <c r="UTR35" s="86"/>
      <c r="UTS35" s="86"/>
      <c r="UTT35" s="86"/>
      <c r="UTU35" s="86"/>
      <c r="UTV35" s="86"/>
      <c r="UTW35" s="86"/>
      <c r="UTX35" s="86"/>
      <c r="UTY35" s="86"/>
      <c r="UTZ35" s="86"/>
      <c r="UUA35" s="86"/>
      <c r="UUB35" s="86"/>
      <c r="UUC35" s="86"/>
      <c r="UUD35" s="86"/>
      <c r="UUE35" s="86"/>
      <c r="UUF35" s="86"/>
      <c r="UUG35" s="86"/>
      <c r="UUH35" s="86"/>
      <c r="UUI35" s="86"/>
      <c r="UUJ35" s="86"/>
      <c r="UUK35" s="86"/>
      <c r="UUL35" s="86"/>
      <c r="UUM35" s="86"/>
      <c r="UUN35" s="86"/>
      <c r="UUO35" s="86"/>
      <c r="UUP35" s="86"/>
      <c r="UUQ35" s="86"/>
      <c r="UUR35" s="86"/>
      <c r="UUS35" s="86"/>
      <c r="UUT35" s="86"/>
      <c r="UUU35" s="86"/>
      <c r="UUV35" s="86"/>
      <c r="UUW35" s="86"/>
      <c r="UUX35" s="86"/>
      <c r="UUY35" s="86"/>
      <c r="UUZ35" s="86"/>
      <c r="UVA35" s="86"/>
      <c r="UVB35" s="86"/>
      <c r="UVC35" s="86"/>
      <c r="UVD35" s="86"/>
      <c r="UVE35" s="86"/>
      <c r="UVF35" s="86"/>
      <c r="UVG35" s="86"/>
      <c r="UVH35" s="86"/>
      <c r="UVI35" s="86"/>
      <c r="UVJ35" s="86"/>
      <c r="UVK35" s="86"/>
      <c r="UVL35" s="86"/>
      <c r="UVM35" s="86"/>
      <c r="UVN35" s="86"/>
      <c r="UVO35" s="86"/>
      <c r="UVP35" s="86"/>
      <c r="UVQ35" s="86"/>
      <c r="UVR35" s="86"/>
      <c r="UVS35" s="86"/>
      <c r="UVT35" s="86"/>
      <c r="UVU35" s="86"/>
      <c r="UVV35" s="86"/>
      <c r="UVW35" s="86"/>
      <c r="UVX35" s="86"/>
      <c r="UVY35" s="86"/>
      <c r="UVZ35" s="86"/>
      <c r="UWA35" s="86"/>
      <c r="UWB35" s="86"/>
      <c r="UWC35" s="86"/>
      <c r="UWD35" s="86"/>
      <c r="UWE35" s="86"/>
      <c r="UWF35" s="86"/>
      <c r="UWG35" s="86"/>
      <c r="UWH35" s="86"/>
      <c r="UWI35" s="86"/>
      <c r="UWJ35" s="86"/>
      <c r="UWK35" s="86"/>
      <c r="UWL35" s="86"/>
      <c r="UWM35" s="86"/>
      <c r="UWN35" s="86"/>
      <c r="UWO35" s="86"/>
      <c r="UWP35" s="86"/>
      <c r="UWQ35" s="86"/>
      <c r="UWR35" s="86"/>
      <c r="UWS35" s="86"/>
      <c r="UWT35" s="86"/>
      <c r="UWU35" s="86"/>
      <c r="UWV35" s="86"/>
      <c r="UWW35" s="86"/>
      <c r="UWX35" s="86"/>
      <c r="UWY35" s="86"/>
      <c r="UWZ35" s="86"/>
      <c r="UXA35" s="86"/>
      <c r="UXB35" s="86"/>
      <c r="UXC35" s="86"/>
      <c r="UXD35" s="86"/>
      <c r="UXE35" s="86"/>
      <c r="UXF35" s="86"/>
      <c r="UXG35" s="86"/>
      <c r="UXH35" s="86"/>
      <c r="UXI35" s="86"/>
      <c r="UXJ35" s="86"/>
      <c r="UXK35" s="86"/>
      <c r="UXL35" s="86"/>
      <c r="UXM35" s="86"/>
      <c r="UXN35" s="86"/>
      <c r="UXO35" s="86"/>
      <c r="UXP35" s="86"/>
      <c r="UXQ35" s="86"/>
      <c r="UXR35" s="86"/>
      <c r="UXS35" s="86"/>
      <c r="UXT35" s="86"/>
      <c r="UXU35" s="86"/>
      <c r="UXV35" s="86"/>
      <c r="UXW35" s="86"/>
      <c r="UXX35" s="86"/>
      <c r="UXY35" s="86"/>
      <c r="UXZ35" s="86"/>
      <c r="UYA35" s="86"/>
      <c r="UYB35" s="86"/>
      <c r="UYC35" s="86"/>
      <c r="UYD35" s="86"/>
      <c r="UYE35" s="86"/>
      <c r="UYF35" s="86"/>
      <c r="UYG35" s="86"/>
      <c r="UYH35" s="86"/>
      <c r="UYI35" s="86"/>
      <c r="UYJ35" s="86"/>
      <c r="UYK35" s="86"/>
      <c r="UYL35" s="86"/>
      <c r="UYM35" s="86"/>
      <c r="UYN35" s="86"/>
      <c r="UYO35" s="86"/>
      <c r="UYP35" s="86"/>
      <c r="UYQ35" s="86"/>
      <c r="UYR35" s="86"/>
      <c r="UYS35" s="86"/>
      <c r="UYT35" s="86"/>
      <c r="UYU35" s="86"/>
      <c r="UYV35" s="86"/>
      <c r="UYW35" s="86"/>
      <c r="UYX35" s="86"/>
      <c r="UYY35" s="86"/>
      <c r="UYZ35" s="86"/>
      <c r="UZA35" s="86"/>
      <c r="UZB35" s="86"/>
      <c r="UZC35" s="86"/>
      <c r="UZD35" s="86"/>
      <c r="UZE35" s="86"/>
      <c r="UZF35" s="86"/>
      <c r="UZG35" s="86"/>
      <c r="UZH35" s="86"/>
      <c r="UZI35" s="86"/>
      <c r="UZJ35" s="86"/>
      <c r="UZK35" s="86"/>
      <c r="UZL35" s="86"/>
      <c r="UZM35" s="86"/>
      <c r="UZN35" s="86"/>
      <c r="UZO35" s="86"/>
      <c r="UZP35" s="86"/>
      <c r="UZQ35" s="86"/>
      <c r="UZR35" s="86"/>
      <c r="UZS35" s="86"/>
      <c r="UZT35" s="86"/>
      <c r="UZU35" s="86"/>
      <c r="UZV35" s="86"/>
      <c r="UZW35" s="86"/>
      <c r="UZX35" s="86"/>
      <c r="UZY35" s="86"/>
      <c r="UZZ35" s="86"/>
      <c r="VAA35" s="86"/>
      <c r="VAB35" s="86"/>
      <c r="VAC35" s="86"/>
      <c r="VAD35" s="86"/>
      <c r="VAE35" s="86"/>
      <c r="VAF35" s="86"/>
      <c r="VAG35" s="86"/>
      <c r="VAH35" s="86"/>
      <c r="VAI35" s="86"/>
      <c r="VAJ35" s="86"/>
      <c r="VAK35" s="86"/>
      <c r="VAL35" s="86"/>
      <c r="VAM35" s="86"/>
      <c r="VAN35" s="86"/>
      <c r="VAO35" s="86"/>
      <c r="VAP35" s="86"/>
      <c r="VAQ35" s="86"/>
      <c r="VAR35" s="86"/>
      <c r="VAS35" s="86"/>
      <c r="VAT35" s="86"/>
      <c r="VAU35" s="86"/>
      <c r="VAV35" s="86"/>
      <c r="VAW35" s="86"/>
      <c r="VAX35" s="86"/>
      <c r="VAY35" s="86"/>
      <c r="VAZ35" s="86"/>
      <c r="VBA35" s="86"/>
      <c r="VBB35" s="86"/>
      <c r="VBC35" s="86"/>
      <c r="VBD35" s="86"/>
      <c r="VBE35" s="86"/>
      <c r="VBF35" s="86"/>
      <c r="VBG35" s="86"/>
      <c r="VBH35" s="86"/>
      <c r="VBI35" s="86"/>
      <c r="VBJ35" s="86"/>
      <c r="VBK35" s="86"/>
      <c r="VBL35" s="86"/>
      <c r="VBM35" s="86"/>
      <c r="VBN35" s="86"/>
      <c r="VBO35" s="86"/>
      <c r="VBP35" s="86"/>
      <c r="VBQ35" s="86"/>
      <c r="VBR35" s="86"/>
      <c r="VBS35" s="86"/>
      <c r="VBT35" s="86"/>
      <c r="VBU35" s="86"/>
      <c r="VBV35" s="86"/>
      <c r="VBW35" s="86"/>
      <c r="VBX35" s="86"/>
      <c r="VBY35" s="86"/>
      <c r="VBZ35" s="86"/>
      <c r="VCA35" s="86"/>
      <c r="VCB35" s="86"/>
      <c r="VCC35" s="86"/>
      <c r="VCD35" s="86"/>
      <c r="VCE35" s="86"/>
      <c r="VCF35" s="86"/>
      <c r="VCG35" s="86"/>
      <c r="VCH35" s="86"/>
      <c r="VCI35" s="86"/>
      <c r="VCJ35" s="86"/>
      <c r="VCK35" s="86"/>
      <c r="VCL35" s="86"/>
      <c r="VCM35" s="86"/>
      <c r="VCN35" s="86"/>
      <c r="VCO35" s="86"/>
      <c r="VCP35" s="86"/>
      <c r="VCQ35" s="86"/>
      <c r="VCR35" s="86"/>
      <c r="VCS35" s="86"/>
      <c r="VCT35" s="86"/>
      <c r="VCU35" s="86"/>
      <c r="VCV35" s="86"/>
      <c r="VCW35" s="86"/>
      <c r="VCX35" s="86"/>
      <c r="VCY35" s="86"/>
      <c r="VCZ35" s="86"/>
      <c r="VDA35" s="86"/>
      <c r="VDB35" s="86"/>
      <c r="VDC35" s="86"/>
      <c r="VDD35" s="86"/>
      <c r="VDE35" s="86"/>
      <c r="VDF35" s="86"/>
      <c r="VDG35" s="86"/>
      <c r="VDH35" s="86"/>
      <c r="VDI35" s="86"/>
      <c r="VDJ35" s="86"/>
      <c r="VDK35" s="86"/>
      <c r="VDL35" s="86"/>
      <c r="VDM35" s="86"/>
      <c r="VDN35" s="86"/>
      <c r="VDO35" s="86"/>
      <c r="VDP35" s="86"/>
      <c r="VDQ35" s="86"/>
      <c r="VDR35" s="86"/>
      <c r="VDS35" s="86"/>
      <c r="VDT35" s="86"/>
      <c r="VDU35" s="86"/>
      <c r="VDV35" s="86"/>
      <c r="VDW35" s="86"/>
      <c r="VDX35" s="86"/>
      <c r="VDY35" s="86"/>
      <c r="VDZ35" s="86"/>
      <c r="VEA35" s="86"/>
      <c r="VEB35" s="86"/>
      <c r="VEC35" s="86"/>
      <c r="VED35" s="86"/>
      <c r="VEE35" s="86"/>
      <c r="VEF35" s="86"/>
      <c r="VEG35" s="86"/>
      <c r="VEH35" s="86"/>
      <c r="VEI35" s="86"/>
      <c r="VEJ35" s="86"/>
      <c r="VEK35" s="86"/>
      <c r="VEL35" s="86"/>
      <c r="VEM35" s="86"/>
      <c r="VEN35" s="86"/>
      <c r="VEO35" s="86"/>
      <c r="VEP35" s="86"/>
      <c r="VEQ35" s="86"/>
      <c r="VER35" s="86"/>
      <c r="VES35" s="86"/>
      <c r="VET35" s="86"/>
      <c r="VEU35" s="86"/>
      <c r="VEV35" s="86"/>
      <c r="VEW35" s="86"/>
      <c r="VEX35" s="86"/>
      <c r="VEY35" s="86"/>
      <c r="VEZ35" s="86"/>
      <c r="VFA35" s="86"/>
      <c r="VFB35" s="86"/>
      <c r="VFC35" s="86"/>
      <c r="VFD35" s="86"/>
      <c r="VFE35" s="86"/>
      <c r="VFF35" s="86"/>
      <c r="VFG35" s="86"/>
      <c r="VFH35" s="86"/>
      <c r="VFI35" s="86"/>
      <c r="VFJ35" s="86"/>
      <c r="VFK35" s="86"/>
      <c r="VFL35" s="86"/>
      <c r="VFM35" s="86"/>
      <c r="VFN35" s="86"/>
      <c r="VFO35" s="86"/>
      <c r="VFP35" s="86"/>
      <c r="VFQ35" s="86"/>
      <c r="VFR35" s="86"/>
      <c r="VFS35" s="86"/>
      <c r="VFT35" s="86"/>
      <c r="VFU35" s="86"/>
      <c r="VFV35" s="86"/>
      <c r="VFW35" s="86"/>
      <c r="VFX35" s="86"/>
      <c r="VFY35" s="86"/>
      <c r="VFZ35" s="86"/>
      <c r="VGA35" s="86"/>
      <c r="VGB35" s="86"/>
      <c r="VGC35" s="86"/>
      <c r="VGD35" s="86"/>
      <c r="VGE35" s="86"/>
      <c r="VGF35" s="86"/>
      <c r="VGG35" s="86"/>
      <c r="VGH35" s="86"/>
      <c r="VGI35" s="86"/>
      <c r="VGJ35" s="86"/>
      <c r="VGK35" s="86"/>
      <c r="VGL35" s="86"/>
      <c r="VGM35" s="86"/>
      <c r="VGN35" s="86"/>
      <c r="VGO35" s="86"/>
      <c r="VGP35" s="86"/>
      <c r="VGQ35" s="86"/>
      <c r="VGR35" s="86"/>
      <c r="VGS35" s="86"/>
      <c r="VGT35" s="86"/>
      <c r="VGU35" s="86"/>
      <c r="VGV35" s="86"/>
      <c r="VGW35" s="86"/>
      <c r="VGX35" s="86"/>
      <c r="VGY35" s="86"/>
      <c r="VGZ35" s="86"/>
      <c r="VHA35" s="86"/>
      <c r="VHB35" s="86"/>
      <c r="VHC35" s="86"/>
      <c r="VHD35" s="86"/>
      <c r="VHE35" s="86"/>
      <c r="VHF35" s="86"/>
      <c r="VHG35" s="86"/>
      <c r="VHH35" s="86"/>
      <c r="VHI35" s="86"/>
      <c r="VHJ35" s="86"/>
      <c r="VHK35" s="86"/>
      <c r="VHL35" s="86"/>
      <c r="VHM35" s="86"/>
      <c r="VHN35" s="86"/>
      <c r="VHO35" s="86"/>
      <c r="VHP35" s="86"/>
      <c r="VHQ35" s="86"/>
      <c r="VHR35" s="86"/>
      <c r="VHS35" s="86"/>
      <c r="VHT35" s="86"/>
      <c r="VHU35" s="86"/>
      <c r="VHV35" s="86"/>
      <c r="VHW35" s="86"/>
      <c r="VHX35" s="86"/>
      <c r="VHY35" s="86"/>
      <c r="VHZ35" s="86"/>
      <c r="VIA35" s="86"/>
      <c r="VIB35" s="86"/>
      <c r="VIC35" s="86"/>
      <c r="VID35" s="86"/>
      <c r="VIE35" s="86"/>
      <c r="VIF35" s="86"/>
      <c r="VIG35" s="86"/>
      <c r="VIH35" s="86"/>
      <c r="VII35" s="86"/>
      <c r="VIJ35" s="86"/>
      <c r="VIK35" s="86"/>
      <c r="VIL35" s="86"/>
      <c r="VIM35" s="86"/>
      <c r="VIN35" s="86"/>
      <c r="VIO35" s="86"/>
      <c r="VIP35" s="86"/>
      <c r="VIQ35" s="86"/>
      <c r="VIR35" s="86"/>
      <c r="VIS35" s="86"/>
      <c r="VIT35" s="86"/>
      <c r="VIU35" s="86"/>
      <c r="VIV35" s="86"/>
      <c r="VIW35" s="86"/>
      <c r="VIX35" s="86"/>
      <c r="VIY35" s="86"/>
      <c r="VIZ35" s="86"/>
      <c r="VJA35" s="86"/>
      <c r="VJB35" s="86"/>
      <c r="VJC35" s="86"/>
      <c r="VJD35" s="86"/>
      <c r="VJE35" s="86"/>
      <c r="VJF35" s="86"/>
      <c r="VJG35" s="86"/>
      <c r="VJH35" s="86"/>
      <c r="VJI35" s="86"/>
      <c r="VJJ35" s="86"/>
      <c r="VJK35" s="86"/>
      <c r="VJL35" s="86"/>
      <c r="VJM35" s="86"/>
      <c r="VJN35" s="86"/>
      <c r="VJO35" s="86"/>
      <c r="VJP35" s="86"/>
      <c r="VJQ35" s="86"/>
      <c r="VJR35" s="86"/>
      <c r="VJS35" s="86"/>
      <c r="VJT35" s="86"/>
      <c r="VJU35" s="86"/>
      <c r="VJV35" s="86"/>
      <c r="VJW35" s="86"/>
      <c r="VJX35" s="86"/>
      <c r="VJY35" s="86"/>
      <c r="VJZ35" s="86"/>
      <c r="VKA35" s="86"/>
      <c r="VKB35" s="86"/>
      <c r="VKC35" s="86"/>
      <c r="VKD35" s="86"/>
      <c r="VKE35" s="86"/>
      <c r="VKF35" s="86"/>
      <c r="VKG35" s="86"/>
      <c r="VKH35" s="86"/>
      <c r="VKI35" s="86"/>
      <c r="VKJ35" s="86"/>
      <c r="VKK35" s="86"/>
      <c r="VKL35" s="86"/>
      <c r="VKM35" s="86"/>
      <c r="VKN35" s="86"/>
      <c r="VKO35" s="86"/>
      <c r="VKP35" s="86"/>
      <c r="VKQ35" s="86"/>
      <c r="VKR35" s="86"/>
      <c r="VKS35" s="86"/>
      <c r="VKT35" s="86"/>
      <c r="VKU35" s="86"/>
      <c r="VKV35" s="86"/>
      <c r="VKW35" s="86"/>
      <c r="VKX35" s="86"/>
      <c r="VKY35" s="86"/>
      <c r="VKZ35" s="86"/>
      <c r="VLA35" s="86"/>
      <c r="VLB35" s="86"/>
      <c r="VLC35" s="86"/>
      <c r="VLD35" s="86"/>
      <c r="VLE35" s="86"/>
      <c r="VLF35" s="86"/>
      <c r="VLG35" s="86"/>
      <c r="VLH35" s="86"/>
      <c r="VLI35" s="86"/>
      <c r="VLJ35" s="86"/>
      <c r="VLK35" s="86"/>
      <c r="VLL35" s="86"/>
      <c r="VLM35" s="86"/>
      <c r="VLN35" s="86"/>
      <c r="VLO35" s="86"/>
      <c r="VLP35" s="86"/>
      <c r="VLQ35" s="86"/>
      <c r="VLR35" s="86"/>
      <c r="VLS35" s="86"/>
      <c r="VLT35" s="86"/>
      <c r="VLU35" s="86"/>
      <c r="VLV35" s="86"/>
      <c r="VLW35" s="86"/>
      <c r="VLX35" s="86"/>
      <c r="VLY35" s="86"/>
      <c r="VLZ35" s="86"/>
      <c r="VMA35" s="86"/>
      <c r="VMB35" s="86"/>
      <c r="VMC35" s="86"/>
      <c r="VMD35" s="86"/>
      <c r="VME35" s="86"/>
      <c r="VMF35" s="86"/>
      <c r="VMG35" s="86"/>
      <c r="VMH35" s="86"/>
      <c r="VMI35" s="86"/>
      <c r="VMJ35" s="86"/>
      <c r="VMK35" s="86"/>
      <c r="VML35" s="86"/>
      <c r="VMM35" s="86"/>
      <c r="VMN35" s="86"/>
      <c r="VMO35" s="86"/>
      <c r="VMP35" s="86"/>
      <c r="VMQ35" s="86"/>
      <c r="VMR35" s="86"/>
      <c r="VMS35" s="86"/>
      <c r="VMT35" s="86"/>
      <c r="VMU35" s="86"/>
      <c r="VMV35" s="86"/>
      <c r="VMW35" s="86"/>
      <c r="VMX35" s="86"/>
      <c r="VMY35" s="86"/>
      <c r="VMZ35" s="86"/>
      <c r="VNA35" s="86"/>
      <c r="VNB35" s="86"/>
      <c r="VNC35" s="86"/>
      <c r="VND35" s="86"/>
      <c r="VNE35" s="86"/>
      <c r="VNF35" s="86"/>
      <c r="VNG35" s="86"/>
      <c r="VNH35" s="86"/>
      <c r="VNI35" s="86"/>
      <c r="VNJ35" s="86"/>
      <c r="VNK35" s="86"/>
      <c r="VNL35" s="86"/>
      <c r="VNM35" s="86"/>
      <c r="VNN35" s="86"/>
      <c r="VNO35" s="86"/>
      <c r="VNP35" s="86"/>
      <c r="VNQ35" s="86"/>
      <c r="VNR35" s="86"/>
      <c r="VNS35" s="86"/>
      <c r="VNT35" s="86"/>
      <c r="VNU35" s="86"/>
      <c r="VNV35" s="86"/>
      <c r="VNW35" s="86"/>
      <c r="VNX35" s="86"/>
      <c r="VNY35" s="86"/>
      <c r="VNZ35" s="86"/>
      <c r="VOA35" s="86"/>
      <c r="VOB35" s="86"/>
      <c r="VOC35" s="86"/>
      <c r="VOD35" s="86"/>
      <c r="VOE35" s="86"/>
      <c r="VOF35" s="86"/>
      <c r="VOG35" s="86"/>
      <c r="VOH35" s="86"/>
      <c r="VOI35" s="86"/>
      <c r="VOJ35" s="86"/>
      <c r="VOK35" s="86"/>
      <c r="VOL35" s="86"/>
      <c r="VOM35" s="86"/>
      <c r="VON35" s="86"/>
      <c r="VOO35" s="86"/>
      <c r="VOP35" s="86"/>
      <c r="VOQ35" s="86"/>
      <c r="VOR35" s="86"/>
      <c r="VOS35" s="86"/>
      <c r="VOT35" s="86"/>
      <c r="VOU35" s="86"/>
      <c r="VOV35" s="86"/>
      <c r="VOW35" s="86"/>
      <c r="VOX35" s="86"/>
      <c r="VOY35" s="86"/>
      <c r="VOZ35" s="86"/>
      <c r="VPA35" s="86"/>
      <c r="VPB35" s="86"/>
      <c r="VPC35" s="86"/>
      <c r="VPD35" s="86"/>
      <c r="VPE35" s="86"/>
      <c r="VPF35" s="86"/>
      <c r="VPG35" s="86"/>
      <c r="VPH35" s="86"/>
      <c r="VPI35" s="86"/>
      <c r="VPJ35" s="86"/>
      <c r="VPK35" s="86"/>
      <c r="VPL35" s="86"/>
      <c r="VPM35" s="86"/>
      <c r="VPN35" s="86"/>
      <c r="VPO35" s="86"/>
      <c r="VPP35" s="86"/>
      <c r="VPQ35" s="86"/>
      <c r="VPR35" s="86"/>
      <c r="VPS35" s="86"/>
      <c r="VPT35" s="86"/>
      <c r="VPU35" s="86"/>
      <c r="VPV35" s="86"/>
      <c r="VPW35" s="86"/>
      <c r="VPX35" s="86"/>
      <c r="VPY35" s="86"/>
      <c r="VPZ35" s="86"/>
      <c r="VQA35" s="86"/>
      <c r="VQB35" s="86"/>
      <c r="VQC35" s="86"/>
      <c r="VQD35" s="86"/>
      <c r="VQE35" s="86"/>
      <c r="VQF35" s="86"/>
      <c r="VQG35" s="86"/>
      <c r="VQH35" s="86"/>
      <c r="VQI35" s="86"/>
      <c r="VQJ35" s="86"/>
      <c r="VQK35" s="86"/>
      <c r="VQL35" s="86"/>
      <c r="VQM35" s="86"/>
      <c r="VQN35" s="86"/>
      <c r="VQO35" s="86"/>
      <c r="VQP35" s="86"/>
      <c r="VQQ35" s="86"/>
      <c r="VQR35" s="86"/>
      <c r="VQS35" s="86"/>
      <c r="VQT35" s="86"/>
      <c r="VQU35" s="86"/>
      <c r="VQV35" s="86"/>
      <c r="VQW35" s="86"/>
      <c r="VQX35" s="86"/>
      <c r="VQY35" s="86"/>
      <c r="VQZ35" s="86"/>
      <c r="VRA35" s="86"/>
      <c r="VRB35" s="86"/>
      <c r="VRC35" s="86"/>
      <c r="VRD35" s="86"/>
      <c r="VRE35" s="86"/>
      <c r="VRF35" s="86"/>
      <c r="VRG35" s="86"/>
      <c r="VRH35" s="86"/>
      <c r="VRI35" s="86"/>
      <c r="VRJ35" s="86"/>
      <c r="VRK35" s="86"/>
      <c r="VRL35" s="86"/>
      <c r="VRM35" s="86"/>
      <c r="VRN35" s="86"/>
      <c r="VRO35" s="86"/>
      <c r="VRP35" s="86"/>
      <c r="VRQ35" s="86"/>
      <c r="VRR35" s="86"/>
      <c r="VRS35" s="86"/>
      <c r="VRT35" s="86"/>
      <c r="VRU35" s="86"/>
      <c r="VRV35" s="86"/>
      <c r="VRW35" s="86"/>
      <c r="VRX35" s="86"/>
      <c r="VRY35" s="86"/>
      <c r="VRZ35" s="86"/>
      <c r="VSA35" s="86"/>
      <c r="VSB35" s="86"/>
      <c r="VSC35" s="86"/>
      <c r="VSD35" s="86"/>
      <c r="VSE35" s="86"/>
      <c r="VSF35" s="86"/>
      <c r="VSG35" s="86"/>
      <c r="VSH35" s="86"/>
      <c r="VSI35" s="86"/>
      <c r="VSJ35" s="86"/>
      <c r="VSK35" s="86"/>
      <c r="VSL35" s="86"/>
      <c r="VSM35" s="86"/>
      <c r="VSN35" s="86"/>
      <c r="VSO35" s="86"/>
      <c r="VSP35" s="86"/>
      <c r="VSQ35" s="86"/>
      <c r="VSR35" s="86"/>
      <c r="VSS35" s="86"/>
      <c r="VST35" s="86"/>
      <c r="VSU35" s="86"/>
      <c r="VSV35" s="86"/>
      <c r="VSW35" s="86"/>
      <c r="VSX35" s="86"/>
      <c r="VSY35" s="86"/>
      <c r="VSZ35" s="86"/>
      <c r="VTA35" s="86"/>
      <c r="VTB35" s="86"/>
      <c r="VTC35" s="86"/>
      <c r="VTD35" s="86"/>
      <c r="VTE35" s="86"/>
      <c r="VTF35" s="86"/>
      <c r="VTG35" s="86"/>
      <c r="VTH35" s="86"/>
      <c r="VTI35" s="86"/>
      <c r="VTJ35" s="86"/>
      <c r="VTK35" s="86"/>
      <c r="VTL35" s="86"/>
      <c r="VTM35" s="86"/>
      <c r="VTN35" s="86"/>
      <c r="VTO35" s="86"/>
      <c r="VTP35" s="86"/>
      <c r="VTQ35" s="86"/>
      <c r="VTR35" s="86"/>
      <c r="VTS35" s="86"/>
      <c r="VTT35" s="86"/>
      <c r="VTU35" s="86"/>
      <c r="VTV35" s="86"/>
      <c r="VTW35" s="86"/>
      <c r="VTX35" s="86"/>
      <c r="VTY35" s="86"/>
      <c r="VTZ35" s="86"/>
      <c r="VUA35" s="86"/>
      <c r="VUB35" s="86"/>
      <c r="VUC35" s="86"/>
      <c r="VUD35" s="86"/>
      <c r="VUE35" s="86"/>
      <c r="VUF35" s="86"/>
      <c r="VUG35" s="86"/>
      <c r="VUH35" s="86"/>
      <c r="VUI35" s="86"/>
      <c r="VUJ35" s="86"/>
      <c r="VUK35" s="86"/>
      <c r="VUL35" s="86"/>
      <c r="VUM35" s="86"/>
      <c r="VUN35" s="86"/>
      <c r="VUO35" s="86"/>
      <c r="VUP35" s="86"/>
      <c r="VUQ35" s="86"/>
      <c r="VUR35" s="86"/>
      <c r="VUS35" s="86"/>
      <c r="VUT35" s="86"/>
      <c r="VUU35" s="86"/>
      <c r="VUV35" s="86"/>
      <c r="VUW35" s="86"/>
      <c r="VUX35" s="86"/>
      <c r="VUY35" s="86"/>
      <c r="VUZ35" s="86"/>
      <c r="VVA35" s="86"/>
      <c r="VVB35" s="86"/>
      <c r="VVC35" s="86"/>
      <c r="VVD35" s="86"/>
      <c r="VVE35" s="86"/>
      <c r="VVF35" s="86"/>
      <c r="VVG35" s="86"/>
      <c r="VVH35" s="86"/>
      <c r="VVI35" s="86"/>
      <c r="VVJ35" s="86"/>
      <c r="VVK35" s="86"/>
      <c r="VVL35" s="86"/>
      <c r="VVM35" s="86"/>
      <c r="VVN35" s="86"/>
      <c r="VVO35" s="86"/>
      <c r="VVP35" s="86"/>
      <c r="VVQ35" s="86"/>
      <c r="VVR35" s="86"/>
      <c r="VVS35" s="86"/>
      <c r="VVT35" s="86"/>
      <c r="VVU35" s="86"/>
      <c r="VVV35" s="86"/>
      <c r="VVW35" s="86"/>
      <c r="VVX35" s="86"/>
      <c r="VVY35" s="86"/>
      <c r="VVZ35" s="86"/>
      <c r="VWA35" s="86"/>
      <c r="VWB35" s="86"/>
      <c r="VWC35" s="86"/>
      <c r="VWD35" s="86"/>
      <c r="VWE35" s="86"/>
      <c r="VWF35" s="86"/>
      <c r="VWG35" s="86"/>
      <c r="VWH35" s="86"/>
      <c r="VWI35" s="86"/>
      <c r="VWJ35" s="86"/>
      <c r="VWK35" s="86"/>
      <c r="VWL35" s="86"/>
      <c r="VWM35" s="86"/>
      <c r="VWN35" s="86"/>
      <c r="VWO35" s="86"/>
      <c r="VWP35" s="86"/>
      <c r="VWQ35" s="86"/>
      <c r="VWR35" s="86"/>
      <c r="VWS35" s="86"/>
      <c r="VWT35" s="86"/>
      <c r="VWU35" s="86"/>
      <c r="VWV35" s="86"/>
      <c r="VWW35" s="86"/>
      <c r="VWX35" s="86"/>
      <c r="VWY35" s="86"/>
      <c r="VWZ35" s="86"/>
      <c r="VXA35" s="86"/>
      <c r="VXB35" s="86"/>
      <c r="VXC35" s="86"/>
      <c r="VXD35" s="86"/>
      <c r="VXE35" s="86"/>
      <c r="VXF35" s="86"/>
      <c r="VXG35" s="86"/>
      <c r="VXH35" s="86"/>
      <c r="VXI35" s="86"/>
      <c r="VXJ35" s="86"/>
      <c r="VXK35" s="86"/>
      <c r="VXL35" s="86"/>
      <c r="VXM35" s="86"/>
      <c r="VXN35" s="86"/>
      <c r="VXO35" s="86"/>
      <c r="VXP35" s="86"/>
      <c r="VXQ35" s="86"/>
      <c r="VXR35" s="86"/>
      <c r="VXS35" s="86"/>
      <c r="VXT35" s="86"/>
      <c r="VXU35" s="86"/>
      <c r="VXV35" s="86"/>
      <c r="VXW35" s="86"/>
      <c r="VXX35" s="86"/>
      <c r="VXY35" s="86"/>
      <c r="VXZ35" s="86"/>
      <c r="VYA35" s="86"/>
      <c r="VYB35" s="86"/>
      <c r="VYC35" s="86"/>
      <c r="VYD35" s="86"/>
      <c r="VYE35" s="86"/>
      <c r="VYF35" s="86"/>
      <c r="VYG35" s="86"/>
      <c r="VYH35" s="86"/>
      <c r="VYI35" s="86"/>
      <c r="VYJ35" s="86"/>
      <c r="VYK35" s="86"/>
      <c r="VYL35" s="86"/>
      <c r="VYM35" s="86"/>
      <c r="VYN35" s="86"/>
      <c r="VYO35" s="86"/>
      <c r="VYP35" s="86"/>
      <c r="VYQ35" s="86"/>
      <c r="VYR35" s="86"/>
      <c r="VYS35" s="86"/>
      <c r="VYT35" s="86"/>
      <c r="VYU35" s="86"/>
      <c r="VYV35" s="86"/>
      <c r="VYW35" s="86"/>
      <c r="VYX35" s="86"/>
      <c r="VYY35" s="86"/>
      <c r="VYZ35" s="86"/>
      <c r="VZA35" s="86"/>
      <c r="VZB35" s="86"/>
      <c r="VZC35" s="86"/>
      <c r="VZD35" s="86"/>
      <c r="VZE35" s="86"/>
      <c r="VZF35" s="86"/>
      <c r="VZG35" s="86"/>
      <c r="VZH35" s="86"/>
      <c r="VZI35" s="86"/>
      <c r="VZJ35" s="86"/>
      <c r="VZK35" s="86"/>
      <c r="VZL35" s="86"/>
      <c r="VZM35" s="86"/>
      <c r="VZN35" s="86"/>
      <c r="VZO35" s="86"/>
      <c r="VZP35" s="86"/>
      <c r="VZQ35" s="86"/>
      <c r="VZR35" s="86"/>
      <c r="VZS35" s="86"/>
      <c r="VZT35" s="86"/>
      <c r="VZU35" s="86"/>
      <c r="VZV35" s="86"/>
      <c r="VZW35" s="86"/>
      <c r="VZX35" s="86"/>
      <c r="VZY35" s="86"/>
      <c r="VZZ35" s="86"/>
      <c r="WAA35" s="86"/>
      <c r="WAB35" s="86"/>
      <c r="WAC35" s="86"/>
      <c r="WAD35" s="86"/>
      <c r="WAE35" s="86"/>
      <c r="WAF35" s="86"/>
      <c r="WAG35" s="86"/>
      <c r="WAH35" s="86"/>
      <c r="WAI35" s="86"/>
      <c r="WAJ35" s="86"/>
      <c r="WAK35" s="86"/>
      <c r="WAL35" s="86"/>
      <c r="WAM35" s="86"/>
      <c r="WAN35" s="86"/>
      <c r="WAO35" s="86"/>
      <c r="WAP35" s="86"/>
      <c r="WAQ35" s="86"/>
      <c r="WAR35" s="86"/>
      <c r="WAS35" s="86"/>
      <c r="WAT35" s="86"/>
      <c r="WAU35" s="86"/>
      <c r="WAV35" s="86"/>
      <c r="WAW35" s="86"/>
      <c r="WAX35" s="86"/>
      <c r="WAY35" s="86"/>
      <c r="WAZ35" s="86"/>
      <c r="WBA35" s="86"/>
      <c r="WBB35" s="86"/>
      <c r="WBC35" s="86"/>
      <c r="WBD35" s="86"/>
      <c r="WBE35" s="86"/>
      <c r="WBF35" s="86"/>
      <c r="WBG35" s="86"/>
      <c r="WBH35" s="86"/>
      <c r="WBI35" s="86"/>
      <c r="WBJ35" s="86"/>
      <c r="WBK35" s="86"/>
      <c r="WBL35" s="86"/>
      <c r="WBM35" s="86"/>
      <c r="WBN35" s="86"/>
      <c r="WBO35" s="86"/>
      <c r="WBP35" s="86"/>
      <c r="WBQ35" s="86"/>
      <c r="WBR35" s="86"/>
      <c r="WBS35" s="86"/>
      <c r="WBT35" s="86"/>
      <c r="WBU35" s="86"/>
      <c r="WBV35" s="86"/>
      <c r="WBW35" s="86"/>
      <c r="WBX35" s="86"/>
      <c r="WBY35" s="86"/>
      <c r="WBZ35" s="86"/>
      <c r="WCA35" s="86"/>
      <c r="WCB35" s="86"/>
      <c r="WCC35" s="86"/>
      <c r="WCD35" s="86"/>
      <c r="WCE35" s="86"/>
      <c r="WCF35" s="86"/>
      <c r="WCG35" s="86"/>
      <c r="WCH35" s="86"/>
      <c r="WCI35" s="86"/>
      <c r="WCJ35" s="86"/>
      <c r="WCK35" s="86"/>
      <c r="WCL35" s="86"/>
      <c r="WCM35" s="86"/>
      <c r="WCN35" s="86"/>
      <c r="WCO35" s="86"/>
      <c r="WCP35" s="86"/>
      <c r="WCQ35" s="86"/>
      <c r="WCR35" s="86"/>
      <c r="WCS35" s="86"/>
      <c r="WCT35" s="86"/>
      <c r="WCU35" s="86"/>
      <c r="WCV35" s="86"/>
      <c r="WCW35" s="86"/>
      <c r="WCX35" s="86"/>
      <c r="WCY35" s="86"/>
      <c r="WCZ35" s="86"/>
      <c r="WDA35" s="86"/>
      <c r="WDB35" s="86"/>
      <c r="WDC35" s="86"/>
      <c r="WDD35" s="86"/>
      <c r="WDE35" s="86"/>
      <c r="WDF35" s="86"/>
      <c r="WDG35" s="86"/>
      <c r="WDH35" s="86"/>
      <c r="WDI35" s="86"/>
      <c r="WDJ35" s="86"/>
      <c r="WDK35" s="86"/>
      <c r="WDL35" s="86"/>
      <c r="WDM35" s="86"/>
      <c r="WDN35" s="86"/>
      <c r="WDO35" s="86"/>
      <c r="WDP35" s="86"/>
      <c r="WDQ35" s="86"/>
      <c r="WDR35" s="86"/>
      <c r="WDS35" s="86"/>
      <c r="WDT35" s="86"/>
      <c r="WDU35" s="86"/>
      <c r="WDV35" s="86"/>
      <c r="WDW35" s="86"/>
      <c r="WDX35" s="86"/>
      <c r="WDY35" s="86"/>
      <c r="WDZ35" s="86"/>
      <c r="WEA35" s="86"/>
      <c r="WEB35" s="86"/>
      <c r="WEC35" s="86"/>
      <c r="WED35" s="86"/>
      <c r="WEE35" s="86"/>
      <c r="WEF35" s="86"/>
      <c r="WEG35" s="86"/>
      <c r="WEH35" s="86"/>
      <c r="WEI35" s="86"/>
      <c r="WEJ35" s="86"/>
      <c r="WEK35" s="86"/>
      <c r="WEL35" s="86"/>
      <c r="WEM35" s="86"/>
      <c r="WEN35" s="86"/>
      <c r="WEO35" s="86"/>
      <c r="WEP35" s="86"/>
      <c r="WEQ35" s="86"/>
      <c r="WER35" s="86"/>
      <c r="WES35" s="86"/>
      <c r="WET35" s="86"/>
      <c r="WEU35" s="86"/>
      <c r="WEV35" s="86"/>
      <c r="WEW35" s="86"/>
      <c r="WEX35" s="86"/>
      <c r="WEY35" s="86"/>
      <c r="WEZ35" s="86"/>
      <c r="WFA35" s="86"/>
      <c r="WFB35" s="86"/>
      <c r="WFC35" s="86"/>
      <c r="WFD35" s="86"/>
      <c r="WFE35" s="86"/>
      <c r="WFF35" s="86"/>
      <c r="WFG35" s="86"/>
      <c r="WFH35" s="86"/>
      <c r="WFI35" s="86"/>
      <c r="WFJ35" s="86"/>
      <c r="WFK35" s="86"/>
      <c r="WFL35" s="86"/>
      <c r="WFM35" s="86"/>
      <c r="WFN35" s="86"/>
      <c r="WFO35" s="86"/>
      <c r="WFP35" s="86"/>
      <c r="WFQ35" s="86"/>
      <c r="WFR35" s="86"/>
      <c r="WFS35" s="86"/>
      <c r="WFT35" s="86"/>
      <c r="WFU35" s="86"/>
      <c r="WFV35" s="86"/>
      <c r="WFW35" s="86"/>
      <c r="WFX35" s="86"/>
      <c r="WFY35" s="86"/>
      <c r="WFZ35" s="86"/>
      <c r="WGA35" s="86"/>
      <c r="WGB35" s="86"/>
      <c r="WGC35" s="86"/>
      <c r="WGD35" s="86"/>
      <c r="WGE35" s="86"/>
      <c r="WGF35" s="86"/>
      <c r="WGG35" s="86"/>
      <c r="WGH35" s="86"/>
      <c r="WGI35" s="86"/>
      <c r="WGJ35" s="86"/>
      <c r="WGK35" s="86"/>
      <c r="WGL35" s="86"/>
      <c r="WGM35" s="86"/>
      <c r="WGN35" s="86"/>
      <c r="WGO35" s="86"/>
      <c r="WGP35" s="86"/>
      <c r="WGQ35" s="86"/>
      <c r="WGR35" s="86"/>
      <c r="WGS35" s="86"/>
      <c r="WGT35" s="86"/>
      <c r="WGU35" s="86"/>
      <c r="WGV35" s="86"/>
      <c r="WGW35" s="86"/>
      <c r="WGX35" s="86"/>
      <c r="WGY35" s="86"/>
      <c r="WGZ35" s="86"/>
      <c r="WHA35" s="86"/>
      <c r="WHB35" s="86"/>
      <c r="WHC35" s="86"/>
      <c r="WHD35" s="86"/>
      <c r="WHE35" s="86"/>
      <c r="WHF35" s="86"/>
      <c r="WHG35" s="86"/>
      <c r="WHH35" s="86"/>
      <c r="WHI35" s="86"/>
      <c r="WHJ35" s="86"/>
      <c r="WHK35" s="86"/>
      <c r="WHL35" s="86"/>
      <c r="WHM35" s="86"/>
      <c r="WHN35" s="86"/>
      <c r="WHO35" s="86"/>
      <c r="WHP35" s="86"/>
      <c r="WHQ35" s="86"/>
      <c r="WHR35" s="86"/>
      <c r="WHS35" s="86"/>
      <c r="WHT35" s="86"/>
      <c r="WHU35" s="86"/>
      <c r="WHV35" s="86"/>
      <c r="WHW35" s="86"/>
      <c r="WHX35" s="86"/>
      <c r="WHY35" s="86"/>
      <c r="WHZ35" s="86"/>
      <c r="WIA35" s="86"/>
      <c r="WIB35" s="86"/>
      <c r="WIC35" s="86"/>
      <c r="WID35" s="86"/>
      <c r="WIE35" s="86"/>
      <c r="WIF35" s="86"/>
      <c r="WIG35" s="86"/>
      <c r="WIH35" s="86"/>
      <c r="WII35" s="86"/>
      <c r="WIJ35" s="86"/>
      <c r="WIK35" s="86"/>
      <c r="WIL35" s="86"/>
      <c r="WIM35" s="86"/>
      <c r="WIN35" s="86"/>
      <c r="WIO35" s="86"/>
      <c r="WIP35" s="86"/>
      <c r="WIQ35" s="86"/>
      <c r="WIR35" s="86"/>
      <c r="WIS35" s="86"/>
      <c r="WIT35" s="86"/>
      <c r="WIU35" s="86"/>
      <c r="WIV35" s="86"/>
      <c r="WIW35" s="86"/>
      <c r="WIX35" s="86"/>
      <c r="WIY35" s="86"/>
      <c r="WIZ35" s="86"/>
      <c r="WJA35" s="86"/>
      <c r="WJB35" s="86"/>
      <c r="WJC35" s="86"/>
      <c r="WJD35" s="86"/>
      <c r="WJE35" s="86"/>
      <c r="WJF35" s="86"/>
      <c r="WJG35" s="86"/>
      <c r="WJH35" s="86"/>
      <c r="WJI35" s="86"/>
      <c r="WJJ35" s="86"/>
      <c r="WJK35" s="86"/>
      <c r="WJL35" s="86"/>
      <c r="WJM35" s="86"/>
      <c r="WJN35" s="86"/>
      <c r="WJO35" s="86"/>
      <c r="WJP35" s="86"/>
      <c r="WJQ35" s="86"/>
      <c r="WJR35" s="86"/>
      <c r="WJS35" s="86"/>
      <c r="WJT35" s="86"/>
      <c r="WJU35" s="86"/>
      <c r="WJV35" s="86"/>
      <c r="WJW35" s="86"/>
      <c r="WJX35" s="86"/>
      <c r="WJY35" s="86"/>
      <c r="WJZ35" s="86"/>
      <c r="WKA35" s="86"/>
      <c r="WKB35" s="86"/>
      <c r="WKC35" s="86"/>
      <c r="WKD35" s="86"/>
      <c r="WKE35" s="86"/>
      <c r="WKF35" s="86"/>
      <c r="WKG35" s="86"/>
      <c r="WKH35" s="86"/>
      <c r="WKI35" s="86"/>
      <c r="WKJ35" s="86"/>
      <c r="WKK35" s="86"/>
      <c r="WKL35" s="86"/>
      <c r="WKM35" s="86"/>
      <c r="WKN35" s="86"/>
      <c r="WKO35" s="86"/>
      <c r="WKP35" s="86"/>
      <c r="WKQ35" s="86"/>
      <c r="WKR35" s="86"/>
      <c r="WKS35" s="86"/>
      <c r="WKT35" s="86"/>
      <c r="WKU35" s="86"/>
      <c r="WKV35" s="86"/>
      <c r="WKW35" s="86"/>
      <c r="WKX35" s="86"/>
      <c r="WKY35" s="86"/>
      <c r="WKZ35" s="86"/>
      <c r="WLA35" s="86"/>
      <c r="WLB35" s="86"/>
      <c r="WLC35" s="86"/>
      <c r="WLD35" s="86"/>
      <c r="WLE35" s="86"/>
      <c r="WLF35" s="86"/>
      <c r="WLG35" s="86"/>
      <c r="WLH35" s="86"/>
      <c r="WLI35" s="86"/>
      <c r="WLJ35" s="86"/>
      <c r="WLK35" s="86"/>
      <c r="WLL35" s="86"/>
      <c r="WLM35" s="86"/>
      <c r="WLN35" s="86"/>
      <c r="WLO35" s="86"/>
      <c r="WLP35" s="86"/>
      <c r="WLQ35" s="86"/>
      <c r="WLR35" s="86"/>
      <c r="WLS35" s="86"/>
      <c r="WLT35" s="86"/>
      <c r="WLU35" s="86"/>
      <c r="WLV35" s="86"/>
      <c r="WLW35" s="86"/>
      <c r="WLX35" s="86"/>
      <c r="WLY35" s="86"/>
      <c r="WLZ35" s="86"/>
      <c r="WMA35" s="86"/>
      <c r="WMB35" s="86"/>
      <c r="WMC35" s="86"/>
      <c r="WMD35" s="86"/>
      <c r="WME35" s="86"/>
      <c r="WMF35" s="86"/>
      <c r="WMG35" s="86"/>
      <c r="WMH35" s="86"/>
      <c r="WMI35" s="86"/>
      <c r="WMJ35" s="86"/>
      <c r="WMK35" s="86"/>
      <c r="WML35" s="86"/>
      <c r="WMM35" s="86"/>
      <c r="WMN35" s="86"/>
      <c r="WMO35" s="86"/>
      <c r="WMP35" s="86"/>
      <c r="WMQ35" s="86"/>
      <c r="WMR35" s="86"/>
      <c r="WMS35" s="86"/>
      <c r="WMT35" s="86"/>
      <c r="WMU35" s="86"/>
      <c r="WMV35" s="86"/>
      <c r="WMW35" s="86"/>
      <c r="WMX35" s="86"/>
      <c r="WMY35" s="86"/>
      <c r="WMZ35" s="86"/>
      <c r="WNA35" s="86"/>
      <c r="WNB35" s="86"/>
      <c r="WNC35" s="86"/>
      <c r="WND35" s="86"/>
      <c r="WNE35" s="86"/>
      <c r="WNF35" s="86"/>
      <c r="WNG35" s="86"/>
      <c r="WNH35" s="86"/>
      <c r="WNI35" s="86"/>
      <c r="WNJ35" s="86"/>
      <c r="WNK35" s="86"/>
      <c r="WNL35" s="86"/>
      <c r="WNM35" s="86"/>
      <c r="WNN35" s="86"/>
      <c r="WNO35" s="86"/>
      <c r="WNP35" s="86"/>
      <c r="WNQ35" s="86"/>
      <c r="WNR35" s="86"/>
      <c r="WNS35" s="86"/>
      <c r="WNT35" s="86"/>
      <c r="WNU35" s="86"/>
      <c r="WNV35" s="86"/>
      <c r="WNW35" s="86"/>
      <c r="WNX35" s="86"/>
      <c r="WNY35" s="86"/>
      <c r="WNZ35" s="86"/>
      <c r="WOA35" s="86"/>
      <c r="WOB35" s="86"/>
      <c r="WOC35" s="86"/>
      <c r="WOD35" s="86"/>
      <c r="WOE35" s="86"/>
      <c r="WOF35" s="86"/>
      <c r="WOG35" s="86"/>
      <c r="WOH35" s="86"/>
      <c r="WOI35" s="86"/>
      <c r="WOJ35" s="86"/>
      <c r="WOK35" s="86"/>
      <c r="WOL35" s="86"/>
      <c r="WOM35" s="86"/>
      <c r="WON35" s="86"/>
      <c r="WOO35" s="86"/>
      <c r="WOP35" s="86"/>
      <c r="WOQ35" s="86"/>
      <c r="WOR35" s="86"/>
      <c r="WOS35" s="86"/>
      <c r="WOT35" s="86"/>
      <c r="WOU35" s="86"/>
      <c r="WOV35" s="86"/>
      <c r="WOW35" s="86"/>
      <c r="WOX35" s="86"/>
      <c r="WOY35" s="86"/>
      <c r="WOZ35" s="86"/>
      <c r="WPA35" s="86"/>
      <c r="WPB35" s="86"/>
      <c r="WPC35" s="86"/>
      <c r="WPD35" s="86"/>
      <c r="WPE35" s="86"/>
      <c r="WPF35" s="86"/>
      <c r="WPG35" s="86"/>
      <c r="WPH35" s="86"/>
      <c r="WPI35" s="86"/>
      <c r="WPJ35" s="86"/>
      <c r="WPK35" s="86"/>
      <c r="WPL35" s="86"/>
      <c r="WPM35" s="86"/>
      <c r="WPN35" s="86"/>
      <c r="WPO35" s="86"/>
      <c r="WPP35" s="86"/>
      <c r="WPQ35" s="86"/>
      <c r="WPR35" s="86"/>
      <c r="WPS35" s="86"/>
      <c r="WPT35" s="86"/>
      <c r="WPU35" s="86"/>
      <c r="WPV35" s="86"/>
      <c r="WPW35" s="86"/>
      <c r="WPX35" s="86"/>
      <c r="WPY35" s="86"/>
      <c r="WPZ35" s="86"/>
      <c r="WQA35" s="86"/>
      <c r="WQB35" s="86"/>
      <c r="WQC35" s="86"/>
      <c r="WQD35" s="86"/>
      <c r="WQE35" s="86"/>
      <c r="WQF35" s="86"/>
      <c r="WQG35" s="86"/>
      <c r="WQH35" s="86"/>
      <c r="WQI35" s="86"/>
      <c r="WQJ35" s="86"/>
      <c r="WQK35" s="86"/>
      <c r="WQL35" s="86"/>
      <c r="WQM35" s="86"/>
      <c r="WQN35" s="86"/>
      <c r="WQO35" s="86"/>
      <c r="WQP35" s="86"/>
      <c r="WQQ35" s="86"/>
      <c r="WQR35" s="86"/>
      <c r="WQS35" s="86"/>
      <c r="WQT35" s="86"/>
      <c r="WQU35" s="86"/>
      <c r="WQV35" s="86"/>
      <c r="WQW35" s="86"/>
      <c r="WQX35" s="86"/>
      <c r="WQY35" s="86"/>
      <c r="WQZ35" s="86"/>
      <c r="WRA35" s="86"/>
      <c r="WRB35" s="86"/>
      <c r="WRC35" s="86"/>
      <c r="WRD35" s="86"/>
      <c r="WRE35" s="86"/>
      <c r="WRF35" s="86"/>
      <c r="WRG35" s="86"/>
      <c r="WRH35" s="86"/>
      <c r="WRI35" s="86"/>
      <c r="WRJ35" s="86"/>
      <c r="WRK35" s="86"/>
      <c r="WRL35" s="86"/>
      <c r="WRM35" s="86"/>
      <c r="WRN35" s="86"/>
      <c r="WRO35" s="86"/>
      <c r="WRP35" s="86"/>
      <c r="WRQ35" s="86"/>
      <c r="WRR35" s="86"/>
      <c r="WRS35" s="86"/>
      <c r="WRT35" s="86"/>
      <c r="WRU35" s="86"/>
      <c r="WRV35" s="86"/>
      <c r="WRW35" s="86"/>
      <c r="WRX35" s="86"/>
      <c r="WRY35" s="86"/>
      <c r="WRZ35" s="86"/>
      <c r="WSA35" s="86"/>
      <c r="WSB35" s="86"/>
      <c r="WSC35" s="86"/>
      <c r="WSD35" s="86"/>
      <c r="WSE35" s="86"/>
      <c r="WSF35" s="86"/>
      <c r="WSG35" s="86"/>
      <c r="WSH35" s="86"/>
      <c r="WSI35" s="86"/>
      <c r="WSJ35" s="86"/>
      <c r="WSK35" s="86"/>
      <c r="WSL35" s="86"/>
      <c r="WSM35" s="86"/>
      <c r="WSN35" s="86"/>
      <c r="WSO35" s="86"/>
      <c r="WSP35" s="86"/>
      <c r="WSQ35" s="86"/>
      <c r="WSR35" s="86"/>
      <c r="WSS35" s="86"/>
      <c r="WST35" s="86"/>
      <c r="WSU35" s="86"/>
      <c r="WSV35" s="86"/>
      <c r="WSW35" s="86"/>
      <c r="WSX35" s="86"/>
      <c r="WSY35" s="86"/>
      <c r="WSZ35" s="86"/>
      <c r="WTA35" s="86"/>
      <c r="WTB35" s="86"/>
      <c r="WTC35" s="86"/>
      <c r="WTD35" s="86"/>
      <c r="WTE35" s="86"/>
      <c r="WTF35" s="86"/>
      <c r="WTG35" s="86"/>
      <c r="WTH35" s="86"/>
      <c r="WTI35" s="86"/>
      <c r="WTJ35" s="86"/>
      <c r="WTK35" s="86"/>
      <c r="WTL35" s="86"/>
      <c r="WTM35" s="86"/>
      <c r="WTN35" s="86"/>
      <c r="WTO35" s="86"/>
      <c r="WTP35" s="86"/>
      <c r="WTQ35" s="86"/>
      <c r="WTR35" s="86"/>
      <c r="WTS35" s="86"/>
      <c r="WTT35" s="86"/>
      <c r="WTU35" s="86"/>
      <c r="WTV35" s="86"/>
      <c r="WTW35" s="86"/>
      <c r="WTX35" s="86"/>
      <c r="WTY35" s="86"/>
      <c r="WTZ35" s="86"/>
      <c r="WUA35" s="86"/>
      <c r="WUB35" s="86"/>
      <c r="WUC35" s="86"/>
      <c r="WUD35" s="86"/>
      <c r="WUE35" s="86"/>
      <c r="WUF35" s="86"/>
      <c r="WUG35" s="86"/>
      <c r="WUH35" s="86"/>
      <c r="WUI35" s="86"/>
      <c r="WUJ35" s="86"/>
      <c r="WUK35" s="86"/>
      <c r="WUL35" s="86"/>
      <c r="WUM35" s="86"/>
      <c r="WUN35" s="86"/>
      <c r="WUO35" s="86"/>
      <c r="WUP35" s="86"/>
      <c r="WUQ35" s="86"/>
      <c r="WUR35" s="86"/>
      <c r="WUS35" s="86"/>
      <c r="WUT35" s="86"/>
      <c r="WUU35" s="86"/>
      <c r="WUV35" s="86"/>
      <c r="WUW35" s="86"/>
      <c r="WUX35" s="86"/>
      <c r="WUY35" s="86"/>
      <c r="WUZ35" s="86"/>
      <c r="WVA35" s="86"/>
      <c r="WVB35" s="86"/>
      <c r="WVC35" s="86"/>
      <c r="WVD35" s="86"/>
      <c r="WVE35" s="86"/>
      <c r="WVF35" s="86"/>
      <c r="WVG35" s="86"/>
      <c r="WVH35" s="86"/>
      <c r="WVI35" s="86"/>
      <c r="WVJ35" s="86"/>
      <c r="WVK35" s="86"/>
      <c r="WVL35" s="86"/>
      <c r="WVM35" s="86"/>
      <c r="WVN35" s="86"/>
      <c r="WVO35" s="86"/>
      <c r="WVP35" s="86"/>
      <c r="WVQ35" s="86"/>
      <c r="WVR35" s="86"/>
      <c r="WVS35" s="86"/>
      <c r="WVT35" s="86"/>
      <c r="WVU35" s="86"/>
      <c r="WVV35" s="86"/>
      <c r="WVW35" s="86"/>
      <c r="WVX35" s="86"/>
      <c r="WVY35" s="86"/>
      <c r="WVZ35" s="86"/>
      <c r="WWA35" s="86"/>
      <c r="WWB35" s="86"/>
      <c r="WWC35" s="86"/>
      <c r="WWD35" s="86"/>
      <c r="WWE35" s="86"/>
      <c r="WWF35" s="86"/>
      <c r="WWG35" s="86"/>
      <c r="WWH35" s="86"/>
      <c r="WWI35" s="86"/>
      <c r="WWJ35" s="86"/>
      <c r="WWK35" s="86"/>
      <c r="WWL35" s="86"/>
      <c r="WWM35" s="86"/>
      <c r="WWN35" s="86"/>
      <c r="WWO35" s="86"/>
      <c r="WWP35" s="86"/>
      <c r="WWQ35" s="86"/>
      <c r="WWR35" s="86"/>
      <c r="WWS35" s="86"/>
      <c r="WWT35" s="86"/>
      <c r="WWU35" s="86"/>
      <c r="WWV35" s="86"/>
      <c r="WWW35" s="86"/>
      <c r="WWX35" s="86"/>
      <c r="WWY35" s="86"/>
      <c r="WWZ35" s="86"/>
      <c r="WXA35" s="86"/>
      <c r="WXB35" s="86"/>
      <c r="WXC35" s="86"/>
      <c r="WXD35" s="86"/>
      <c r="WXE35" s="86"/>
      <c r="WXF35" s="86"/>
      <c r="WXG35" s="86"/>
      <c r="WXH35" s="86"/>
      <c r="WXI35" s="86"/>
      <c r="WXJ35" s="86"/>
      <c r="WXK35" s="86"/>
      <c r="WXL35" s="86"/>
      <c r="WXM35" s="86"/>
      <c r="WXN35" s="86"/>
      <c r="WXO35" s="86"/>
      <c r="WXP35" s="86"/>
      <c r="WXQ35" s="86"/>
      <c r="WXR35" s="86"/>
      <c r="WXS35" s="86"/>
      <c r="WXT35" s="86"/>
      <c r="WXU35" s="86"/>
      <c r="WXV35" s="86"/>
      <c r="WXW35" s="86"/>
      <c r="WXX35" s="86"/>
      <c r="WXY35" s="86"/>
      <c r="WXZ35" s="86"/>
      <c r="WYA35" s="86"/>
      <c r="WYB35" s="86"/>
      <c r="WYC35" s="86"/>
      <c r="WYD35" s="86"/>
      <c r="WYE35" s="86"/>
      <c r="WYF35" s="86"/>
      <c r="WYG35" s="86"/>
      <c r="WYH35" s="86"/>
      <c r="WYI35" s="86"/>
      <c r="WYJ35" s="86"/>
      <c r="WYK35" s="86"/>
      <c r="WYL35" s="86"/>
      <c r="WYM35" s="86"/>
      <c r="WYN35" s="86"/>
      <c r="WYO35" s="86"/>
      <c r="WYP35" s="86"/>
      <c r="WYQ35" s="86"/>
      <c r="WYR35" s="86"/>
      <c r="WYS35" s="86"/>
      <c r="WYT35" s="86"/>
      <c r="WYU35" s="86"/>
      <c r="WYV35" s="86"/>
      <c r="WYW35" s="86"/>
      <c r="WYX35" s="86"/>
      <c r="WYY35" s="86"/>
      <c r="WYZ35" s="86"/>
      <c r="WZA35" s="86"/>
      <c r="WZB35" s="86"/>
      <c r="WZC35" s="86"/>
      <c r="WZD35" s="86"/>
      <c r="WZE35" s="86"/>
      <c r="WZF35" s="86"/>
      <c r="WZG35" s="86"/>
      <c r="WZH35" s="86"/>
      <c r="WZI35" s="86"/>
      <c r="WZJ35" s="86"/>
      <c r="WZK35" s="86"/>
      <c r="WZL35" s="86"/>
      <c r="WZM35" s="86"/>
      <c r="WZN35" s="86"/>
      <c r="WZO35" s="86"/>
      <c r="WZP35" s="86"/>
      <c r="WZQ35" s="86"/>
      <c r="WZR35" s="86"/>
      <c r="WZS35" s="86"/>
      <c r="WZT35" s="86"/>
      <c r="WZU35" s="86"/>
      <c r="WZV35" s="86"/>
      <c r="WZW35" s="86"/>
      <c r="WZX35" s="86"/>
      <c r="WZY35" s="86"/>
      <c r="WZZ35" s="86"/>
      <c r="XAA35" s="86"/>
      <c r="XAB35" s="86"/>
      <c r="XAC35" s="86"/>
      <c r="XAD35" s="86"/>
      <c r="XAE35" s="86"/>
      <c r="XAF35" s="86"/>
      <c r="XAG35" s="86"/>
      <c r="XAH35" s="86"/>
      <c r="XAI35" s="86"/>
      <c r="XAJ35" s="86"/>
      <c r="XAK35" s="86"/>
      <c r="XAL35" s="86"/>
      <c r="XAM35" s="86"/>
      <c r="XAN35" s="86"/>
      <c r="XAO35" s="86"/>
      <c r="XAP35" s="86"/>
      <c r="XAQ35" s="86"/>
      <c r="XAR35" s="86"/>
      <c r="XAS35" s="86"/>
      <c r="XAT35" s="86"/>
      <c r="XAU35" s="86"/>
      <c r="XAV35" s="86"/>
      <c r="XAW35" s="86"/>
      <c r="XAX35" s="86"/>
      <c r="XAY35" s="86"/>
      <c r="XAZ35" s="86"/>
      <c r="XBA35" s="86"/>
      <c r="XBB35" s="86"/>
      <c r="XBC35" s="86"/>
      <c r="XBD35" s="86"/>
      <c r="XBE35" s="86"/>
      <c r="XBF35" s="86"/>
      <c r="XBG35" s="86"/>
      <c r="XBH35" s="86"/>
      <c r="XBI35" s="86"/>
      <c r="XBJ35" s="86"/>
      <c r="XBK35" s="86"/>
      <c r="XBL35" s="86"/>
      <c r="XBM35" s="86"/>
      <c r="XBN35" s="86"/>
      <c r="XBO35" s="86"/>
      <c r="XBP35" s="86"/>
      <c r="XBQ35" s="86"/>
      <c r="XBR35" s="86"/>
      <c r="XBS35" s="86"/>
      <c r="XBT35" s="86"/>
      <c r="XBU35" s="86"/>
      <c r="XBV35" s="86"/>
      <c r="XBW35" s="86"/>
      <c r="XBX35" s="86"/>
      <c r="XBY35" s="86"/>
      <c r="XBZ35" s="86"/>
      <c r="XCA35" s="86"/>
      <c r="XCB35" s="86"/>
      <c r="XCC35" s="86"/>
      <c r="XCD35" s="86"/>
      <c r="XCE35" s="86"/>
      <c r="XCF35" s="86"/>
      <c r="XCG35" s="86"/>
      <c r="XCH35" s="86"/>
      <c r="XCI35" s="86"/>
      <c r="XCJ35" s="86"/>
      <c r="XCK35" s="86"/>
      <c r="XCL35" s="86"/>
      <c r="XCM35" s="86"/>
      <c r="XCN35" s="86"/>
      <c r="XCO35" s="86"/>
      <c r="XCP35" s="86"/>
      <c r="XCQ35" s="86"/>
      <c r="XCR35" s="86"/>
      <c r="XCS35" s="86"/>
      <c r="XCT35" s="86"/>
      <c r="XCU35" s="86"/>
      <c r="XCV35" s="86"/>
      <c r="XCW35" s="86"/>
      <c r="XCX35" s="86"/>
      <c r="XCY35" s="86"/>
      <c r="XCZ35" s="86"/>
      <c r="XDA35" s="86"/>
      <c r="XDB35" s="86"/>
      <c r="XDC35" s="86"/>
      <c r="XDD35" s="86"/>
      <c r="XDE35" s="86"/>
      <c r="XDF35" s="86"/>
      <c r="XDG35" s="86"/>
      <c r="XDH35" s="86"/>
      <c r="XDI35" s="86"/>
      <c r="XDJ35" s="86"/>
      <c r="XDK35" s="86"/>
      <c r="XDL35" s="86"/>
      <c r="XDM35" s="86"/>
      <c r="XDN35" s="86"/>
      <c r="XDO35" s="86"/>
      <c r="XDP35" s="86"/>
      <c r="XDQ35" s="86"/>
      <c r="XDR35" s="86"/>
      <c r="XDS35" s="86"/>
      <c r="XDT35" s="86"/>
      <c r="XDU35" s="86"/>
      <c r="XDV35" s="86"/>
      <c r="XDW35" s="86"/>
      <c r="XDX35" s="86"/>
      <c r="XDY35" s="86"/>
      <c r="XDZ35" s="86"/>
      <c r="XEA35" s="86"/>
      <c r="XEB35" s="86"/>
      <c r="XEC35" s="86"/>
      <c r="XED35" s="86"/>
      <c r="XEE35" s="86"/>
      <c r="XEF35" s="86"/>
      <c r="XEG35" s="86"/>
      <c r="XEH35" s="86"/>
      <c r="XEI35" s="86"/>
      <c r="XEJ35" s="86"/>
      <c r="XEK35" s="86"/>
      <c r="XEL35" s="86"/>
      <c r="XEM35" s="86"/>
      <c r="XEN35" s="86"/>
      <c r="XEO35" s="86"/>
      <c r="XEP35" s="86"/>
      <c r="XEQ35" s="86"/>
      <c r="XER35" s="86"/>
      <c r="XES35" s="86"/>
      <c r="XET35" s="86"/>
      <c r="XEU35" s="86"/>
      <c r="XEV35" s="86"/>
      <c r="XEW35" s="86"/>
      <c r="XEX35" s="86"/>
      <c r="XEY35" s="86"/>
      <c r="XEZ35" s="86"/>
      <c r="XFA35" s="86"/>
      <c r="XFB35" s="86"/>
      <c r="XFC35" s="86"/>
      <c r="XFD35" s="86"/>
    </row>
    <row r="36" spans="2:16384" ht="19.5" x14ac:dyDescent="0.3">
      <c r="B36" s="73" t="s">
        <v>1126</v>
      </c>
      <c r="C36" s="13"/>
      <c r="D36" s="13"/>
      <c r="E36" s="13"/>
      <c r="F36" s="13"/>
      <c r="G36" s="13"/>
      <c r="H36" s="13"/>
      <c r="I36" s="13"/>
      <c r="J36" s="13"/>
      <c r="K36" s="13"/>
      <c r="L36" s="13"/>
      <c r="M36" s="13"/>
      <c r="N36" s="13"/>
      <c r="O36" s="80"/>
      <c r="Q36" s="185" t="s">
        <v>1319</v>
      </c>
      <c r="R36" s="130"/>
      <c r="S36" s="130"/>
      <c r="T36" s="130"/>
      <c r="U36" s="130"/>
      <c r="V36" s="130"/>
      <c r="W36" s="130"/>
      <c r="X36" s="130"/>
      <c r="Z36" s="132"/>
      <c r="AA36" s="86"/>
      <c r="AB36" s="86"/>
      <c r="AC36" s="86"/>
      <c r="AD36" s="86"/>
      <c r="AE36" s="86"/>
      <c r="AF36" s="86"/>
      <c r="AG36" s="86"/>
      <c r="AH36" s="86"/>
      <c r="AI36" s="86"/>
      <c r="AJ36" s="86"/>
      <c r="AK36" s="301" t="s">
        <v>1883</v>
      </c>
      <c r="AL36" s="302"/>
      <c r="AM36" s="302"/>
      <c r="AN36" s="302"/>
      <c r="AO36" s="302"/>
      <c r="AP36" s="302"/>
      <c r="AQ36" s="302"/>
      <c r="AR36" s="302"/>
      <c r="AT36" s="281"/>
      <c r="AU36" s="281"/>
      <c r="AV36" s="281"/>
      <c r="AW36" s="281" t="s">
        <v>1333</v>
      </c>
      <c r="AX36" s="281" t="s">
        <v>1334</v>
      </c>
      <c r="AY36" s="281" t="s">
        <v>1335</v>
      </c>
      <c r="AZ36" s="281" t="s">
        <v>1336</v>
      </c>
      <c r="BA36" s="281"/>
      <c r="BB36" s="279"/>
      <c r="BE36" s="86"/>
      <c r="BF36" s="86"/>
      <c r="BG36" s="86"/>
      <c r="BH36" s="86"/>
      <c r="BI36" s="86"/>
      <c r="BJ36" s="86"/>
      <c r="BK36" s="86"/>
      <c r="BL36" s="86"/>
      <c r="BM36" s="86"/>
      <c r="BN36" s="86"/>
      <c r="BO36" s="86"/>
      <c r="BP36" s="86"/>
      <c r="BQ36" s="86"/>
      <c r="BR36" s="86"/>
      <c r="BS36" s="86"/>
      <c r="BT36" s="86"/>
      <c r="BU36" s="86"/>
      <c r="BV36" s="86"/>
      <c r="BW36" s="86"/>
      <c r="BX36" s="86"/>
      <c r="BY36" s="86"/>
      <c r="BZ36" s="86"/>
      <c r="CA36" s="86"/>
      <c r="CB36" s="86"/>
      <c r="CC36" s="86"/>
      <c r="CD36" s="86"/>
      <c r="CE36" s="86"/>
      <c r="CF36" s="86"/>
      <c r="CG36" s="86"/>
      <c r="CH36" s="86"/>
      <c r="CI36" s="86"/>
      <c r="CJ36" s="86"/>
      <c r="CK36" s="86"/>
      <c r="CL36" s="86"/>
      <c r="CM36" s="86"/>
      <c r="CN36" s="86"/>
      <c r="CO36" s="86"/>
      <c r="CP36" s="86"/>
      <c r="CQ36" s="86"/>
      <c r="CR36" s="86"/>
      <c r="CS36" s="86"/>
      <c r="CT36" s="86"/>
      <c r="CU36" s="86"/>
      <c r="CV36" s="86"/>
      <c r="CW36" s="86"/>
      <c r="CX36" s="86"/>
      <c r="CY36" s="86"/>
      <c r="CZ36" s="86"/>
      <c r="DA36" s="86"/>
      <c r="DB36" s="86"/>
      <c r="DC36" s="86"/>
      <c r="DD36" s="86"/>
      <c r="DE36" s="86"/>
      <c r="DF36" s="86"/>
      <c r="DG36" s="86"/>
      <c r="DH36" s="86"/>
      <c r="DI36" s="86"/>
      <c r="DJ36" s="86"/>
      <c r="DK36" s="86"/>
      <c r="DL36" s="86"/>
      <c r="DM36" s="86"/>
      <c r="DN36" s="86"/>
      <c r="DO36" s="86"/>
      <c r="DP36" s="86"/>
      <c r="DQ36" s="86"/>
      <c r="DR36" s="86"/>
      <c r="DS36" s="86"/>
      <c r="DT36" s="86"/>
      <c r="DU36" s="86"/>
      <c r="DV36" s="86"/>
      <c r="DW36" s="86"/>
      <c r="DX36" s="86"/>
      <c r="DY36" s="86"/>
      <c r="DZ36" s="86"/>
      <c r="EA36" s="86"/>
      <c r="EB36" s="86"/>
      <c r="EC36" s="86"/>
      <c r="ED36" s="86"/>
      <c r="EE36" s="86"/>
      <c r="EF36" s="86"/>
      <c r="EG36" s="86"/>
      <c r="EH36" s="86"/>
      <c r="EI36" s="86"/>
      <c r="EJ36" s="86"/>
      <c r="EK36" s="86"/>
      <c r="EL36" s="86"/>
      <c r="EM36" s="86"/>
      <c r="EN36" s="86"/>
      <c r="EO36" s="86"/>
      <c r="EP36" s="86"/>
      <c r="EQ36" s="86"/>
      <c r="ER36" s="86"/>
      <c r="ES36" s="86"/>
      <c r="ET36" s="86"/>
      <c r="EU36" s="86"/>
      <c r="EV36" s="86"/>
      <c r="EW36" s="86"/>
      <c r="EX36" s="86"/>
      <c r="EY36" s="86"/>
      <c r="EZ36" s="86"/>
      <c r="FA36" s="86"/>
      <c r="FB36" s="86"/>
      <c r="FC36" s="86"/>
      <c r="FD36" s="86"/>
      <c r="FE36" s="86"/>
      <c r="FF36" s="86"/>
      <c r="FG36" s="86"/>
      <c r="FH36" s="86"/>
      <c r="FI36" s="86"/>
      <c r="FJ36" s="86"/>
      <c r="FK36" s="86"/>
      <c r="FL36" s="86"/>
      <c r="FM36" s="86"/>
      <c r="FN36" s="86"/>
      <c r="FO36" s="86"/>
      <c r="FP36" s="86"/>
      <c r="FQ36" s="86"/>
      <c r="FR36" s="86"/>
      <c r="FS36" s="86"/>
      <c r="FT36" s="86"/>
      <c r="FU36" s="86"/>
      <c r="FV36" s="86"/>
      <c r="FW36" s="86"/>
      <c r="FX36" s="86"/>
      <c r="FY36" s="86"/>
      <c r="FZ36" s="86"/>
      <c r="GA36" s="86"/>
      <c r="GB36" s="86"/>
      <c r="GC36" s="86"/>
      <c r="GD36" s="86"/>
      <c r="GE36" s="86"/>
      <c r="GF36" s="86"/>
      <c r="GG36" s="86"/>
      <c r="GH36" s="86"/>
      <c r="GI36" s="86"/>
      <c r="GJ36" s="86"/>
      <c r="GK36" s="86"/>
      <c r="GL36" s="86"/>
      <c r="GM36" s="86"/>
      <c r="GN36" s="86"/>
      <c r="GO36" s="86"/>
      <c r="GP36" s="86"/>
      <c r="GQ36" s="86"/>
      <c r="GR36" s="86"/>
      <c r="GS36" s="86"/>
      <c r="GT36" s="86"/>
      <c r="GU36" s="86"/>
      <c r="GV36" s="86"/>
      <c r="GW36" s="86"/>
      <c r="GX36" s="86"/>
      <c r="GY36" s="86"/>
      <c r="GZ36" s="86"/>
      <c r="HA36" s="86"/>
      <c r="HB36" s="86"/>
      <c r="HC36" s="86"/>
      <c r="HD36" s="86"/>
      <c r="HE36" s="86"/>
      <c r="HF36" s="86"/>
      <c r="HG36" s="86"/>
      <c r="HH36" s="86"/>
      <c r="HI36" s="86"/>
      <c r="HJ36" s="86"/>
      <c r="HK36" s="86"/>
      <c r="HL36" s="86"/>
      <c r="HM36" s="86"/>
      <c r="HN36" s="86"/>
      <c r="HO36" s="86"/>
      <c r="HP36" s="86"/>
      <c r="HQ36" s="86"/>
      <c r="HR36" s="86"/>
      <c r="HS36" s="86"/>
      <c r="HT36" s="86"/>
      <c r="HU36" s="86"/>
      <c r="HV36" s="86"/>
      <c r="HW36" s="86"/>
      <c r="HX36" s="86"/>
      <c r="HY36" s="86"/>
      <c r="HZ36" s="86"/>
      <c r="IA36" s="86"/>
      <c r="IB36" s="86"/>
      <c r="IC36" s="86"/>
      <c r="ID36" s="86"/>
      <c r="IE36" s="86"/>
      <c r="IF36" s="86"/>
      <c r="IG36" s="86"/>
      <c r="IH36" s="86"/>
      <c r="II36" s="86"/>
      <c r="IJ36" s="86"/>
      <c r="IK36" s="86"/>
      <c r="IL36" s="86"/>
      <c r="IM36" s="86"/>
      <c r="IN36" s="86"/>
      <c r="IO36" s="86"/>
      <c r="IP36" s="86"/>
      <c r="IQ36" s="86"/>
      <c r="IR36" s="86"/>
      <c r="IS36" s="86"/>
      <c r="IT36" s="86"/>
      <c r="IU36" s="86"/>
      <c r="IV36" s="86"/>
      <c r="IW36" s="86"/>
      <c r="IX36" s="86"/>
      <c r="IY36" s="86"/>
      <c r="IZ36" s="86"/>
      <c r="JA36" s="86"/>
      <c r="JB36" s="86"/>
      <c r="JC36" s="86"/>
      <c r="JD36" s="86"/>
      <c r="JE36" s="86"/>
      <c r="JF36" s="86"/>
      <c r="JG36" s="86"/>
      <c r="JH36" s="86"/>
      <c r="JI36" s="86"/>
      <c r="JJ36" s="86"/>
      <c r="JK36" s="86"/>
      <c r="JL36" s="86"/>
      <c r="JM36" s="86"/>
      <c r="JN36" s="86"/>
      <c r="JO36" s="86"/>
      <c r="JP36" s="86"/>
      <c r="JQ36" s="86"/>
      <c r="JR36" s="86"/>
      <c r="JS36" s="86"/>
      <c r="JT36" s="86"/>
      <c r="JU36" s="86"/>
      <c r="JV36" s="86"/>
      <c r="JW36" s="86"/>
      <c r="JX36" s="86"/>
      <c r="JY36" s="86"/>
      <c r="JZ36" s="86"/>
      <c r="KA36" s="86"/>
      <c r="KB36" s="86"/>
      <c r="KC36" s="86"/>
      <c r="KD36" s="86"/>
      <c r="KE36" s="86"/>
      <c r="KF36" s="86"/>
      <c r="KG36" s="86"/>
      <c r="KH36" s="86"/>
      <c r="KI36" s="86"/>
      <c r="KJ36" s="86"/>
      <c r="KK36" s="86"/>
      <c r="KL36" s="86"/>
      <c r="KM36" s="86"/>
      <c r="KN36" s="86"/>
      <c r="KO36" s="86"/>
      <c r="KP36" s="86"/>
      <c r="KQ36" s="86"/>
      <c r="KR36" s="86"/>
      <c r="KS36" s="86"/>
      <c r="KT36" s="86"/>
      <c r="KU36" s="86"/>
      <c r="KV36" s="86"/>
      <c r="KW36" s="86"/>
      <c r="KX36" s="86"/>
      <c r="KY36" s="86"/>
      <c r="KZ36" s="86"/>
      <c r="LA36" s="86"/>
      <c r="LB36" s="86"/>
      <c r="LC36" s="86"/>
      <c r="LD36" s="86"/>
      <c r="LE36" s="86"/>
      <c r="LF36" s="86"/>
      <c r="LG36" s="86"/>
      <c r="LH36" s="86"/>
      <c r="LI36" s="86"/>
      <c r="LJ36" s="86"/>
      <c r="LK36" s="86"/>
      <c r="LL36" s="86"/>
      <c r="LM36" s="86"/>
      <c r="LN36" s="86"/>
      <c r="LO36" s="86"/>
      <c r="LP36" s="86"/>
      <c r="LQ36" s="86"/>
      <c r="LR36" s="86"/>
      <c r="LS36" s="86"/>
      <c r="LT36" s="86"/>
      <c r="LU36" s="86"/>
      <c r="LV36" s="86"/>
      <c r="LW36" s="86"/>
      <c r="LX36" s="86"/>
      <c r="LY36" s="86"/>
      <c r="LZ36" s="86"/>
      <c r="MA36" s="86"/>
      <c r="MB36" s="86"/>
      <c r="MC36" s="86"/>
      <c r="MD36" s="86"/>
      <c r="ME36" s="86"/>
      <c r="MF36" s="86"/>
      <c r="MG36" s="86"/>
      <c r="MH36" s="86"/>
      <c r="MI36" s="86"/>
      <c r="MJ36" s="86"/>
      <c r="MK36" s="86"/>
      <c r="ML36" s="86"/>
      <c r="MM36" s="86"/>
      <c r="MN36" s="86"/>
      <c r="MO36" s="86"/>
      <c r="MP36" s="86"/>
      <c r="MQ36" s="86"/>
      <c r="MR36" s="86"/>
      <c r="MS36" s="86"/>
      <c r="MT36" s="86"/>
      <c r="MU36" s="86"/>
      <c r="MV36" s="86"/>
      <c r="MW36" s="86"/>
      <c r="MX36" s="86"/>
      <c r="MY36" s="86"/>
      <c r="MZ36" s="86"/>
      <c r="NA36" s="86"/>
      <c r="NB36" s="86"/>
      <c r="NC36" s="86"/>
      <c r="ND36" s="86"/>
      <c r="NE36" s="86"/>
      <c r="NF36" s="86"/>
      <c r="NG36" s="86"/>
      <c r="NH36" s="86"/>
      <c r="NI36" s="86"/>
      <c r="NJ36" s="86"/>
      <c r="NK36" s="86"/>
      <c r="NL36" s="86"/>
      <c r="NM36" s="86"/>
      <c r="NN36" s="86"/>
      <c r="NO36" s="86"/>
      <c r="NP36" s="86"/>
      <c r="NQ36" s="86"/>
      <c r="NR36" s="86"/>
      <c r="NS36" s="86"/>
      <c r="NT36" s="86"/>
      <c r="NU36" s="86"/>
      <c r="NV36" s="86"/>
      <c r="NW36" s="86"/>
      <c r="NX36" s="86"/>
      <c r="NY36" s="86"/>
      <c r="NZ36" s="86"/>
      <c r="OA36" s="86"/>
      <c r="OB36" s="86"/>
      <c r="OC36" s="86"/>
      <c r="OD36" s="86"/>
      <c r="OE36" s="86"/>
      <c r="OF36" s="86"/>
      <c r="OG36" s="86"/>
      <c r="OH36" s="86"/>
      <c r="OI36" s="86"/>
      <c r="OJ36" s="86"/>
      <c r="OK36" s="86"/>
      <c r="OL36" s="86"/>
      <c r="OM36" s="86"/>
      <c r="ON36" s="86"/>
      <c r="OO36" s="86"/>
      <c r="OP36" s="86"/>
      <c r="OQ36" s="86"/>
      <c r="OR36" s="86"/>
      <c r="OS36" s="86"/>
      <c r="OT36" s="86"/>
      <c r="OU36" s="86"/>
      <c r="OV36" s="86"/>
      <c r="OW36" s="86"/>
      <c r="OX36" s="86"/>
      <c r="OY36" s="86"/>
      <c r="OZ36" s="86"/>
      <c r="PA36" s="86"/>
      <c r="PB36" s="86"/>
      <c r="PC36" s="86"/>
      <c r="PD36" s="86"/>
      <c r="PE36" s="86"/>
      <c r="PF36" s="86"/>
      <c r="PG36" s="86"/>
      <c r="PH36" s="86"/>
      <c r="PI36" s="86"/>
      <c r="PJ36" s="86"/>
      <c r="PK36" s="86"/>
      <c r="PL36" s="86"/>
      <c r="PM36" s="86"/>
      <c r="PN36" s="86"/>
      <c r="PO36" s="86"/>
      <c r="PP36" s="86"/>
      <c r="PQ36" s="86"/>
      <c r="PR36" s="86"/>
      <c r="PS36" s="86"/>
      <c r="PT36" s="86"/>
      <c r="PU36" s="86"/>
      <c r="PV36" s="86"/>
      <c r="PW36" s="86"/>
      <c r="PX36" s="86"/>
      <c r="PY36" s="86"/>
      <c r="PZ36" s="86"/>
      <c r="QA36" s="86"/>
      <c r="QB36" s="86"/>
      <c r="QC36" s="86"/>
      <c r="QD36" s="86"/>
      <c r="QE36" s="86"/>
      <c r="QF36" s="86"/>
      <c r="QG36" s="86"/>
      <c r="QH36" s="86"/>
      <c r="QI36" s="86"/>
      <c r="QJ36" s="86"/>
      <c r="QK36" s="86"/>
      <c r="QL36" s="86"/>
      <c r="QM36" s="86"/>
      <c r="QN36" s="86"/>
      <c r="QO36" s="86"/>
      <c r="QP36" s="86"/>
      <c r="QQ36" s="86"/>
      <c r="QR36" s="86"/>
      <c r="QS36" s="86"/>
      <c r="QT36" s="86"/>
      <c r="QU36" s="86"/>
      <c r="QV36" s="86"/>
      <c r="QW36" s="86"/>
      <c r="QX36" s="86"/>
      <c r="QY36" s="86"/>
      <c r="QZ36" s="86"/>
      <c r="RA36" s="86"/>
      <c r="RB36" s="86"/>
      <c r="RC36" s="86"/>
      <c r="RD36" s="86"/>
      <c r="RE36" s="86"/>
      <c r="RF36" s="86"/>
      <c r="RG36" s="86"/>
      <c r="RH36" s="86"/>
      <c r="RI36" s="86"/>
      <c r="RJ36" s="86"/>
      <c r="RK36" s="86"/>
      <c r="RL36" s="86"/>
      <c r="RM36" s="86"/>
      <c r="RN36" s="86"/>
      <c r="RO36" s="86"/>
      <c r="RP36" s="86"/>
      <c r="RQ36" s="86"/>
      <c r="RR36" s="86"/>
      <c r="RS36" s="86"/>
      <c r="RT36" s="86"/>
      <c r="RU36" s="86"/>
      <c r="RV36" s="86"/>
      <c r="RW36" s="86"/>
      <c r="RX36" s="86"/>
      <c r="RY36" s="86"/>
      <c r="RZ36" s="86"/>
      <c r="SA36" s="86"/>
      <c r="SB36" s="86"/>
      <c r="SC36" s="86"/>
      <c r="SD36" s="86"/>
      <c r="SE36" s="86"/>
      <c r="SF36" s="86"/>
      <c r="SG36" s="86"/>
      <c r="SH36" s="86"/>
      <c r="SI36" s="86"/>
      <c r="SJ36" s="86"/>
      <c r="SK36" s="86"/>
      <c r="SL36" s="86"/>
      <c r="SM36" s="86"/>
      <c r="SN36" s="86"/>
      <c r="SO36" s="86"/>
      <c r="SP36" s="86"/>
      <c r="SQ36" s="86"/>
      <c r="SR36" s="86"/>
      <c r="SS36" s="86"/>
      <c r="ST36" s="86"/>
      <c r="SU36" s="86"/>
      <c r="SV36" s="86"/>
      <c r="SW36" s="86"/>
      <c r="SX36" s="86"/>
      <c r="SY36" s="86"/>
      <c r="SZ36" s="86"/>
      <c r="TA36" s="86"/>
      <c r="TB36" s="86"/>
      <c r="TC36" s="86"/>
      <c r="TD36" s="86"/>
      <c r="TE36" s="86"/>
      <c r="TF36" s="86"/>
      <c r="TG36" s="86"/>
      <c r="TH36" s="86"/>
      <c r="TI36" s="86"/>
      <c r="TJ36" s="86"/>
      <c r="TK36" s="86"/>
      <c r="TL36" s="86"/>
      <c r="TM36" s="86"/>
      <c r="TN36" s="86"/>
      <c r="TO36" s="86"/>
      <c r="TP36" s="86"/>
      <c r="TQ36" s="86"/>
      <c r="TR36" s="86"/>
      <c r="TS36" s="86"/>
      <c r="TT36" s="86"/>
      <c r="TU36" s="86"/>
      <c r="TV36" s="86"/>
      <c r="TW36" s="86"/>
      <c r="TX36" s="86"/>
      <c r="TY36" s="86"/>
      <c r="TZ36" s="86"/>
      <c r="UA36" s="86"/>
      <c r="UB36" s="86"/>
      <c r="UC36" s="86"/>
      <c r="UD36" s="86"/>
      <c r="UE36" s="86"/>
      <c r="UF36" s="86"/>
      <c r="UG36" s="86"/>
      <c r="UH36" s="86"/>
      <c r="UI36" s="86"/>
      <c r="UJ36" s="86"/>
      <c r="UK36" s="86"/>
      <c r="UL36" s="86"/>
      <c r="UM36" s="86"/>
      <c r="UN36" s="86"/>
      <c r="UO36" s="86"/>
      <c r="UP36" s="86"/>
      <c r="UQ36" s="86"/>
      <c r="UR36" s="86"/>
      <c r="US36" s="86"/>
      <c r="UT36" s="86"/>
      <c r="UU36" s="86"/>
      <c r="UV36" s="86"/>
      <c r="UW36" s="86"/>
      <c r="UX36" s="86"/>
      <c r="UY36" s="86"/>
      <c r="UZ36" s="86"/>
      <c r="VA36" s="86"/>
      <c r="VB36" s="86"/>
      <c r="VC36" s="86"/>
      <c r="VD36" s="86"/>
      <c r="VE36" s="86"/>
      <c r="VF36" s="86"/>
      <c r="VG36" s="86"/>
      <c r="VH36" s="86"/>
      <c r="VI36" s="86"/>
      <c r="VJ36" s="86"/>
      <c r="VK36" s="86"/>
      <c r="VL36" s="86"/>
      <c r="VM36" s="86"/>
      <c r="VN36" s="86"/>
      <c r="VO36" s="86"/>
      <c r="VP36" s="86"/>
      <c r="VQ36" s="86"/>
      <c r="VR36" s="86"/>
      <c r="VS36" s="86"/>
      <c r="VT36" s="86"/>
      <c r="VU36" s="86"/>
      <c r="VV36" s="86"/>
      <c r="VW36" s="86"/>
      <c r="VX36" s="86"/>
      <c r="VY36" s="86"/>
      <c r="VZ36" s="86"/>
      <c r="WA36" s="86"/>
      <c r="WB36" s="86"/>
      <c r="WC36" s="86"/>
      <c r="WD36" s="86"/>
      <c r="WE36" s="86"/>
      <c r="WF36" s="86"/>
      <c r="WG36" s="86"/>
      <c r="WH36" s="86"/>
      <c r="WI36" s="86"/>
      <c r="WJ36" s="86"/>
      <c r="WK36" s="86"/>
      <c r="WL36" s="86"/>
      <c r="WM36" s="86"/>
      <c r="WN36" s="86"/>
      <c r="WO36" s="86"/>
      <c r="WP36" s="86"/>
      <c r="WQ36" s="86"/>
      <c r="WR36" s="86"/>
      <c r="WS36" s="86"/>
      <c r="WT36" s="86"/>
      <c r="WU36" s="86"/>
      <c r="WV36" s="86"/>
      <c r="WW36" s="86"/>
      <c r="WX36" s="86"/>
      <c r="WY36" s="86"/>
      <c r="WZ36" s="86"/>
      <c r="XA36" s="86"/>
      <c r="XB36" s="86"/>
      <c r="XC36" s="86"/>
      <c r="XD36" s="86"/>
      <c r="XE36" s="86"/>
      <c r="XF36" s="86"/>
      <c r="XG36" s="86"/>
      <c r="XH36" s="86"/>
      <c r="XI36" s="86"/>
      <c r="XJ36" s="86"/>
      <c r="XK36" s="86"/>
      <c r="XL36" s="86"/>
      <c r="XM36" s="86"/>
      <c r="XN36" s="86"/>
      <c r="XO36" s="86"/>
      <c r="XP36" s="86"/>
      <c r="XQ36" s="86"/>
      <c r="XR36" s="86"/>
      <c r="XS36" s="86"/>
      <c r="XT36" s="86"/>
      <c r="XU36" s="86"/>
      <c r="XV36" s="86"/>
      <c r="XW36" s="86"/>
      <c r="XX36" s="86"/>
      <c r="XY36" s="86"/>
      <c r="XZ36" s="86"/>
      <c r="YA36" s="86"/>
      <c r="YB36" s="86"/>
      <c r="YC36" s="86"/>
      <c r="YD36" s="86"/>
      <c r="YE36" s="86"/>
      <c r="YF36" s="86"/>
      <c r="YG36" s="86"/>
      <c r="YH36" s="86"/>
      <c r="YI36" s="86"/>
      <c r="YJ36" s="86"/>
      <c r="YK36" s="86"/>
      <c r="YL36" s="86"/>
      <c r="YM36" s="86"/>
      <c r="YN36" s="86"/>
      <c r="YO36" s="86"/>
      <c r="YP36" s="86"/>
      <c r="YQ36" s="86"/>
      <c r="YR36" s="86"/>
      <c r="YS36" s="86"/>
      <c r="YT36" s="86"/>
      <c r="YU36" s="86"/>
      <c r="YV36" s="86"/>
      <c r="YW36" s="86"/>
      <c r="YX36" s="86"/>
      <c r="YY36" s="86"/>
      <c r="YZ36" s="86"/>
      <c r="ZA36" s="86"/>
      <c r="ZB36" s="86"/>
      <c r="ZC36" s="86"/>
      <c r="ZD36" s="86"/>
      <c r="ZE36" s="86"/>
      <c r="ZF36" s="86"/>
      <c r="ZG36" s="86"/>
      <c r="ZH36" s="86"/>
      <c r="ZI36" s="86"/>
      <c r="ZJ36" s="86"/>
      <c r="ZK36" s="86"/>
      <c r="ZL36" s="86"/>
      <c r="ZM36" s="86"/>
      <c r="ZN36" s="86"/>
      <c r="ZO36" s="86"/>
      <c r="ZP36" s="86"/>
      <c r="ZQ36" s="86"/>
      <c r="ZR36" s="86"/>
      <c r="ZS36" s="86"/>
      <c r="ZT36" s="86"/>
      <c r="ZU36" s="86"/>
      <c r="ZV36" s="86"/>
      <c r="ZW36" s="86"/>
      <c r="ZX36" s="86"/>
      <c r="ZY36" s="86"/>
      <c r="ZZ36" s="86"/>
      <c r="AAA36" s="86"/>
      <c r="AAB36" s="86"/>
      <c r="AAC36" s="86"/>
      <c r="AAD36" s="86"/>
      <c r="AAE36" s="86"/>
      <c r="AAF36" s="86"/>
      <c r="AAG36" s="86"/>
      <c r="AAH36" s="86"/>
      <c r="AAI36" s="86"/>
      <c r="AAJ36" s="86"/>
      <c r="AAK36" s="86"/>
      <c r="AAL36" s="86"/>
      <c r="AAM36" s="86"/>
      <c r="AAN36" s="86"/>
      <c r="AAO36" s="86"/>
      <c r="AAP36" s="86"/>
      <c r="AAQ36" s="86"/>
      <c r="AAR36" s="86"/>
      <c r="AAS36" s="86"/>
      <c r="AAT36" s="86"/>
      <c r="AAU36" s="86"/>
      <c r="AAV36" s="86"/>
      <c r="AAW36" s="86"/>
      <c r="AAX36" s="86"/>
      <c r="AAY36" s="86"/>
      <c r="AAZ36" s="86"/>
      <c r="ABA36" s="86"/>
      <c r="ABB36" s="86"/>
      <c r="ABC36" s="86"/>
      <c r="ABD36" s="86"/>
      <c r="ABE36" s="86"/>
      <c r="ABF36" s="86"/>
      <c r="ABG36" s="86"/>
      <c r="ABH36" s="86"/>
      <c r="ABI36" s="86"/>
      <c r="ABJ36" s="86"/>
      <c r="ABK36" s="86"/>
      <c r="ABL36" s="86"/>
      <c r="ABM36" s="86"/>
      <c r="ABN36" s="86"/>
      <c r="ABO36" s="86"/>
      <c r="ABP36" s="86"/>
      <c r="ABQ36" s="86"/>
      <c r="ABR36" s="86"/>
      <c r="ABS36" s="86"/>
      <c r="ABT36" s="86"/>
      <c r="ABU36" s="86"/>
      <c r="ABV36" s="86"/>
      <c r="ABW36" s="86"/>
      <c r="ABX36" s="86"/>
      <c r="ABY36" s="86"/>
      <c r="ABZ36" s="86"/>
      <c r="ACA36" s="86"/>
      <c r="ACB36" s="86"/>
      <c r="ACC36" s="86"/>
      <c r="ACD36" s="86"/>
      <c r="ACE36" s="86"/>
      <c r="ACF36" s="86"/>
      <c r="ACG36" s="86"/>
      <c r="ACH36" s="86"/>
      <c r="ACI36" s="86"/>
      <c r="ACJ36" s="86"/>
      <c r="ACK36" s="86"/>
      <c r="ACL36" s="86"/>
      <c r="ACM36" s="86"/>
      <c r="ACN36" s="86"/>
      <c r="ACO36" s="86"/>
      <c r="ACP36" s="86"/>
      <c r="ACQ36" s="86"/>
      <c r="ACR36" s="86"/>
      <c r="ACS36" s="86"/>
      <c r="ACT36" s="86"/>
      <c r="ACU36" s="86"/>
      <c r="ACV36" s="86"/>
      <c r="ACW36" s="86"/>
      <c r="ACX36" s="86"/>
      <c r="ACY36" s="86"/>
      <c r="ACZ36" s="86"/>
      <c r="ADA36" s="86"/>
      <c r="ADB36" s="86"/>
      <c r="ADC36" s="86"/>
      <c r="ADD36" s="86"/>
      <c r="ADE36" s="86"/>
      <c r="ADF36" s="86"/>
      <c r="ADG36" s="86"/>
      <c r="ADH36" s="86"/>
      <c r="ADI36" s="86"/>
      <c r="ADJ36" s="86"/>
      <c r="ADK36" s="86"/>
      <c r="ADL36" s="86"/>
      <c r="ADM36" s="86"/>
      <c r="ADN36" s="86"/>
      <c r="ADO36" s="86"/>
      <c r="ADP36" s="86"/>
      <c r="ADQ36" s="86"/>
      <c r="ADR36" s="86"/>
      <c r="ADS36" s="86"/>
      <c r="ADT36" s="86"/>
      <c r="ADU36" s="86"/>
      <c r="ADV36" s="86"/>
      <c r="ADW36" s="86"/>
      <c r="ADX36" s="86"/>
      <c r="ADY36" s="86"/>
      <c r="ADZ36" s="86"/>
      <c r="AEA36" s="86"/>
      <c r="AEB36" s="86"/>
      <c r="AEC36" s="86"/>
      <c r="AED36" s="86"/>
      <c r="AEE36" s="86"/>
      <c r="AEF36" s="86"/>
      <c r="AEG36" s="86"/>
      <c r="AEH36" s="86"/>
      <c r="AEI36" s="86"/>
      <c r="AEJ36" s="86"/>
      <c r="AEK36" s="86"/>
      <c r="AEL36" s="86"/>
      <c r="AEM36" s="86"/>
      <c r="AEN36" s="86"/>
      <c r="AEO36" s="86"/>
      <c r="AEP36" s="86"/>
      <c r="AEQ36" s="86"/>
      <c r="AER36" s="86"/>
      <c r="AES36" s="86"/>
      <c r="AET36" s="86"/>
      <c r="AEU36" s="86"/>
      <c r="AEV36" s="86"/>
      <c r="AEW36" s="86"/>
      <c r="AEX36" s="86"/>
      <c r="AEY36" s="86"/>
      <c r="AEZ36" s="86"/>
      <c r="AFA36" s="86"/>
      <c r="AFB36" s="86"/>
      <c r="AFC36" s="86"/>
      <c r="AFD36" s="86"/>
      <c r="AFE36" s="86"/>
      <c r="AFF36" s="86"/>
      <c r="AFG36" s="86"/>
      <c r="AFH36" s="86"/>
      <c r="AFI36" s="86"/>
      <c r="AFJ36" s="86"/>
      <c r="AFK36" s="86"/>
      <c r="AFL36" s="86"/>
      <c r="AFM36" s="86"/>
      <c r="AFN36" s="86"/>
      <c r="AFO36" s="86"/>
      <c r="AFP36" s="86"/>
      <c r="AFQ36" s="86"/>
      <c r="AFR36" s="86"/>
      <c r="AFS36" s="86"/>
      <c r="AFT36" s="86"/>
      <c r="AFU36" s="86"/>
      <c r="AFV36" s="86"/>
      <c r="AFW36" s="86"/>
      <c r="AFX36" s="86"/>
      <c r="AFY36" s="86"/>
      <c r="AFZ36" s="86"/>
      <c r="AGA36" s="86"/>
      <c r="AGB36" s="86"/>
      <c r="AGC36" s="86"/>
      <c r="AGD36" s="86"/>
      <c r="AGE36" s="86"/>
      <c r="AGF36" s="86"/>
      <c r="AGG36" s="86"/>
      <c r="AGH36" s="86"/>
      <c r="AGI36" s="86"/>
      <c r="AGJ36" s="86"/>
      <c r="AGK36" s="86"/>
      <c r="AGL36" s="86"/>
      <c r="AGM36" s="86"/>
      <c r="AGN36" s="86"/>
      <c r="AGO36" s="86"/>
      <c r="AGP36" s="86"/>
      <c r="AGQ36" s="86"/>
      <c r="AGR36" s="86"/>
      <c r="AGS36" s="86"/>
      <c r="AGT36" s="86"/>
      <c r="AGU36" s="86"/>
      <c r="AGV36" s="86"/>
      <c r="AGW36" s="86"/>
      <c r="AGX36" s="86"/>
      <c r="AGY36" s="86"/>
      <c r="AGZ36" s="86"/>
      <c r="AHA36" s="86"/>
      <c r="AHB36" s="86"/>
      <c r="AHC36" s="86"/>
      <c r="AHD36" s="86"/>
      <c r="AHE36" s="86"/>
      <c r="AHF36" s="86"/>
      <c r="AHG36" s="86"/>
      <c r="AHH36" s="86"/>
      <c r="AHI36" s="86"/>
      <c r="AHJ36" s="86"/>
      <c r="AHK36" s="86"/>
      <c r="AHL36" s="86"/>
      <c r="AHM36" s="86"/>
      <c r="AHN36" s="86"/>
      <c r="AHO36" s="86"/>
      <c r="AHP36" s="86"/>
      <c r="AHQ36" s="86"/>
      <c r="AHR36" s="86"/>
      <c r="AHS36" s="86"/>
      <c r="AHT36" s="86"/>
      <c r="AHU36" s="86"/>
      <c r="AHV36" s="86"/>
      <c r="AHW36" s="86"/>
      <c r="AHX36" s="86"/>
      <c r="AHY36" s="86"/>
      <c r="AHZ36" s="86"/>
      <c r="AIA36" s="86"/>
      <c r="AIB36" s="86"/>
      <c r="AIC36" s="86"/>
      <c r="AID36" s="86"/>
      <c r="AIE36" s="86"/>
      <c r="AIF36" s="86"/>
      <c r="AIG36" s="86"/>
      <c r="AIH36" s="86"/>
      <c r="AII36" s="86"/>
      <c r="AIJ36" s="86"/>
      <c r="AIK36" s="86"/>
      <c r="AIL36" s="86"/>
      <c r="AIM36" s="86"/>
      <c r="AIN36" s="86"/>
      <c r="AIO36" s="86"/>
      <c r="AIP36" s="86"/>
      <c r="AIQ36" s="86"/>
      <c r="AIR36" s="86"/>
      <c r="AIS36" s="86"/>
      <c r="AIT36" s="86"/>
      <c r="AIU36" s="86"/>
      <c r="AIV36" s="86"/>
      <c r="AIW36" s="86"/>
      <c r="AIX36" s="86"/>
      <c r="AIY36" s="86"/>
      <c r="AIZ36" s="86"/>
      <c r="AJA36" s="86"/>
      <c r="AJB36" s="86"/>
      <c r="AJC36" s="86"/>
      <c r="AJD36" s="86"/>
      <c r="AJE36" s="86"/>
      <c r="AJF36" s="86"/>
      <c r="AJG36" s="86"/>
      <c r="AJH36" s="86"/>
      <c r="AJI36" s="86"/>
      <c r="AJJ36" s="86"/>
      <c r="AJK36" s="86"/>
      <c r="AJL36" s="86"/>
      <c r="AJM36" s="86"/>
      <c r="AJN36" s="86"/>
      <c r="AJO36" s="86"/>
      <c r="AJP36" s="86"/>
      <c r="AJQ36" s="86"/>
      <c r="AJR36" s="86"/>
      <c r="AJS36" s="86"/>
      <c r="AJT36" s="86"/>
      <c r="AJU36" s="86"/>
      <c r="AJV36" s="86"/>
      <c r="AJW36" s="86"/>
      <c r="AJX36" s="86"/>
      <c r="AJY36" s="86"/>
      <c r="AJZ36" s="86"/>
      <c r="AKA36" s="86"/>
      <c r="AKB36" s="86"/>
      <c r="AKC36" s="86"/>
      <c r="AKD36" s="86"/>
      <c r="AKE36" s="86"/>
      <c r="AKF36" s="86"/>
      <c r="AKG36" s="86"/>
      <c r="AKH36" s="86"/>
      <c r="AKI36" s="86"/>
      <c r="AKJ36" s="86"/>
      <c r="AKK36" s="86"/>
      <c r="AKL36" s="86"/>
      <c r="AKM36" s="86"/>
      <c r="AKN36" s="86"/>
      <c r="AKO36" s="86"/>
      <c r="AKP36" s="86"/>
      <c r="AKQ36" s="86"/>
      <c r="AKR36" s="86"/>
      <c r="AKS36" s="86"/>
      <c r="AKT36" s="86"/>
      <c r="AKU36" s="86"/>
      <c r="AKV36" s="86"/>
      <c r="AKW36" s="86"/>
      <c r="AKX36" s="86"/>
      <c r="AKY36" s="86"/>
      <c r="AKZ36" s="86"/>
      <c r="ALA36" s="86"/>
      <c r="ALB36" s="86"/>
      <c r="ALC36" s="86"/>
      <c r="ALD36" s="86"/>
      <c r="ALE36" s="86"/>
      <c r="ALF36" s="86"/>
      <c r="ALG36" s="86"/>
      <c r="ALH36" s="86"/>
      <c r="ALI36" s="86"/>
      <c r="ALJ36" s="86"/>
      <c r="ALK36" s="86"/>
      <c r="ALL36" s="86"/>
      <c r="ALM36" s="86"/>
      <c r="ALN36" s="86"/>
      <c r="ALO36" s="86"/>
      <c r="ALP36" s="86"/>
      <c r="ALQ36" s="86"/>
      <c r="ALR36" s="86"/>
      <c r="ALS36" s="86"/>
      <c r="ALT36" s="86"/>
      <c r="ALU36" s="86"/>
      <c r="ALV36" s="86"/>
      <c r="ALW36" s="86"/>
      <c r="ALX36" s="86"/>
      <c r="ALY36" s="86"/>
      <c r="ALZ36" s="86"/>
      <c r="AMA36" s="86"/>
      <c r="AMB36" s="86"/>
      <c r="AMC36" s="86"/>
      <c r="AMD36" s="86"/>
      <c r="AME36" s="86"/>
      <c r="AMF36" s="86"/>
      <c r="AMG36" s="86"/>
      <c r="AMH36" s="86"/>
      <c r="AMI36" s="86"/>
      <c r="AMJ36" s="86"/>
      <c r="AMK36" s="86"/>
      <c r="AML36" s="86"/>
      <c r="AMM36" s="86"/>
      <c r="AMN36" s="86"/>
      <c r="AMO36" s="86"/>
      <c r="AMP36" s="86"/>
      <c r="AMQ36" s="86"/>
      <c r="AMR36" s="86"/>
      <c r="AMS36" s="86"/>
      <c r="AMT36" s="86"/>
      <c r="AMU36" s="86"/>
      <c r="AMV36" s="86"/>
      <c r="AMW36" s="86"/>
      <c r="AMX36" s="86"/>
      <c r="AMY36" s="86"/>
      <c r="AMZ36" s="86"/>
      <c r="ANA36" s="86"/>
      <c r="ANB36" s="86"/>
      <c r="ANC36" s="86"/>
      <c r="AND36" s="86"/>
      <c r="ANE36" s="86"/>
      <c r="ANF36" s="86"/>
      <c r="ANG36" s="86"/>
      <c r="ANH36" s="86"/>
      <c r="ANI36" s="86"/>
      <c r="ANJ36" s="86"/>
      <c r="ANK36" s="86"/>
      <c r="ANL36" s="86"/>
      <c r="ANM36" s="86"/>
      <c r="ANN36" s="86"/>
      <c r="ANO36" s="86"/>
      <c r="ANP36" s="86"/>
      <c r="ANQ36" s="86"/>
      <c r="ANR36" s="86"/>
      <c r="ANS36" s="86"/>
      <c r="ANT36" s="86"/>
      <c r="ANU36" s="86"/>
      <c r="ANV36" s="86"/>
      <c r="ANW36" s="86"/>
      <c r="ANX36" s="86"/>
      <c r="ANY36" s="86"/>
      <c r="ANZ36" s="86"/>
      <c r="AOA36" s="86"/>
      <c r="AOB36" s="86"/>
      <c r="AOC36" s="86"/>
      <c r="AOD36" s="86"/>
      <c r="AOE36" s="86"/>
      <c r="AOF36" s="86"/>
      <c r="AOG36" s="86"/>
      <c r="AOH36" s="86"/>
      <c r="AOI36" s="86"/>
      <c r="AOJ36" s="86"/>
      <c r="AOK36" s="86"/>
      <c r="AOL36" s="86"/>
      <c r="AOM36" s="86"/>
      <c r="AON36" s="86"/>
      <c r="AOO36" s="86"/>
      <c r="AOP36" s="86"/>
      <c r="AOQ36" s="86"/>
      <c r="AOR36" s="86"/>
      <c r="AOS36" s="86"/>
      <c r="AOT36" s="86"/>
      <c r="AOU36" s="86"/>
      <c r="AOV36" s="86"/>
      <c r="AOW36" s="86"/>
      <c r="AOX36" s="86"/>
      <c r="AOY36" s="86"/>
      <c r="AOZ36" s="86"/>
      <c r="APA36" s="86"/>
      <c r="APB36" s="86"/>
      <c r="APC36" s="86"/>
      <c r="APD36" s="86"/>
      <c r="APE36" s="86"/>
      <c r="APF36" s="86"/>
      <c r="APG36" s="86"/>
      <c r="APH36" s="86"/>
      <c r="API36" s="86"/>
      <c r="APJ36" s="86"/>
      <c r="APK36" s="86"/>
      <c r="APL36" s="86"/>
      <c r="APM36" s="86"/>
      <c r="APN36" s="86"/>
      <c r="APO36" s="86"/>
      <c r="APP36" s="86"/>
      <c r="APQ36" s="86"/>
      <c r="APR36" s="86"/>
      <c r="APS36" s="86"/>
      <c r="APT36" s="86"/>
      <c r="APU36" s="86"/>
      <c r="APV36" s="86"/>
      <c r="APW36" s="86"/>
      <c r="APX36" s="86"/>
      <c r="APY36" s="86"/>
      <c r="APZ36" s="86"/>
      <c r="AQA36" s="86"/>
      <c r="AQB36" s="86"/>
      <c r="AQC36" s="86"/>
      <c r="AQD36" s="86"/>
      <c r="AQE36" s="86"/>
      <c r="AQF36" s="86"/>
      <c r="AQG36" s="86"/>
      <c r="AQH36" s="86"/>
      <c r="AQI36" s="86"/>
      <c r="AQJ36" s="86"/>
      <c r="AQK36" s="86"/>
      <c r="AQL36" s="86"/>
      <c r="AQM36" s="86"/>
      <c r="AQN36" s="86"/>
      <c r="AQO36" s="86"/>
      <c r="AQP36" s="86"/>
      <c r="AQQ36" s="86"/>
      <c r="AQR36" s="86"/>
      <c r="AQS36" s="86"/>
      <c r="AQT36" s="86"/>
      <c r="AQU36" s="86"/>
      <c r="AQV36" s="86"/>
      <c r="AQW36" s="86"/>
      <c r="AQX36" s="86"/>
      <c r="AQY36" s="86"/>
      <c r="AQZ36" s="86"/>
      <c r="ARA36" s="86"/>
      <c r="ARB36" s="86"/>
      <c r="ARC36" s="86"/>
      <c r="ARD36" s="86"/>
      <c r="ARE36" s="86"/>
      <c r="ARF36" s="86"/>
      <c r="ARG36" s="86"/>
      <c r="ARH36" s="86"/>
      <c r="ARI36" s="86"/>
      <c r="ARJ36" s="86"/>
      <c r="ARK36" s="86"/>
      <c r="ARL36" s="86"/>
      <c r="ARM36" s="86"/>
      <c r="ARN36" s="86"/>
      <c r="ARO36" s="86"/>
      <c r="ARP36" s="86"/>
      <c r="ARQ36" s="86"/>
      <c r="ARR36" s="86"/>
      <c r="ARS36" s="86"/>
      <c r="ART36" s="86"/>
      <c r="ARU36" s="86"/>
      <c r="ARV36" s="86"/>
      <c r="ARW36" s="86"/>
      <c r="ARX36" s="86"/>
      <c r="ARY36" s="86"/>
      <c r="ARZ36" s="86"/>
      <c r="ASA36" s="86"/>
      <c r="ASB36" s="86"/>
      <c r="ASC36" s="86"/>
      <c r="ASD36" s="86"/>
      <c r="ASE36" s="86"/>
      <c r="ASF36" s="86"/>
      <c r="ASG36" s="86"/>
      <c r="ASH36" s="86"/>
      <c r="ASI36" s="86"/>
      <c r="ASJ36" s="86"/>
      <c r="ASK36" s="86"/>
      <c r="ASL36" s="86"/>
      <c r="ASM36" s="86"/>
      <c r="ASN36" s="86"/>
      <c r="ASO36" s="86"/>
      <c r="ASP36" s="86"/>
      <c r="ASQ36" s="86"/>
      <c r="ASR36" s="86"/>
      <c r="ASS36" s="86"/>
      <c r="AST36" s="86"/>
      <c r="ASU36" s="86"/>
      <c r="ASV36" s="86"/>
      <c r="ASW36" s="86"/>
      <c r="ASX36" s="86"/>
      <c r="ASY36" s="86"/>
      <c r="ASZ36" s="86"/>
      <c r="ATA36" s="86"/>
      <c r="ATB36" s="86"/>
      <c r="ATC36" s="86"/>
      <c r="ATD36" s="86"/>
      <c r="ATE36" s="86"/>
      <c r="ATF36" s="86"/>
      <c r="ATG36" s="86"/>
      <c r="ATH36" s="86"/>
      <c r="ATI36" s="86"/>
      <c r="ATJ36" s="86"/>
      <c r="ATK36" s="86"/>
      <c r="ATL36" s="86"/>
      <c r="ATM36" s="86"/>
      <c r="ATN36" s="86"/>
      <c r="ATO36" s="86"/>
      <c r="ATP36" s="86"/>
      <c r="ATQ36" s="86"/>
      <c r="ATR36" s="86"/>
      <c r="ATS36" s="86"/>
      <c r="ATT36" s="86"/>
      <c r="ATU36" s="86"/>
      <c r="ATV36" s="86"/>
      <c r="ATW36" s="86"/>
      <c r="ATX36" s="86"/>
      <c r="ATY36" s="86"/>
      <c r="ATZ36" s="86"/>
      <c r="AUA36" s="86"/>
      <c r="AUB36" s="86"/>
      <c r="AUC36" s="86"/>
      <c r="AUD36" s="86"/>
      <c r="AUE36" s="86"/>
      <c r="AUF36" s="86"/>
      <c r="AUG36" s="86"/>
      <c r="AUH36" s="86"/>
      <c r="AUI36" s="86"/>
      <c r="AUJ36" s="86"/>
      <c r="AUK36" s="86"/>
      <c r="AUL36" s="86"/>
      <c r="AUM36" s="86"/>
      <c r="AUN36" s="86"/>
      <c r="AUO36" s="86"/>
      <c r="AUP36" s="86"/>
      <c r="AUQ36" s="86"/>
      <c r="AUR36" s="86"/>
      <c r="AUS36" s="86"/>
      <c r="AUT36" s="86"/>
      <c r="AUU36" s="86"/>
      <c r="AUV36" s="86"/>
      <c r="AUW36" s="86"/>
      <c r="AUX36" s="86"/>
      <c r="AUY36" s="86"/>
      <c r="AUZ36" s="86"/>
      <c r="AVA36" s="86"/>
      <c r="AVB36" s="86"/>
      <c r="AVC36" s="86"/>
      <c r="AVD36" s="86"/>
      <c r="AVE36" s="86"/>
      <c r="AVF36" s="86"/>
      <c r="AVG36" s="86"/>
      <c r="AVH36" s="86"/>
      <c r="AVI36" s="86"/>
      <c r="AVJ36" s="86"/>
      <c r="AVK36" s="86"/>
      <c r="AVL36" s="86"/>
      <c r="AVM36" s="86"/>
      <c r="AVN36" s="86"/>
      <c r="AVO36" s="86"/>
      <c r="AVP36" s="86"/>
      <c r="AVQ36" s="86"/>
      <c r="AVR36" s="86"/>
      <c r="AVS36" s="86"/>
      <c r="AVT36" s="86"/>
      <c r="AVU36" s="86"/>
      <c r="AVV36" s="86"/>
      <c r="AVW36" s="86"/>
      <c r="AVX36" s="86"/>
      <c r="AVY36" s="86"/>
      <c r="AVZ36" s="86"/>
      <c r="AWA36" s="86"/>
      <c r="AWB36" s="86"/>
      <c r="AWC36" s="86"/>
      <c r="AWD36" s="86"/>
      <c r="AWE36" s="86"/>
      <c r="AWF36" s="86"/>
      <c r="AWG36" s="86"/>
      <c r="AWH36" s="86"/>
      <c r="AWI36" s="86"/>
      <c r="AWJ36" s="86"/>
      <c r="AWK36" s="86"/>
      <c r="AWL36" s="86"/>
      <c r="AWM36" s="86"/>
      <c r="AWN36" s="86"/>
      <c r="AWO36" s="86"/>
      <c r="AWP36" s="86"/>
      <c r="AWQ36" s="86"/>
      <c r="AWR36" s="86"/>
      <c r="AWS36" s="86"/>
      <c r="AWT36" s="86"/>
      <c r="AWU36" s="86"/>
      <c r="AWV36" s="86"/>
      <c r="AWW36" s="86"/>
      <c r="AWX36" s="86"/>
      <c r="AWY36" s="86"/>
      <c r="AWZ36" s="86"/>
      <c r="AXA36" s="86"/>
      <c r="AXB36" s="86"/>
      <c r="AXC36" s="86"/>
      <c r="AXD36" s="86"/>
      <c r="AXE36" s="86"/>
      <c r="AXF36" s="86"/>
      <c r="AXG36" s="86"/>
      <c r="AXH36" s="86"/>
      <c r="AXI36" s="86"/>
      <c r="AXJ36" s="86"/>
      <c r="AXK36" s="86"/>
      <c r="AXL36" s="86"/>
      <c r="AXM36" s="86"/>
      <c r="AXN36" s="86"/>
      <c r="AXO36" s="86"/>
      <c r="AXP36" s="86"/>
      <c r="AXQ36" s="86"/>
      <c r="AXR36" s="86"/>
      <c r="AXS36" s="86"/>
      <c r="AXT36" s="86"/>
      <c r="AXU36" s="86"/>
      <c r="AXV36" s="86"/>
      <c r="AXW36" s="86"/>
      <c r="AXX36" s="86"/>
      <c r="AXY36" s="86"/>
      <c r="AXZ36" s="86"/>
      <c r="AYA36" s="86"/>
      <c r="AYB36" s="86"/>
      <c r="AYC36" s="86"/>
      <c r="AYD36" s="86"/>
      <c r="AYE36" s="86"/>
      <c r="AYF36" s="86"/>
      <c r="AYG36" s="86"/>
      <c r="AYH36" s="86"/>
      <c r="AYI36" s="86"/>
      <c r="AYJ36" s="86"/>
      <c r="AYK36" s="86"/>
      <c r="AYL36" s="86"/>
      <c r="AYM36" s="86"/>
      <c r="AYN36" s="86"/>
      <c r="AYO36" s="86"/>
      <c r="AYP36" s="86"/>
      <c r="AYQ36" s="86"/>
      <c r="AYR36" s="86"/>
      <c r="AYS36" s="86"/>
      <c r="AYT36" s="86"/>
      <c r="AYU36" s="86"/>
      <c r="AYV36" s="86"/>
      <c r="AYW36" s="86"/>
      <c r="AYX36" s="86"/>
      <c r="AYY36" s="86"/>
      <c r="AYZ36" s="86"/>
      <c r="AZA36" s="86"/>
      <c r="AZB36" s="86"/>
      <c r="AZC36" s="86"/>
      <c r="AZD36" s="86"/>
      <c r="AZE36" s="86"/>
      <c r="AZF36" s="86"/>
      <c r="AZG36" s="86"/>
      <c r="AZH36" s="86"/>
      <c r="AZI36" s="86"/>
      <c r="AZJ36" s="86"/>
      <c r="AZK36" s="86"/>
      <c r="AZL36" s="86"/>
      <c r="AZM36" s="86"/>
      <c r="AZN36" s="86"/>
      <c r="AZO36" s="86"/>
      <c r="AZP36" s="86"/>
      <c r="AZQ36" s="86"/>
      <c r="AZR36" s="86"/>
      <c r="AZS36" s="86"/>
      <c r="AZT36" s="86"/>
      <c r="AZU36" s="86"/>
      <c r="AZV36" s="86"/>
      <c r="AZW36" s="86"/>
      <c r="AZX36" s="86"/>
      <c r="AZY36" s="86"/>
      <c r="AZZ36" s="86"/>
      <c r="BAA36" s="86"/>
      <c r="BAB36" s="86"/>
      <c r="BAC36" s="86"/>
      <c r="BAD36" s="86"/>
      <c r="BAE36" s="86"/>
      <c r="BAF36" s="86"/>
      <c r="BAG36" s="86"/>
      <c r="BAH36" s="86"/>
      <c r="BAI36" s="86"/>
      <c r="BAJ36" s="86"/>
      <c r="BAK36" s="86"/>
      <c r="BAL36" s="86"/>
      <c r="BAM36" s="86"/>
      <c r="BAN36" s="86"/>
      <c r="BAO36" s="86"/>
      <c r="BAP36" s="86"/>
      <c r="BAQ36" s="86"/>
      <c r="BAR36" s="86"/>
      <c r="BAS36" s="86"/>
      <c r="BAT36" s="86"/>
      <c r="BAU36" s="86"/>
      <c r="BAV36" s="86"/>
      <c r="BAW36" s="86"/>
      <c r="BAX36" s="86"/>
      <c r="BAY36" s="86"/>
      <c r="BAZ36" s="86"/>
      <c r="BBA36" s="86"/>
      <c r="BBB36" s="86"/>
      <c r="BBC36" s="86"/>
      <c r="BBD36" s="86"/>
      <c r="BBE36" s="86"/>
      <c r="BBF36" s="86"/>
      <c r="BBG36" s="86"/>
      <c r="BBH36" s="86"/>
      <c r="BBI36" s="86"/>
      <c r="BBJ36" s="86"/>
      <c r="BBK36" s="86"/>
      <c r="BBL36" s="86"/>
      <c r="BBM36" s="86"/>
      <c r="BBN36" s="86"/>
      <c r="BBO36" s="86"/>
      <c r="BBP36" s="86"/>
      <c r="BBQ36" s="86"/>
      <c r="BBR36" s="86"/>
      <c r="BBS36" s="86"/>
      <c r="BBT36" s="86"/>
      <c r="BBU36" s="86"/>
      <c r="BBV36" s="86"/>
      <c r="BBW36" s="86"/>
      <c r="BBX36" s="86"/>
      <c r="BBY36" s="86"/>
      <c r="BBZ36" s="86"/>
      <c r="BCA36" s="86"/>
      <c r="BCB36" s="86"/>
      <c r="BCC36" s="86"/>
      <c r="BCD36" s="86"/>
      <c r="BCE36" s="86"/>
      <c r="BCF36" s="86"/>
      <c r="BCG36" s="86"/>
      <c r="BCH36" s="86"/>
      <c r="BCI36" s="86"/>
      <c r="BCJ36" s="86"/>
      <c r="BCK36" s="86"/>
      <c r="BCL36" s="86"/>
      <c r="BCM36" s="86"/>
      <c r="BCN36" s="86"/>
      <c r="BCO36" s="86"/>
      <c r="BCP36" s="86"/>
      <c r="BCQ36" s="86"/>
      <c r="BCR36" s="86"/>
      <c r="BCS36" s="86"/>
      <c r="BCT36" s="86"/>
      <c r="BCU36" s="86"/>
      <c r="BCV36" s="86"/>
      <c r="BCW36" s="86"/>
      <c r="BCX36" s="86"/>
      <c r="BCY36" s="86"/>
      <c r="BCZ36" s="86"/>
      <c r="BDA36" s="86"/>
      <c r="BDB36" s="86"/>
      <c r="BDC36" s="86"/>
      <c r="BDD36" s="86"/>
      <c r="BDE36" s="86"/>
      <c r="BDF36" s="86"/>
      <c r="BDG36" s="86"/>
      <c r="BDH36" s="86"/>
      <c r="BDI36" s="86"/>
      <c r="BDJ36" s="86"/>
      <c r="BDK36" s="86"/>
      <c r="BDL36" s="86"/>
      <c r="BDM36" s="86"/>
      <c r="BDN36" s="86"/>
      <c r="BDO36" s="86"/>
      <c r="BDP36" s="86"/>
      <c r="BDQ36" s="86"/>
      <c r="BDR36" s="86"/>
      <c r="BDS36" s="86"/>
      <c r="BDT36" s="86"/>
      <c r="BDU36" s="86"/>
      <c r="BDV36" s="86"/>
      <c r="BDW36" s="86"/>
      <c r="BDX36" s="86"/>
      <c r="BDY36" s="86"/>
      <c r="BDZ36" s="86"/>
      <c r="BEA36" s="86"/>
      <c r="BEB36" s="86"/>
      <c r="BEC36" s="86"/>
      <c r="BED36" s="86"/>
      <c r="BEE36" s="86"/>
      <c r="BEF36" s="86"/>
      <c r="BEG36" s="86"/>
      <c r="BEH36" s="86"/>
      <c r="BEI36" s="86"/>
      <c r="BEJ36" s="86"/>
      <c r="BEK36" s="86"/>
      <c r="BEL36" s="86"/>
      <c r="BEM36" s="86"/>
      <c r="BEN36" s="86"/>
      <c r="BEO36" s="86"/>
      <c r="BEP36" s="86"/>
      <c r="BEQ36" s="86"/>
      <c r="BER36" s="86"/>
      <c r="BES36" s="86"/>
      <c r="BET36" s="86"/>
      <c r="BEU36" s="86"/>
      <c r="BEV36" s="86"/>
      <c r="BEW36" s="86"/>
      <c r="BEX36" s="86"/>
      <c r="BEY36" s="86"/>
      <c r="BEZ36" s="86"/>
      <c r="BFA36" s="86"/>
      <c r="BFB36" s="86"/>
      <c r="BFC36" s="86"/>
      <c r="BFD36" s="86"/>
      <c r="BFE36" s="86"/>
      <c r="BFF36" s="86"/>
      <c r="BFG36" s="86"/>
      <c r="BFH36" s="86"/>
      <c r="BFI36" s="86"/>
      <c r="BFJ36" s="86"/>
      <c r="BFK36" s="86"/>
      <c r="BFL36" s="86"/>
      <c r="BFM36" s="86"/>
      <c r="BFN36" s="86"/>
      <c r="BFO36" s="86"/>
      <c r="BFP36" s="86"/>
      <c r="BFQ36" s="86"/>
      <c r="BFR36" s="86"/>
      <c r="BFS36" s="86"/>
      <c r="BFT36" s="86"/>
      <c r="BFU36" s="86"/>
      <c r="BFV36" s="86"/>
      <c r="BFW36" s="86"/>
      <c r="BFX36" s="86"/>
      <c r="BFY36" s="86"/>
      <c r="BFZ36" s="86"/>
      <c r="BGA36" s="86"/>
      <c r="BGB36" s="86"/>
      <c r="BGC36" s="86"/>
      <c r="BGD36" s="86"/>
      <c r="BGE36" s="86"/>
      <c r="BGF36" s="86"/>
      <c r="BGG36" s="86"/>
      <c r="BGH36" s="86"/>
      <c r="BGI36" s="86"/>
      <c r="BGJ36" s="86"/>
      <c r="BGK36" s="86"/>
      <c r="BGL36" s="86"/>
      <c r="BGM36" s="86"/>
      <c r="BGN36" s="86"/>
      <c r="BGO36" s="86"/>
      <c r="BGP36" s="86"/>
      <c r="BGQ36" s="86"/>
      <c r="BGR36" s="86"/>
      <c r="BGS36" s="86"/>
      <c r="BGT36" s="86"/>
      <c r="BGU36" s="86"/>
      <c r="BGV36" s="86"/>
      <c r="BGW36" s="86"/>
      <c r="BGX36" s="86"/>
      <c r="BGY36" s="86"/>
      <c r="BGZ36" s="86"/>
      <c r="BHA36" s="86"/>
      <c r="BHB36" s="86"/>
      <c r="BHC36" s="86"/>
      <c r="BHD36" s="86"/>
      <c r="BHE36" s="86"/>
      <c r="BHF36" s="86"/>
      <c r="BHG36" s="86"/>
      <c r="BHH36" s="86"/>
      <c r="BHI36" s="86"/>
      <c r="BHJ36" s="86"/>
      <c r="BHK36" s="86"/>
      <c r="BHL36" s="86"/>
      <c r="BHM36" s="86"/>
      <c r="BHN36" s="86"/>
      <c r="BHO36" s="86"/>
      <c r="BHP36" s="86"/>
      <c r="BHQ36" s="86"/>
      <c r="BHR36" s="86"/>
      <c r="BHS36" s="86"/>
      <c r="BHT36" s="86"/>
      <c r="BHU36" s="86"/>
      <c r="BHV36" s="86"/>
      <c r="BHW36" s="86"/>
      <c r="BHX36" s="86"/>
      <c r="BHY36" s="86"/>
      <c r="BHZ36" s="86"/>
      <c r="BIA36" s="86"/>
      <c r="BIB36" s="86"/>
      <c r="BIC36" s="86"/>
      <c r="BID36" s="86"/>
      <c r="BIE36" s="86"/>
      <c r="BIF36" s="86"/>
      <c r="BIG36" s="86"/>
      <c r="BIH36" s="86"/>
      <c r="BII36" s="86"/>
      <c r="BIJ36" s="86"/>
      <c r="BIK36" s="86"/>
      <c r="BIL36" s="86"/>
      <c r="BIM36" s="86"/>
      <c r="BIN36" s="86"/>
      <c r="BIO36" s="86"/>
      <c r="BIP36" s="86"/>
      <c r="BIQ36" s="86"/>
      <c r="BIR36" s="86"/>
      <c r="BIS36" s="86"/>
      <c r="BIT36" s="86"/>
      <c r="BIU36" s="86"/>
      <c r="BIV36" s="86"/>
      <c r="BIW36" s="86"/>
      <c r="BIX36" s="86"/>
      <c r="BIY36" s="86"/>
      <c r="BIZ36" s="86"/>
      <c r="BJA36" s="86"/>
      <c r="BJB36" s="86"/>
      <c r="BJC36" s="86"/>
      <c r="BJD36" s="86"/>
      <c r="BJE36" s="86"/>
      <c r="BJF36" s="86"/>
      <c r="BJG36" s="86"/>
      <c r="BJH36" s="86"/>
      <c r="BJI36" s="86"/>
      <c r="BJJ36" s="86"/>
      <c r="BJK36" s="86"/>
      <c r="BJL36" s="86"/>
      <c r="BJM36" s="86"/>
      <c r="BJN36" s="86"/>
      <c r="BJO36" s="86"/>
      <c r="BJP36" s="86"/>
      <c r="BJQ36" s="86"/>
      <c r="BJR36" s="86"/>
      <c r="BJS36" s="86"/>
      <c r="BJT36" s="86"/>
      <c r="BJU36" s="86"/>
      <c r="BJV36" s="86"/>
      <c r="BJW36" s="86"/>
      <c r="BJX36" s="86"/>
      <c r="BJY36" s="86"/>
      <c r="BJZ36" s="86"/>
      <c r="BKA36" s="86"/>
      <c r="BKB36" s="86"/>
      <c r="BKC36" s="86"/>
      <c r="BKD36" s="86"/>
      <c r="BKE36" s="86"/>
      <c r="BKF36" s="86"/>
      <c r="BKG36" s="86"/>
      <c r="BKH36" s="86"/>
      <c r="BKI36" s="86"/>
      <c r="BKJ36" s="86"/>
      <c r="BKK36" s="86"/>
      <c r="BKL36" s="86"/>
      <c r="BKM36" s="86"/>
      <c r="BKN36" s="86"/>
      <c r="BKO36" s="86"/>
      <c r="BKP36" s="86"/>
      <c r="BKQ36" s="86"/>
      <c r="BKR36" s="86"/>
      <c r="BKS36" s="86"/>
      <c r="BKT36" s="86"/>
      <c r="BKU36" s="86"/>
      <c r="BKV36" s="86"/>
      <c r="BKW36" s="86"/>
      <c r="BKX36" s="86"/>
      <c r="BKY36" s="86"/>
      <c r="BKZ36" s="86"/>
      <c r="BLA36" s="86"/>
      <c r="BLB36" s="86"/>
      <c r="BLC36" s="86"/>
      <c r="BLD36" s="86"/>
      <c r="BLE36" s="86"/>
      <c r="BLF36" s="86"/>
      <c r="BLG36" s="86"/>
      <c r="BLH36" s="86"/>
      <c r="BLI36" s="86"/>
      <c r="BLJ36" s="86"/>
      <c r="BLK36" s="86"/>
      <c r="BLL36" s="86"/>
      <c r="BLM36" s="86"/>
      <c r="BLN36" s="86"/>
      <c r="BLO36" s="86"/>
      <c r="BLP36" s="86"/>
      <c r="BLQ36" s="86"/>
      <c r="BLR36" s="86"/>
      <c r="BLS36" s="86"/>
      <c r="BLT36" s="86"/>
      <c r="BLU36" s="86"/>
      <c r="BLV36" s="86"/>
      <c r="BLW36" s="86"/>
      <c r="BLX36" s="86"/>
      <c r="BLY36" s="86"/>
      <c r="BLZ36" s="86"/>
      <c r="BMA36" s="86"/>
      <c r="BMB36" s="86"/>
      <c r="BMC36" s="86"/>
      <c r="BMD36" s="86"/>
      <c r="BME36" s="86"/>
      <c r="BMF36" s="86"/>
      <c r="BMG36" s="86"/>
      <c r="BMH36" s="86"/>
      <c r="BMI36" s="86"/>
      <c r="BMJ36" s="86"/>
      <c r="BMK36" s="86"/>
      <c r="BML36" s="86"/>
      <c r="BMM36" s="86"/>
      <c r="BMN36" s="86"/>
      <c r="BMO36" s="86"/>
      <c r="BMP36" s="86"/>
      <c r="BMQ36" s="86"/>
      <c r="BMR36" s="86"/>
      <c r="BMS36" s="86"/>
      <c r="BMT36" s="86"/>
      <c r="BMU36" s="86"/>
      <c r="BMV36" s="86"/>
      <c r="BMW36" s="86"/>
      <c r="BMX36" s="86"/>
      <c r="BMY36" s="86"/>
      <c r="BMZ36" s="86"/>
      <c r="BNA36" s="86"/>
      <c r="BNB36" s="86"/>
      <c r="BNC36" s="86"/>
      <c r="BND36" s="86"/>
      <c r="BNE36" s="86"/>
      <c r="BNF36" s="86"/>
      <c r="BNG36" s="86"/>
      <c r="BNH36" s="86"/>
      <c r="BNI36" s="86"/>
      <c r="BNJ36" s="86"/>
      <c r="BNK36" s="86"/>
      <c r="BNL36" s="86"/>
      <c r="BNM36" s="86"/>
      <c r="BNN36" s="86"/>
      <c r="BNO36" s="86"/>
      <c r="BNP36" s="86"/>
      <c r="BNQ36" s="86"/>
      <c r="BNR36" s="86"/>
      <c r="BNS36" s="86"/>
      <c r="BNT36" s="86"/>
      <c r="BNU36" s="86"/>
      <c r="BNV36" s="86"/>
      <c r="BNW36" s="86"/>
      <c r="BNX36" s="86"/>
      <c r="BNY36" s="86"/>
      <c r="BNZ36" s="86"/>
      <c r="BOA36" s="86"/>
      <c r="BOB36" s="86"/>
      <c r="BOC36" s="86"/>
      <c r="BOD36" s="86"/>
      <c r="BOE36" s="86"/>
      <c r="BOF36" s="86"/>
      <c r="BOG36" s="86"/>
      <c r="BOH36" s="86"/>
      <c r="BOI36" s="86"/>
      <c r="BOJ36" s="86"/>
      <c r="BOK36" s="86"/>
      <c r="BOL36" s="86"/>
      <c r="BOM36" s="86"/>
      <c r="BON36" s="86"/>
      <c r="BOO36" s="86"/>
      <c r="BOP36" s="86"/>
      <c r="BOQ36" s="86"/>
      <c r="BOR36" s="86"/>
      <c r="BOS36" s="86"/>
      <c r="BOT36" s="86"/>
      <c r="BOU36" s="86"/>
      <c r="BOV36" s="86"/>
      <c r="BOW36" s="86"/>
      <c r="BOX36" s="86"/>
      <c r="BOY36" s="86"/>
      <c r="BOZ36" s="86"/>
      <c r="BPA36" s="86"/>
      <c r="BPB36" s="86"/>
      <c r="BPC36" s="86"/>
      <c r="BPD36" s="86"/>
      <c r="BPE36" s="86"/>
      <c r="BPF36" s="86"/>
      <c r="BPG36" s="86"/>
      <c r="BPH36" s="86"/>
      <c r="BPI36" s="86"/>
      <c r="BPJ36" s="86"/>
      <c r="BPK36" s="86"/>
      <c r="BPL36" s="86"/>
      <c r="BPM36" s="86"/>
      <c r="BPN36" s="86"/>
      <c r="BPO36" s="86"/>
      <c r="BPP36" s="86"/>
      <c r="BPQ36" s="86"/>
      <c r="BPR36" s="86"/>
      <c r="BPS36" s="86"/>
      <c r="BPT36" s="86"/>
      <c r="BPU36" s="86"/>
      <c r="BPV36" s="86"/>
      <c r="BPW36" s="86"/>
      <c r="BPX36" s="86"/>
      <c r="BPY36" s="86"/>
      <c r="BPZ36" s="86"/>
      <c r="BQA36" s="86"/>
      <c r="BQB36" s="86"/>
      <c r="BQC36" s="86"/>
      <c r="BQD36" s="86"/>
      <c r="BQE36" s="86"/>
      <c r="BQF36" s="86"/>
      <c r="BQG36" s="86"/>
      <c r="BQH36" s="86"/>
      <c r="BQI36" s="86"/>
      <c r="BQJ36" s="86"/>
      <c r="BQK36" s="86"/>
      <c r="BQL36" s="86"/>
      <c r="BQM36" s="86"/>
      <c r="BQN36" s="86"/>
      <c r="BQO36" s="86"/>
      <c r="BQP36" s="86"/>
      <c r="BQQ36" s="86"/>
      <c r="BQR36" s="86"/>
      <c r="BQS36" s="86"/>
      <c r="BQT36" s="86"/>
      <c r="BQU36" s="86"/>
      <c r="BQV36" s="86"/>
      <c r="BQW36" s="86"/>
      <c r="BQX36" s="86"/>
      <c r="BQY36" s="86"/>
      <c r="BQZ36" s="86"/>
      <c r="BRA36" s="86"/>
      <c r="BRB36" s="86"/>
      <c r="BRC36" s="86"/>
      <c r="BRD36" s="86"/>
      <c r="BRE36" s="86"/>
      <c r="BRF36" s="86"/>
      <c r="BRG36" s="86"/>
      <c r="BRH36" s="86"/>
      <c r="BRI36" s="86"/>
      <c r="BRJ36" s="86"/>
      <c r="BRK36" s="86"/>
      <c r="BRL36" s="86"/>
      <c r="BRM36" s="86"/>
      <c r="BRN36" s="86"/>
      <c r="BRO36" s="86"/>
      <c r="BRP36" s="86"/>
      <c r="BRQ36" s="86"/>
      <c r="BRR36" s="86"/>
      <c r="BRS36" s="86"/>
      <c r="BRT36" s="86"/>
      <c r="BRU36" s="86"/>
      <c r="BRV36" s="86"/>
      <c r="BRW36" s="86"/>
      <c r="BRX36" s="86"/>
      <c r="BRY36" s="86"/>
      <c r="BRZ36" s="86"/>
      <c r="BSA36" s="86"/>
      <c r="BSB36" s="86"/>
      <c r="BSC36" s="86"/>
      <c r="BSD36" s="86"/>
      <c r="BSE36" s="86"/>
      <c r="BSF36" s="86"/>
      <c r="BSG36" s="86"/>
      <c r="BSH36" s="86"/>
      <c r="BSI36" s="86"/>
      <c r="BSJ36" s="86"/>
      <c r="BSK36" s="86"/>
      <c r="BSL36" s="86"/>
      <c r="BSM36" s="86"/>
      <c r="BSN36" s="86"/>
      <c r="BSO36" s="86"/>
      <c r="BSP36" s="86"/>
      <c r="BSQ36" s="86"/>
      <c r="BSR36" s="86"/>
      <c r="BSS36" s="86"/>
      <c r="BST36" s="86"/>
      <c r="BSU36" s="86"/>
      <c r="BSV36" s="86"/>
      <c r="BSW36" s="86"/>
      <c r="BSX36" s="86"/>
      <c r="BSY36" s="86"/>
      <c r="BSZ36" s="86"/>
      <c r="BTA36" s="86"/>
      <c r="BTB36" s="86"/>
      <c r="BTC36" s="86"/>
      <c r="BTD36" s="86"/>
      <c r="BTE36" s="86"/>
      <c r="BTF36" s="86"/>
      <c r="BTG36" s="86"/>
      <c r="BTH36" s="86"/>
      <c r="BTI36" s="86"/>
      <c r="BTJ36" s="86"/>
      <c r="BTK36" s="86"/>
      <c r="BTL36" s="86"/>
      <c r="BTM36" s="86"/>
      <c r="BTN36" s="86"/>
      <c r="BTO36" s="86"/>
      <c r="BTP36" s="86"/>
      <c r="BTQ36" s="86"/>
      <c r="BTR36" s="86"/>
      <c r="BTS36" s="86"/>
      <c r="BTT36" s="86"/>
      <c r="BTU36" s="86"/>
      <c r="BTV36" s="86"/>
      <c r="BTW36" s="86"/>
      <c r="BTX36" s="86"/>
      <c r="BTY36" s="86"/>
      <c r="BTZ36" s="86"/>
      <c r="BUA36" s="86"/>
      <c r="BUB36" s="86"/>
      <c r="BUC36" s="86"/>
      <c r="BUD36" s="86"/>
      <c r="BUE36" s="86"/>
      <c r="BUF36" s="86"/>
      <c r="BUG36" s="86"/>
      <c r="BUH36" s="86"/>
      <c r="BUI36" s="86"/>
      <c r="BUJ36" s="86"/>
      <c r="BUK36" s="86"/>
      <c r="BUL36" s="86"/>
      <c r="BUM36" s="86"/>
      <c r="BUN36" s="86"/>
      <c r="BUO36" s="86"/>
      <c r="BUP36" s="86"/>
      <c r="BUQ36" s="86"/>
      <c r="BUR36" s="86"/>
      <c r="BUS36" s="86"/>
      <c r="BUT36" s="86"/>
      <c r="BUU36" s="86"/>
      <c r="BUV36" s="86"/>
      <c r="BUW36" s="86"/>
      <c r="BUX36" s="86"/>
      <c r="BUY36" s="86"/>
      <c r="BUZ36" s="86"/>
      <c r="BVA36" s="86"/>
      <c r="BVB36" s="86"/>
      <c r="BVC36" s="86"/>
      <c r="BVD36" s="86"/>
      <c r="BVE36" s="86"/>
      <c r="BVF36" s="86"/>
      <c r="BVG36" s="86"/>
      <c r="BVH36" s="86"/>
      <c r="BVI36" s="86"/>
      <c r="BVJ36" s="86"/>
      <c r="BVK36" s="86"/>
      <c r="BVL36" s="86"/>
      <c r="BVM36" s="86"/>
      <c r="BVN36" s="86"/>
      <c r="BVO36" s="86"/>
      <c r="BVP36" s="86"/>
      <c r="BVQ36" s="86"/>
      <c r="BVR36" s="86"/>
      <c r="BVS36" s="86"/>
      <c r="BVT36" s="86"/>
      <c r="BVU36" s="86"/>
      <c r="BVV36" s="86"/>
      <c r="BVW36" s="86"/>
      <c r="BVX36" s="86"/>
      <c r="BVY36" s="86"/>
      <c r="BVZ36" s="86"/>
      <c r="BWA36" s="86"/>
      <c r="BWB36" s="86"/>
      <c r="BWC36" s="86"/>
      <c r="BWD36" s="86"/>
      <c r="BWE36" s="86"/>
      <c r="BWF36" s="86"/>
      <c r="BWG36" s="86"/>
      <c r="BWH36" s="86"/>
      <c r="BWI36" s="86"/>
      <c r="BWJ36" s="86"/>
      <c r="BWK36" s="86"/>
      <c r="BWL36" s="86"/>
      <c r="BWM36" s="86"/>
      <c r="BWN36" s="86"/>
      <c r="BWO36" s="86"/>
      <c r="BWP36" s="86"/>
      <c r="BWQ36" s="86"/>
      <c r="BWR36" s="86"/>
      <c r="BWS36" s="86"/>
      <c r="BWT36" s="86"/>
      <c r="BWU36" s="86"/>
      <c r="BWV36" s="86"/>
      <c r="BWW36" s="86"/>
      <c r="BWX36" s="86"/>
      <c r="BWY36" s="86"/>
      <c r="BWZ36" s="86"/>
      <c r="BXA36" s="86"/>
      <c r="BXB36" s="86"/>
      <c r="BXC36" s="86"/>
      <c r="BXD36" s="86"/>
      <c r="BXE36" s="86"/>
      <c r="BXF36" s="86"/>
      <c r="BXG36" s="86"/>
      <c r="BXH36" s="86"/>
      <c r="BXI36" s="86"/>
      <c r="BXJ36" s="86"/>
      <c r="BXK36" s="86"/>
      <c r="BXL36" s="86"/>
      <c r="BXM36" s="86"/>
      <c r="BXN36" s="86"/>
      <c r="BXO36" s="86"/>
      <c r="BXP36" s="86"/>
      <c r="BXQ36" s="86"/>
      <c r="BXR36" s="86"/>
      <c r="BXS36" s="86"/>
      <c r="BXT36" s="86"/>
      <c r="BXU36" s="86"/>
      <c r="BXV36" s="86"/>
      <c r="BXW36" s="86"/>
      <c r="BXX36" s="86"/>
      <c r="BXY36" s="86"/>
      <c r="BXZ36" s="86"/>
      <c r="BYA36" s="86"/>
      <c r="BYB36" s="86"/>
      <c r="BYC36" s="86"/>
      <c r="BYD36" s="86"/>
      <c r="BYE36" s="86"/>
      <c r="BYF36" s="86"/>
      <c r="BYG36" s="86"/>
      <c r="BYH36" s="86"/>
      <c r="BYI36" s="86"/>
      <c r="BYJ36" s="86"/>
      <c r="BYK36" s="86"/>
      <c r="BYL36" s="86"/>
      <c r="BYM36" s="86"/>
      <c r="BYN36" s="86"/>
      <c r="BYO36" s="86"/>
      <c r="BYP36" s="86"/>
      <c r="BYQ36" s="86"/>
      <c r="BYR36" s="86"/>
      <c r="BYS36" s="86"/>
      <c r="BYT36" s="86"/>
      <c r="BYU36" s="86"/>
      <c r="BYV36" s="86"/>
      <c r="BYW36" s="86"/>
      <c r="BYX36" s="86"/>
      <c r="BYY36" s="86"/>
      <c r="BYZ36" s="86"/>
      <c r="BZA36" s="86"/>
      <c r="BZB36" s="86"/>
      <c r="BZC36" s="86"/>
      <c r="BZD36" s="86"/>
      <c r="BZE36" s="86"/>
      <c r="BZF36" s="86"/>
      <c r="BZG36" s="86"/>
      <c r="BZH36" s="86"/>
      <c r="BZI36" s="86"/>
      <c r="BZJ36" s="86"/>
      <c r="BZK36" s="86"/>
      <c r="BZL36" s="86"/>
      <c r="BZM36" s="86"/>
      <c r="BZN36" s="86"/>
      <c r="BZO36" s="86"/>
      <c r="BZP36" s="86"/>
      <c r="BZQ36" s="86"/>
      <c r="BZR36" s="86"/>
      <c r="BZS36" s="86"/>
      <c r="BZT36" s="86"/>
      <c r="BZU36" s="86"/>
      <c r="BZV36" s="86"/>
      <c r="BZW36" s="86"/>
      <c r="BZX36" s="86"/>
      <c r="BZY36" s="86"/>
      <c r="BZZ36" s="86"/>
      <c r="CAA36" s="86"/>
      <c r="CAB36" s="86"/>
      <c r="CAC36" s="86"/>
      <c r="CAD36" s="86"/>
      <c r="CAE36" s="86"/>
      <c r="CAF36" s="86"/>
      <c r="CAG36" s="86"/>
      <c r="CAH36" s="86"/>
      <c r="CAI36" s="86"/>
      <c r="CAJ36" s="86"/>
      <c r="CAK36" s="86"/>
      <c r="CAL36" s="86"/>
      <c r="CAM36" s="86"/>
      <c r="CAN36" s="86"/>
      <c r="CAO36" s="86"/>
      <c r="CAP36" s="86"/>
      <c r="CAQ36" s="86"/>
      <c r="CAR36" s="86"/>
      <c r="CAS36" s="86"/>
      <c r="CAT36" s="86"/>
      <c r="CAU36" s="86"/>
      <c r="CAV36" s="86"/>
      <c r="CAW36" s="86"/>
      <c r="CAX36" s="86"/>
      <c r="CAY36" s="86"/>
      <c r="CAZ36" s="86"/>
      <c r="CBA36" s="86"/>
      <c r="CBB36" s="86"/>
      <c r="CBC36" s="86"/>
      <c r="CBD36" s="86"/>
      <c r="CBE36" s="86"/>
      <c r="CBF36" s="86"/>
      <c r="CBG36" s="86"/>
      <c r="CBH36" s="86"/>
      <c r="CBI36" s="86"/>
      <c r="CBJ36" s="86"/>
      <c r="CBK36" s="86"/>
      <c r="CBL36" s="86"/>
      <c r="CBM36" s="86"/>
      <c r="CBN36" s="86"/>
      <c r="CBO36" s="86"/>
      <c r="CBP36" s="86"/>
      <c r="CBQ36" s="86"/>
      <c r="CBR36" s="86"/>
      <c r="CBS36" s="86"/>
      <c r="CBT36" s="86"/>
      <c r="CBU36" s="86"/>
      <c r="CBV36" s="86"/>
      <c r="CBW36" s="86"/>
      <c r="CBX36" s="86"/>
      <c r="CBY36" s="86"/>
      <c r="CBZ36" s="86"/>
      <c r="CCA36" s="86"/>
      <c r="CCB36" s="86"/>
      <c r="CCC36" s="86"/>
      <c r="CCD36" s="86"/>
      <c r="CCE36" s="86"/>
      <c r="CCF36" s="86"/>
      <c r="CCG36" s="86"/>
      <c r="CCH36" s="86"/>
      <c r="CCI36" s="86"/>
      <c r="CCJ36" s="86"/>
      <c r="CCK36" s="86"/>
      <c r="CCL36" s="86"/>
      <c r="CCM36" s="86"/>
      <c r="CCN36" s="86"/>
      <c r="CCO36" s="86"/>
      <c r="CCP36" s="86"/>
      <c r="CCQ36" s="86"/>
      <c r="CCR36" s="86"/>
      <c r="CCS36" s="86"/>
      <c r="CCT36" s="86"/>
      <c r="CCU36" s="86"/>
      <c r="CCV36" s="86"/>
      <c r="CCW36" s="86"/>
      <c r="CCX36" s="86"/>
      <c r="CCY36" s="86"/>
      <c r="CCZ36" s="86"/>
      <c r="CDA36" s="86"/>
      <c r="CDB36" s="86"/>
      <c r="CDC36" s="86"/>
      <c r="CDD36" s="86"/>
      <c r="CDE36" s="86"/>
      <c r="CDF36" s="86"/>
      <c r="CDG36" s="86"/>
      <c r="CDH36" s="86"/>
      <c r="CDI36" s="86"/>
      <c r="CDJ36" s="86"/>
      <c r="CDK36" s="86"/>
      <c r="CDL36" s="86"/>
      <c r="CDM36" s="86"/>
      <c r="CDN36" s="86"/>
      <c r="CDO36" s="86"/>
      <c r="CDP36" s="86"/>
      <c r="CDQ36" s="86"/>
      <c r="CDR36" s="86"/>
      <c r="CDS36" s="86"/>
      <c r="CDT36" s="86"/>
      <c r="CDU36" s="86"/>
      <c r="CDV36" s="86"/>
      <c r="CDW36" s="86"/>
      <c r="CDX36" s="86"/>
      <c r="CDY36" s="86"/>
      <c r="CDZ36" s="86"/>
      <c r="CEA36" s="86"/>
      <c r="CEB36" s="86"/>
      <c r="CEC36" s="86"/>
      <c r="CED36" s="86"/>
      <c r="CEE36" s="86"/>
      <c r="CEF36" s="86"/>
      <c r="CEG36" s="86"/>
      <c r="CEH36" s="86"/>
      <c r="CEI36" s="86"/>
      <c r="CEJ36" s="86"/>
      <c r="CEK36" s="86"/>
      <c r="CEL36" s="86"/>
      <c r="CEM36" s="86"/>
      <c r="CEN36" s="86"/>
      <c r="CEO36" s="86"/>
      <c r="CEP36" s="86"/>
      <c r="CEQ36" s="86"/>
      <c r="CER36" s="86"/>
      <c r="CES36" s="86"/>
      <c r="CET36" s="86"/>
      <c r="CEU36" s="86"/>
      <c r="CEV36" s="86"/>
      <c r="CEW36" s="86"/>
      <c r="CEX36" s="86"/>
      <c r="CEY36" s="86"/>
      <c r="CEZ36" s="86"/>
      <c r="CFA36" s="86"/>
      <c r="CFB36" s="86"/>
      <c r="CFC36" s="86"/>
      <c r="CFD36" s="86"/>
      <c r="CFE36" s="86"/>
      <c r="CFF36" s="86"/>
      <c r="CFG36" s="86"/>
      <c r="CFH36" s="86"/>
      <c r="CFI36" s="86"/>
      <c r="CFJ36" s="86"/>
      <c r="CFK36" s="86"/>
      <c r="CFL36" s="86"/>
      <c r="CFM36" s="86"/>
      <c r="CFN36" s="86"/>
      <c r="CFO36" s="86"/>
      <c r="CFP36" s="86"/>
      <c r="CFQ36" s="86"/>
      <c r="CFR36" s="86"/>
      <c r="CFS36" s="86"/>
      <c r="CFT36" s="86"/>
      <c r="CFU36" s="86"/>
      <c r="CFV36" s="86"/>
      <c r="CFW36" s="86"/>
      <c r="CFX36" s="86"/>
      <c r="CFY36" s="86"/>
      <c r="CFZ36" s="86"/>
      <c r="CGA36" s="86"/>
      <c r="CGB36" s="86"/>
      <c r="CGC36" s="86"/>
      <c r="CGD36" s="86"/>
      <c r="CGE36" s="86"/>
      <c r="CGF36" s="86"/>
      <c r="CGG36" s="86"/>
      <c r="CGH36" s="86"/>
      <c r="CGI36" s="86"/>
      <c r="CGJ36" s="86"/>
      <c r="CGK36" s="86"/>
      <c r="CGL36" s="86"/>
      <c r="CGM36" s="86"/>
      <c r="CGN36" s="86"/>
      <c r="CGO36" s="86"/>
      <c r="CGP36" s="86"/>
      <c r="CGQ36" s="86"/>
      <c r="CGR36" s="86"/>
      <c r="CGS36" s="86"/>
      <c r="CGT36" s="86"/>
      <c r="CGU36" s="86"/>
      <c r="CGV36" s="86"/>
      <c r="CGW36" s="86"/>
      <c r="CGX36" s="86"/>
      <c r="CGY36" s="86"/>
      <c r="CGZ36" s="86"/>
      <c r="CHA36" s="86"/>
      <c r="CHB36" s="86"/>
      <c r="CHC36" s="86"/>
      <c r="CHD36" s="86"/>
      <c r="CHE36" s="86"/>
      <c r="CHF36" s="86"/>
      <c r="CHG36" s="86"/>
      <c r="CHH36" s="86"/>
      <c r="CHI36" s="86"/>
      <c r="CHJ36" s="86"/>
      <c r="CHK36" s="86"/>
      <c r="CHL36" s="86"/>
      <c r="CHM36" s="86"/>
      <c r="CHN36" s="86"/>
      <c r="CHO36" s="86"/>
      <c r="CHP36" s="86"/>
      <c r="CHQ36" s="86"/>
      <c r="CHR36" s="86"/>
      <c r="CHS36" s="86"/>
      <c r="CHT36" s="86"/>
      <c r="CHU36" s="86"/>
      <c r="CHV36" s="86"/>
      <c r="CHW36" s="86"/>
      <c r="CHX36" s="86"/>
      <c r="CHY36" s="86"/>
      <c r="CHZ36" s="86"/>
      <c r="CIA36" s="86"/>
      <c r="CIB36" s="86"/>
      <c r="CIC36" s="86"/>
      <c r="CID36" s="86"/>
      <c r="CIE36" s="86"/>
      <c r="CIF36" s="86"/>
      <c r="CIG36" s="86"/>
      <c r="CIH36" s="86"/>
      <c r="CII36" s="86"/>
      <c r="CIJ36" s="86"/>
      <c r="CIK36" s="86"/>
      <c r="CIL36" s="86"/>
      <c r="CIM36" s="86"/>
      <c r="CIN36" s="86"/>
      <c r="CIO36" s="86"/>
      <c r="CIP36" s="86"/>
      <c r="CIQ36" s="86"/>
      <c r="CIR36" s="86"/>
      <c r="CIS36" s="86"/>
      <c r="CIT36" s="86"/>
      <c r="CIU36" s="86"/>
      <c r="CIV36" s="86"/>
      <c r="CIW36" s="86"/>
      <c r="CIX36" s="86"/>
      <c r="CIY36" s="86"/>
      <c r="CIZ36" s="86"/>
      <c r="CJA36" s="86"/>
      <c r="CJB36" s="86"/>
      <c r="CJC36" s="86"/>
      <c r="CJD36" s="86"/>
      <c r="CJE36" s="86"/>
      <c r="CJF36" s="86"/>
      <c r="CJG36" s="86"/>
      <c r="CJH36" s="86"/>
      <c r="CJI36" s="86"/>
      <c r="CJJ36" s="86"/>
      <c r="CJK36" s="86"/>
      <c r="CJL36" s="86"/>
      <c r="CJM36" s="86"/>
      <c r="CJN36" s="86"/>
      <c r="CJO36" s="86"/>
      <c r="CJP36" s="86"/>
      <c r="CJQ36" s="86"/>
      <c r="CJR36" s="86"/>
      <c r="CJS36" s="86"/>
      <c r="CJT36" s="86"/>
      <c r="CJU36" s="86"/>
      <c r="CJV36" s="86"/>
      <c r="CJW36" s="86"/>
      <c r="CJX36" s="86"/>
      <c r="CJY36" s="86"/>
      <c r="CJZ36" s="86"/>
      <c r="CKA36" s="86"/>
      <c r="CKB36" s="86"/>
      <c r="CKC36" s="86"/>
      <c r="CKD36" s="86"/>
      <c r="CKE36" s="86"/>
      <c r="CKF36" s="86"/>
      <c r="CKG36" s="86"/>
      <c r="CKH36" s="86"/>
      <c r="CKI36" s="86"/>
      <c r="CKJ36" s="86"/>
      <c r="CKK36" s="86"/>
      <c r="CKL36" s="86"/>
      <c r="CKM36" s="86"/>
      <c r="CKN36" s="86"/>
      <c r="CKO36" s="86"/>
      <c r="CKP36" s="86"/>
      <c r="CKQ36" s="86"/>
      <c r="CKR36" s="86"/>
      <c r="CKS36" s="86"/>
      <c r="CKT36" s="86"/>
      <c r="CKU36" s="86"/>
      <c r="CKV36" s="86"/>
      <c r="CKW36" s="86"/>
      <c r="CKX36" s="86"/>
      <c r="CKY36" s="86"/>
      <c r="CKZ36" s="86"/>
      <c r="CLA36" s="86"/>
      <c r="CLB36" s="86"/>
      <c r="CLC36" s="86"/>
      <c r="CLD36" s="86"/>
      <c r="CLE36" s="86"/>
      <c r="CLF36" s="86"/>
      <c r="CLG36" s="86"/>
      <c r="CLH36" s="86"/>
      <c r="CLI36" s="86"/>
      <c r="CLJ36" s="86"/>
      <c r="CLK36" s="86"/>
      <c r="CLL36" s="86"/>
      <c r="CLM36" s="86"/>
      <c r="CLN36" s="86"/>
      <c r="CLO36" s="86"/>
      <c r="CLP36" s="86"/>
      <c r="CLQ36" s="86"/>
      <c r="CLR36" s="86"/>
      <c r="CLS36" s="86"/>
      <c r="CLT36" s="86"/>
      <c r="CLU36" s="86"/>
      <c r="CLV36" s="86"/>
      <c r="CLW36" s="86"/>
      <c r="CLX36" s="86"/>
      <c r="CLY36" s="86"/>
      <c r="CLZ36" s="86"/>
      <c r="CMA36" s="86"/>
      <c r="CMB36" s="86"/>
      <c r="CMC36" s="86"/>
      <c r="CMD36" s="86"/>
      <c r="CME36" s="86"/>
      <c r="CMF36" s="86"/>
      <c r="CMG36" s="86"/>
      <c r="CMH36" s="86"/>
      <c r="CMI36" s="86"/>
      <c r="CMJ36" s="86"/>
      <c r="CMK36" s="86"/>
      <c r="CML36" s="86"/>
      <c r="CMM36" s="86"/>
      <c r="CMN36" s="86"/>
      <c r="CMO36" s="86"/>
      <c r="CMP36" s="86"/>
      <c r="CMQ36" s="86"/>
      <c r="CMR36" s="86"/>
      <c r="CMS36" s="86"/>
      <c r="CMT36" s="86"/>
      <c r="CMU36" s="86"/>
      <c r="CMV36" s="86"/>
      <c r="CMW36" s="86"/>
      <c r="CMX36" s="86"/>
      <c r="CMY36" s="86"/>
      <c r="CMZ36" s="86"/>
      <c r="CNA36" s="86"/>
      <c r="CNB36" s="86"/>
      <c r="CNC36" s="86"/>
      <c r="CND36" s="86"/>
      <c r="CNE36" s="86"/>
      <c r="CNF36" s="86"/>
      <c r="CNG36" s="86"/>
      <c r="CNH36" s="86"/>
      <c r="CNI36" s="86"/>
      <c r="CNJ36" s="86"/>
      <c r="CNK36" s="86"/>
      <c r="CNL36" s="86"/>
      <c r="CNM36" s="86"/>
      <c r="CNN36" s="86"/>
      <c r="CNO36" s="86"/>
      <c r="CNP36" s="86"/>
      <c r="CNQ36" s="86"/>
      <c r="CNR36" s="86"/>
      <c r="CNS36" s="86"/>
      <c r="CNT36" s="86"/>
      <c r="CNU36" s="86"/>
      <c r="CNV36" s="86"/>
      <c r="CNW36" s="86"/>
      <c r="CNX36" s="86"/>
      <c r="CNY36" s="86"/>
      <c r="CNZ36" s="86"/>
      <c r="COA36" s="86"/>
      <c r="COB36" s="86"/>
      <c r="COC36" s="86"/>
      <c r="COD36" s="86"/>
      <c r="COE36" s="86"/>
      <c r="COF36" s="86"/>
      <c r="COG36" s="86"/>
      <c r="COH36" s="86"/>
      <c r="COI36" s="86"/>
      <c r="COJ36" s="86"/>
      <c r="COK36" s="86"/>
      <c r="COL36" s="86"/>
      <c r="COM36" s="86"/>
      <c r="CON36" s="86"/>
      <c r="COO36" s="86"/>
      <c r="COP36" s="86"/>
      <c r="COQ36" s="86"/>
      <c r="COR36" s="86"/>
      <c r="COS36" s="86"/>
      <c r="COT36" s="86"/>
      <c r="COU36" s="86"/>
      <c r="COV36" s="86"/>
      <c r="COW36" s="86"/>
      <c r="COX36" s="86"/>
      <c r="COY36" s="86"/>
      <c r="COZ36" s="86"/>
      <c r="CPA36" s="86"/>
      <c r="CPB36" s="86"/>
      <c r="CPC36" s="86"/>
      <c r="CPD36" s="86"/>
      <c r="CPE36" s="86"/>
      <c r="CPF36" s="86"/>
      <c r="CPG36" s="86"/>
      <c r="CPH36" s="86"/>
      <c r="CPI36" s="86"/>
      <c r="CPJ36" s="86"/>
      <c r="CPK36" s="86"/>
      <c r="CPL36" s="86"/>
      <c r="CPM36" s="86"/>
      <c r="CPN36" s="86"/>
      <c r="CPO36" s="86"/>
      <c r="CPP36" s="86"/>
      <c r="CPQ36" s="86"/>
      <c r="CPR36" s="86"/>
      <c r="CPS36" s="86"/>
      <c r="CPT36" s="86"/>
      <c r="CPU36" s="86"/>
      <c r="CPV36" s="86"/>
      <c r="CPW36" s="86"/>
      <c r="CPX36" s="86"/>
      <c r="CPY36" s="86"/>
      <c r="CPZ36" s="86"/>
      <c r="CQA36" s="86"/>
      <c r="CQB36" s="86"/>
      <c r="CQC36" s="86"/>
      <c r="CQD36" s="86"/>
      <c r="CQE36" s="86"/>
      <c r="CQF36" s="86"/>
      <c r="CQG36" s="86"/>
      <c r="CQH36" s="86"/>
      <c r="CQI36" s="86"/>
      <c r="CQJ36" s="86"/>
      <c r="CQK36" s="86"/>
      <c r="CQL36" s="86"/>
      <c r="CQM36" s="86"/>
      <c r="CQN36" s="86"/>
      <c r="CQO36" s="86"/>
      <c r="CQP36" s="86"/>
      <c r="CQQ36" s="86"/>
      <c r="CQR36" s="86"/>
      <c r="CQS36" s="86"/>
      <c r="CQT36" s="86"/>
      <c r="CQU36" s="86"/>
      <c r="CQV36" s="86"/>
      <c r="CQW36" s="86"/>
      <c r="CQX36" s="86"/>
      <c r="CQY36" s="86"/>
      <c r="CQZ36" s="86"/>
      <c r="CRA36" s="86"/>
      <c r="CRB36" s="86"/>
      <c r="CRC36" s="86"/>
      <c r="CRD36" s="86"/>
      <c r="CRE36" s="86"/>
      <c r="CRF36" s="86"/>
      <c r="CRG36" s="86"/>
      <c r="CRH36" s="86"/>
      <c r="CRI36" s="86"/>
      <c r="CRJ36" s="86"/>
      <c r="CRK36" s="86"/>
      <c r="CRL36" s="86"/>
      <c r="CRM36" s="86"/>
      <c r="CRN36" s="86"/>
      <c r="CRO36" s="86"/>
      <c r="CRP36" s="86"/>
      <c r="CRQ36" s="86"/>
      <c r="CRR36" s="86"/>
      <c r="CRS36" s="86"/>
      <c r="CRT36" s="86"/>
      <c r="CRU36" s="86"/>
      <c r="CRV36" s="86"/>
      <c r="CRW36" s="86"/>
      <c r="CRX36" s="86"/>
      <c r="CRY36" s="86"/>
      <c r="CRZ36" s="86"/>
      <c r="CSA36" s="86"/>
      <c r="CSB36" s="86"/>
      <c r="CSC36" s="86"/>
      <c r="CSD36" s="86"/>
      <c r="CSE36" s="86"/>
      <c r="CSF36" s="86"/>
      <c r="CSG36" s="86"/>
      <c r="CSH36" s="86"/>
      <c r="CSI36" s="86"/>
      <c r="CSJ36" s="86"/>
      <c r="CSK36" s="86"/>
      <c r="CSL36" s="86"/>
      <c r="CSM36" s="86"/>
      <c r="CSN36" s="86"/>
      <c r="CSO36" s="86"/>
      <c r="CSP36" s="86"/>
      <c r="CSQ36" s="86"/>
      <c r="CSR36" s="86"/>
      <c r="CSS36" s="86"/>
      <c r="CST36" s="86"/>
      <c r="CSU36" s="86"/>
      <c r="CSV36" s="86"/>
      <c r="CSW36" s="86"/>
      <c r="CSX36" s="86"/>
      <c r="CSY36" s="86"/>
      <c r="CSZ36" s="86"/>
      <c r="CTA36" s="86"/>
      <c r="CTB36" s="86"/>
      <c r="CTC36" s="86"/>
      <c r="CTD36" s="86"/>
      <c r="CTE36" s="86"/>
      <c r="CTF36" s="86"/>
      <c r="CTG36" s="86"/>
      <c r="CTH36" s="86"/>
      <c r="CTI36" s="86"/>
      <c r="CTJ36" s="86"/>
      <c r="CTK36" s="86"/>
      <c r="CTL36" s="86"/>
      <c r="CTM36" s="86"/>
      <c r="CTN36" s="86"/>
      <c r="CTO36" s="86"/>
      <c r="CTP36" s="86"/>
      <c r="CTQ36" s="86"/>
      <c r="CTR36" s="86"/>
      <c r="CTS36" s="86"/>
      <c r="CTT36" s="86"/>
      <c r="CTU36" s="86"/>
      <c r="CTV36" s="86"/>
      <c r="CTW36" s="86"/>
      <c r="CTX36" s="86"/>
      <c r="CTY36" s="86"/>
      <c r="CTZ36" s="86"/>
      <c r="CUA36" s="86"/>
      <c r="CUB36" s="86"/>
      <c r="CUC36" s="86"/>
      <c r="CUD36" s="86"/>
      <c r="CUE36" s="86"/>
      <c r="CUF36" s="86"/>
      <c r="CUG36" s="86"/>
      <c r="CUH36" s="86"/>
      <c r="CUI36" s="86"/>
      <c r="CUJ36" s="86"/>
      <c r="CUK36" s="86"/>
      <c r="CUL36" s="86"/>
      <c r="CUM36" s="86"/>
      <c r="CUN36" s="86"/>
      <c r="CUO36" s="86"/>
      <c r="CUP36" s="86"/>
      <c r="CUQ36" s="86"/>
      <c r="CUR36" s="86"/>
      <c r="CUS36" s="86"/>
      <c r="CUT36" s="86"/>
      <c r="CUU36" s="86"/>
      <c r="CUV36" s="86"/>
      <c r="CUW36" s="86"/>
      <c r="CUX36" s="86"/>
      <c r="CUY36" s="86"/>
      <c r="CUZ36" s="86"/>
      <c r="CVA36" s="86"/>
      <c r="CVB36" s="86"/>
      <c r="CVC36" s="86"/>
      <c r="CVD36" s="86"/>
      <c r="CVE36" s="86"/>
      <c r="CVF36" s="86"/>
      <c r="CVG36" s="86"/>
      <c r="CVH36" s="86"/>
      <c r="CVI36" s="86"/>
      <c r="CVJ36" s="86"/>
      <c r="CVK36" s="86"/>
      <c r="CVL36" s="86"/>
      <c r="CVM36" s="86"/>
      <c r="CVN36" s="86"/>
      <c r="CVO36" s="86"/>
      <c r="CVP36" s="86"/>
      <c r="CVQ36" s="86"/>
      <c r="CVR36" s="86"/>
      <c r="CVS36" s="86"/>
      <c r="CVT36" s="86"/>
      <c r="CVU36" s="86"/>
      <c r="CVV36" s="86"/>
      <c r="CVW36" s="86"/>
      <c r="CVX36" s="86"/>
      <c r="CVY36" s="86"/>
      <c r="CVZ36" s="86"/>
      <c r="CWA36" s="86"/>
      <c r="CWB36" s="86"/>
      <c r="CWC36" s="86"/>
      <c r="CWD36" s="86"/>
      <c r="CWE36" s="86"/>
      <c r="CWF36" s="86"/>
      <c r="CWG36" s="86"/>
      <c r="CWH36" s="86"/>
      <c r="CWI36" s="86"/>
      <c r="CWJ36" s="86"/>
      <c r="CWK36" s="86"/>
      <c r="CWL36" s="86"/>
      <c r="CWM36" s="86"/>
      <c r="CWN36" s="86"/>
      <c r="CWO36" s="86"/>
      <c r="CWP36" s="86"/>
      <c r="CWQ36" s="86"/>
      <c r="CWR36" s="86"/>
      <c r="CWS36" s="86"/>
      <c r="CWT36" s="86"/>
      <c r="CWU36" s="86"/>
      <c r="CWV36" s="86"/>
      <c r="CWW36" s="86"/>
      <c r="CWX36" s="86"/>
      <c r="CWY36" s="86"/>
      <c r="CWZ36" s="86"/>
      <c r="CXA36" s="86"/>
      <c r="CXB36" s="86"/>
      <c r="CXC36" s="86"/>
      <c r="CXD36" s="86"/>
      <c r="CXE36" s="86"/>
      <c r="CXF36" s="86"/>
      <c r="CXG36" s="86"/>
      <c r="CXH36" s="86"/>
      <c r="CXI36" s="86"/>
      <c r="CXJ36" s="86"/>
      <c r="CXK36" s="86"/>
      <c r="CXL36" s="86"/>
      <c r="CXM36" s="86"/>
      <c r="CXN36" s="86"/>
      <c r="CXO36" s="86"/>
      <c r="CXP36" s="86"/>
      <c r="CXQ36" s="86"/>
      <c r="CXR36" s="86"/>
      <c r="CXS36" s="86"/>
      <c r="CXT36" s="86"/>
      <c r="CXU36" s="86"/>
      <c r="CXV36" s="86"/>
      <c r="CXW36" s="86"/>
      <c r="CXX36" s="86"/>
      <c r="CXY36" s="86"/>
      <c r="CXZ36" s="86"/>
      <c r="CYA36" s="86"/>
      <c r="CYB36" s="86"/>
      <c r="CYC36" s="86"/>
      <c r="CYD36" s="86"/>
      <c r="CYE36" s="86"/>
      <c r="CYF36" s="86"/>
      <c r="CYG36" s="86"/>
      <c r="CYH36" s="86"/>
      <c r="CYI36" s="86"/>
      <c r="CYJ36" s="86"/>
      <c r="CYK36" s="86"/>
      <c r="CYL36" s="86"/>
      <c r="CYM36" s="86"/>
      <c r="CYN36" s="86"/>
      <c r="CYO36" s="86"/>
      <c r="CYP36" s="86"/>
      <c r="CYQ36" s="86"/>
      <c r="CYR36" s="86"/>
      <c r="CYS36" s="86"/>
      <c r="CYT36" s="86"/>
      <c r="CYU36" s="86"/>
      <c r="CYV36" s="86"/>
      <c r="CYW36" s="86"/>
      <c r="CYX36" s="86"/>
      <c r="CYY36" s="86"/>
      <c r="CYZ36" s="86"/>
      <c r="CZA36" s="86"/>
      <c r="CZB36" s="86"/>
      <c r="CZC36" s="86"/>
      <c r="CZD36" s="86"/>
      <c r="CZE36" s="86"/>
      <c r="CZF36" s="86"/>
      <c r="CZG36" s="86"/>
      <c r="CZH36" s="86"/>
      <c r="CZI36" s="86"/>
      <c r="CZJ36" s="86"/>
      <c r="CZK36" s="86"/>
      <c r="CZL36" s="86"/>
      <c r="CZM36" s="86"/>
      <c r="CZN36" s="86"/>
      <c r="CZO36" s="86"/>
      <c r="CZP36" s="86"/>
      <c r="CZQ36" s="86"/>
      <c r="CZR36" s="86"/>
      <c r="CZS36" s="86"/>
      <c r="CZT36" s="86"/>
      <c r="CZU36" s="86"/>
      <c r="CZV36" s="86"/>
      <c r="CZW36" s="86"/>
      <c r="CZX36" s="86"/>
      <c r="CZY36" s="86"/>
      <c r="CZZ36" s="86"/>
      <c r="DAA36" s="86"/>
      <c r="DAB36" s="86"/>
      <c r="DAC36" s="86"/>
      <c r="DAD36" s="86"/>
      <c r="DAE36" s="86"/>
      <c r="DAF36" s="86"/>
      <c r="DAG36" s="86"/>
      <c r="DAH36" s="86"/>
      <c r="DAI36" s="86"/>
      <c r="DAJ36" s="86"/>
      <c r="DAK36" s="86"/>
      <c r="DAL36" s="86"/>
      <c r="DAM36" s="86"/>
      <c r="DAN36" s="86"/>
      <c r="DAO36" s="86"/>
      <c r="DAP36" s="86"/>
      <c r="DAQ36" s="86"/>
      <c r="DAR36" s="86"/>
      <c r="DAS36" s="86"/>
      <c r="DAT36" s="86"/>
      <c r="DAU36" s="86"/>
      <c r="DAV36" s="86"/>
      <c r="DAW36" s="86"/>
      <c r="DAX36" s="86"/>
      <c r="DAY36" s="86"/>
      <c r="DAZ36" s="86"/>
      <c r="DBA36" s="86"/>
      <c r="DBB36" s="86"/>
      <c r="DBC36" s="86"/>
      <c r="DBD36" s="86"/>
      <c r="DBE36" s="86"/>
      <c r="DBF36" s="86"/>
      <c r="DBG36" s="86"/>
      <c r="DBH36" s="86"/>
      <c r="DBI36" s="86"/>
      <c r="DBJ36" s="86"/>
      <c r="DBK36" s="86"/>
      <c r="DBL36" s="86"/>
      <c r="DBM36" s="86"/>
      <c r="DBN36" s="86"/>
      <c r="DBO36" s="86"/>
      <c r="DBP36" s="86"/>
      <c r="DBQ36" s="86"/>
      <c r="DBR36" s="86"/>
      <c r="DBS36" s="86"/>
      <c r="DBT36" s="86"/>
      <c r="DBU36" s="86"/>
      <c r="DBV36" s="86"/>
      <c r="DBW36" s="86"/>
      <c r="DBX36" s="86"/>
      <c r="DBY36" s="86"/>
      <c r="DBZ36" s="86"/>
      <c r="DCA36" s="86"/>
      <c r="DCB36" s="86"/>
      <c r="DCC36" s="86"/>
      <c r="DCD36" s="86"/>
      <c r="DCE36" s="86"/>
      <c r="DCF36" s="86"/>
      <c r="DCG36" s="86"/>
      <c r="DCH36" s="86"/>
      <c r="DCI36" s="86"/>
      <c r="DCJ36" s="86"/>
      <c r="DCK36" s="86"/>
      <c r="DCL36" s="86"/>
      <c r="DCM36" s="86"/>
      <c r="DCN36" s="86"/>
      <c r="DCO36" s="86"/>
      <c r="DCP36" s="86"/>
      <c r="DCQ36" s="86"/>
      <c r="DCR36" s="86"/>
      <c r="DCS36" s="86"/>
      <c r="DCT36" s="86"/>
      <c r="DCU36" s="86"/>
      <c r="DCV36" s="86"/>
      <c r="DCW36" s="86"/>
      <c r="DCX36" s="86"/>
      <c r="DCY36" s="86"/>
      <c r="DCZ36" s="86"/>
      <c r="DDA36" s="86"/>
      <c r="DDB36" s="86"/>
      <c r="DDC36" s="86"/>
      <c r="DDD36" s="86"/>
      <c r="DDE36" s="86"/>
      <c r="DDF36" s="86"/>
      <c r="DDG36" s="86"/>
      <c r="DDH36" s="86"/>
      <c r="DDI36" s="86"/>
      <c r="DDJ36" s="86"/>
      <c r="DDK36" s="86"/>
      <c r="DDL36" s="86"/>
      <c r="DDM36" s="86"/>
      <c r="DDN36" s="86"/>
      <c r="DDO36" s="86"/>
      <c r="DDP36" s="86"/>
      <c r="DDQ36" s="86"/>
      <c r="DDR36" s="86"/>
      <c r="DDS36" s="86"/>
      <c r="DDT36" s="86"/>
      <c r="DDU36" s="86"/>
      <c r="DDV36" s="86"/>
      <c r="DDW36" s="86"/>
      <c r="DDX36" s="86"/>
      <c r="DDY36" s="86"/>
      <c r="DDZ36" s="86"/>
      <c r="DEA36" s="86"/>
      <c r="DEB36" s="86"/>
      <c r="DEC36" s="86"/>
      <c r="DED36" s="86"/>
      <c r="DEE36" s="86"/>
      <c r="DEF36" s="86"/>
      <c r="DEG36" s="86"/>
      <c r="DEH36" s="86"/>
      <c r="DEI36" s="86"/>
      <c r="DEJ36" s="86"/>
      <c r="DEK36" s="86"/>
      <c r="DEL36" s="86"/>
      <c r="DEM36" s="86"/>
      <c r="DEN36" s="86"/>
      <c r="DEO36" s="86"/>
      <c r="DEP36" s="86"/>
      <c r="DEQ36" s="86"/>
      <c r="DER36" s="86"/>
      <c r="DES36" s="86"/>
      <c r="DET36" s="86"/>
      <c r="DEU36" s="86"/>
      <c r="DEV36" s="86"/>
      <c r="DEW36" s="86"/>
      <c r="DEX36" s="86"/>
      <c r="DEY36" s="86"/>
      <c r="DEZ36" s="86"/>
      <c r="DFA36" s="86"/>
      <c r="DFB36" s="86"/>
      <c r="DFC36" s="86"/>
      <c r="DFD36" s="86"/>
      <c r="DFE36" s="86"/>
      <c r="DFF36" s="86"/>
      <c r="DFG36" s="86"/>
      <c r="DFH36" s="86"/>
      <c r="DFI36" s="86"/>
      <c r="DFJ36" s="86"/>
      <c r="DFK36" s="86"/>
      <c r="DFL36" s="86"/>
      <c r="DFM36" s="86"/>
      <c r="DFN36" s="86"/>
      <c r="DFO36" s="86"/>
      <c r="DFP36" s="86"/>
      <c r="DFQ36" s="86"/>
      <c r="DFR36" s="86"/>
      <c r="DFS36" s="86"/>
      <c r="DFT36" s="86"/>
      <c r="DFU36" s="86"/>
      <c r="DFV36" s="86"/>
      <c r="DFW36" s="86"/>
      <c r="DFX36" s="86"/>
      <c r="DFY36" s="86"/>
      <c r="DFZ36" s="86"/>
      <c r="DGA36" s="86"/>
      <c r="DGB36" s="86"/>
      <c r="DGC36" s="86"/>
      <c r="DGD36" s="86"/>
      <c r="DGE36" s="86"/>
      <c r="DGF36" s="86"/>
      <c r="DGG36" s="86"/>
      <c r="DGH36" s="86"/>
      <c r="DGI36" s="86"/>
      <c r="DGJ36" s="86"/>
      <c r="DGK36" s="86"/>
      <c r="DGL36" s="86"/>
      <c r="DGM36" s="86"/>
      <c r="DGN36" s="86"/>
      <c r="DGO36" s="86"/>
      <c r="DGP36" s="86"/>
      <c r="DGQ36" s="86"/>
      <c r="DGR36" s="86"/>
      <c r="DGS36" s="86"/>
      <c r="DGT36" s="86"/>
      <c r="DGU36" s="86"/>
      <c r="DGV36" s="86"/>
      <c r="DGW36" s="86"/>
      <c r="DGX36" s="86"/>
      <c r="DGY36" s="86"/>
      <c r="DGZ36" s="86"/>
      <c r="DHA36" s="86"/>
      <c r="DHB36" s="86"/>
      <c r="DHC36" s="86"/>
      <c r="DHD36" s="86"/>
      <c r="DHE36" s="86"/>
      <c r="DHF36" s="86"/>
      <c r="DHG36" s="86"/>
      <c r="DHH36" s="86"/>
      <c r="DHI36" s="86"/>
      <c r="DHJ36" s="86"/>
      <c r="DHK36" s="86"/>
      <c r="DHL36" s="86"/>
      <c r="DHM36" s="86"/>
      <c r="DHN36" s="86"/>
      <c r="DHO36" s="86"/>
      <c r="DHP36" s="86"/>
      <c r="DHQ36" s="86"/>
      <c r="DHR36" s="86"/>
      <c r="DHS36" s="86"/>
      <c r="DHT36" s="86"/>
      <c r="DHU36" s="86"/>
      <c r="DHV36" s="86"/>
      <c r="DHW36" s="86"/>
      <c r="DHX36" s="86"/>
      <c r="DHY36" s="86"/>
      <c r="DHZ36" s="86"/>
      <c r="DIA36" s="86"/>
      <c r="DIB36" s="86"/>
      <c r="DIC36" s="86"/>
      <c r="DID36" s="86"/>
      <c r="DIE36" s="86"/>
      <c r="DIF36" s="86"/>
      <c r="DIG36" s="86"/>
      <c r="DIH36" s="86"/>
      <c r="DII36" s="86"/>
      <c r="DIJ36" s="86"/>
      <c r="DIK36" s="86"/>
      <c r="DIL36" s="86"/>
      <c r="DIM36" s="86"/>
      <c r="DIN36" s="86"/>
      <c r="DIO36" s="86"/>
      <c r="DIP36" s="86"/>
      <c r="DIQ36" s="86"/>
      <c r="DIR36" s="86"/>
      <c r="DIS36" s="86"/>
      <c r="DIT36" s="86"/>
      <c r="DIU36" s="86"/>
      <c r="DIV36" s="86"/>
      <c r="DIW36" s="86"/>
      <c r="DIX36" s="86"/>
      <c r="DIY36" s="86"/>
      <c r="DIZ36" s="86"/>
      <c r="DJA36" s="86"/>
      <c r="DJB36" s="86"/>
      <c r="DJC36" s="86"/>
      <c r="DJD36" s="86"/>
      <c r="DJE36" s="86"/>
      <c r="DJF36" s="86"/>
      <c r="DJG36" s="86"/>
      <c r="DJH36" s="86"/>
      <c r="DJI36" s="86"/>
      <c r="DJJ36" s="86"/>
      <c r="DJK36" s="86"/>
      <c r="DJL36" s="86"/>
      <c r="DJM36" s="86"/>
      <c r="DJN36" s="86"/>
      <c r="DJO36" s="86"/>
      <c r="DJP36" s="86"/>
      <c r="DJQ36" s="86"/>
      <c r="DJR36" s="86"/>
      <c r="DJS36" s="86"/>
      <c r="DJT36" s="86"/>
      <c r="DJU36" s="86"/>
      <c r="DJV36" s="86"/>
      <c r="DJW36" s="86"/>
      <c r="DJX36" s="86"/>
      <c r="DJY36" s="86"/>
      <c r="DJZ36" s="86"/>
      <c r="DKA36" s="86"/>
      <c r="DKB36" s="86"/>
      <c r="DKC36" s="86"/>
      <c r="DKD36" s="86"/>
      <c r="DKE36" s="86"/>
      <c r="DKF36" s="86"/>
      <c r="DKG36" s="86"/>
      <c r="DKH36" s="86"/>
      <c r="DKI36" s="86"/>
      <c r="DKJ36" s="86"/>
      <c r="DKK36" s="86"/>
      <c r="DKL36" s="86"/>
      <c r="DKM36" s="86"/>
      <c r="DKN36" s="86"/>
      <c r="DKO36" s="86"/>
      <c r="DKP36" s="86"/>
      <c r="DKQ36" s="86"/>
      <c r="DKR36" s="86"/>
      <c r="DKS36" s="86"/>
      <c r="DKT36" s="86"/>
      <c r="DKU36" s="86"/>
      <c r="DKV36" s="86"/>
      <c r="DKW36" s="86"/>
      <c r="DKX36" s="86"/>
      <c r="DKY36" s="86"/>
      <c r="DKZ36" s="86"/>
      <c r="DLA36" s="86"/>
      <c r="DLB36" s="86"/>
      <c r="DLC36" s="86"/>
      <c r="DLD36" s="86"/>
      <c r="DLE36" s="86"/>
      <c r="DLF36" s="86"/>
      <c r="DLG36" s="86"/>
      <c r="DLH36" s="86"/>
      <c r="DLI36" s="86"/>
      <c r="DLJ36" s="86"/>
      <c r="DLK36" s="86"/>
      <c r="DLL36" s="86"/>
      <c r="DLM36" s="86"/>
      <c r="DLN36" s="86"/>
      <c r="DLO36" s="86"/>
      <c r="DLP36" s="86"/>
      <c r="DLQ36" s="86"/>
      <c r="DLR36" s="86"/>
      <c r="DLS36" s="86"/>
      <c r="DLT36" s="86"/>
      <c r="DLU36" s="86"/>
      <c r="DLV36" s="86"/>
      <c r="DLW36" s="86"/>
      <c r="DLX36" s="86"/>
      <c r="DLY36" s="86"/>
      <c r="DLZ36" s="86"/>
      <c r="DMA36" s="86"/>
      <c r="DMB36" s="86"/>
      <c r="DMC36" s="86"/>
      <c r="DMD36" s="86"/>
      <c r="DME36" s="86"/>
      <c r="DMF36" s="86"/>
      <c r="DMG36" s="86"/>
      <c r="DMH36" s="86"/>
      <c r="DMI36" s="86"/>
      <c r="DMJ36" s="86"/>
      <c r="DMK36" s="86"/>
      <c r="DML36" s="86"/>
      <c r="DMM36" s="86"/>
      <c r="DMN36" s="86"/>
      <c r="DMO36" s="86"/>
      <c r="DMP36" s="86"/>
      <c r="DMQ36" s="86"/>
      <c r="DMR36" s="86"/>
      <c r="DMS36" s="86"/>
      <c r="DMT36" s="86"/>
      <c r="DMU36" s="86"/>
      <c r="DMV36" s="86"/>
      <c r="DMW36" s="86"/>
      <c r="DMX36" s="86"/>
      <c r="DMY36" s="86"/>
      <c r="DMZ36" s="86"/>
      <c r="DNA36" s="86"/>
      <c r="DNB36" s="86"/>
      <c r="DNC36" s="86"/>
      <c r="DND36" s="86"/>
      <c r="DNE36" s="86"/>
      <c r="DNF36" s="86"/>
      <c r="DNG36" s="86"/>
      <c r="DNH36" s="86"/>
      <c r="DNI36" s="86"/>
      <c r="DNJ36" s="86"/>
      <c r="DNK36" s="86"/>
      <c r="DNL36" s="86"/>
      <c r="DNM36" s="86"/>
      <c r="DNN36" s="86"/>
      <c r="DNO36" s="86"/>
      <c r="DNP36" s="86"/>
      <c r="DNQ36" s="86"/>
      <c r="DNR36" s="86"/>
      <c r="DNS36" s="86"/>
      <c r="DNT36" s="86"/>
      <c r="DNU36" s="86"/>
      <c r="DNV36" s="86"/>
      <c r="DNW36" s="86"/>
      <c r="DNX36" s="86"/>
      <c r="DNY36" s="86"/>
      <c r="DNZ36" s="86"/>
      <c r="DOA36" s="86"/>
      <c r="DOB36" s="86"/>
      <c r="DOC36" s="86"/>
      <c r="DOD36" s="86"/>
      <c r="DOE36" s="86"/>
      <c r="DOF36" s="86"/>
      <c r="DOG36" s="86"/>
      <c r="DOH36" s="86"/>
      <c r="DOI36" s="86"/>
      <c r="DOJ36" s="86"/>
      <c r="DOK36" s="86"/>
      <c r="DOL36" s="86"/>
      <c r="DOM36" s="86"/>
      <c r="DON36" s="86"/>
      <c r="DOO36" s="86"/>
      <c r="DOP36" s="86"/>
      <c r="DOQ36" s="86"/>
      <c r="DOR36" s="86"/>
      <c r="DOS36" s="86"/>
      <c r="DOT36" s="86"/>
      <c r="DOU36" s="86"/>
      <c r="DOV36" s="86"/>
      <c r="DOW36" s="86"/>
      <c r="DOX36" s="86"/>
      <c r="DOY36" s="86"/>
      <c r="DOZ36" s="86"/>
      <c r="DPA36" s="86"/>
      <c r="DPB36" s="86"/>
      <c r="DPC36" s="86"/>
      <c r="DPD36" s="86"/>
      <c r="DPE36" s="86"/>
      <c r="DPF36" s="86"/>
      <c r="DPG36" s="86"/>
      <c r="DPH36" s="86"/>
      <c r="DPI36" s="86"/>
      <c r="DPJ36" s="86"/>
      <c r="DPK36" s="86"/>
      <c r="DPL36" s="86"/>
      <c r="DPM36" s="86"/>
      <c r="DPN36" s="86"/>
      <c r="DPO36" s="86"/>
      <c r="DPP36" s="86"/>
      <c r="DPQ36" s="86"/>
      <c r="DPR36" s="86"/>
      <c r="DPS36" s="86"/>
      <c r="DPT36" s="86"/>
      <c r="DPU36" s="86"/>
      <c r="DPV36" s="86"/>
      <c r="DPW36" s="86"/>
      <c r="DPX36" s="86"/>
      <c r="DPY36" s="86"/>
      <c r="DPZ36" s="86"/>
      <c r="DQA36" s="86"/>
      <c r="DQB36" s="86"/>
      <c r="DQC36" s="86"/>
      <c r="DQD36" s="86"/>
      <c r="DQE36" s="86"/>
      <c r="DQF36" s="86"/>
      <c r="DQG36" s="86"/>
      <c r="DQH36" s="86"/>
      <c r="DQI36" s="86"/>
      <c r="DQJ36" s="86"/>
      <c r="DQK36" s="86"/>
      <c r="DQL36" s="86"/>
      <c r="DQM36" s="86"/>
      <c r="DQN36" s="86"/>
      <c r="DQO36" s="86"/>
      <c r="DQP36" s="86"/>
      <c r="DQQ36" s="86"/>
      <c r="DQR36" s="86"/>
      <c r="DQS36" s="86"/>
      <c r="DQT36" s="86"/>
      <c r="DQU36" s="86"/>
      <c r="DQV36" s="86"/>
      <c r="DQW36" s="86"/>
      <c r="DQX36" s="86"/>
      <c r="DQY36" s="86"/>
      <c r="DQZ36" s="86"/>
      <c r="DRA36" s="86"/>
      <c r="DRB36" s="86"/>
      <c r="DRC36" s="86"/>
      <c r="DRD36" s="86"/>
      <c r="DRE36" s="86"/>
      <c r="DRF36" s="86"/>
      <c r="DRG36" s="86"/>
      <c r="DRH36" s="86"/>
      <c r="DRI36" s="86"/>
      <c r="DRJ36" s="86"/>
      <c r="DRK36" s="86"/>
      <c r="DRL36" s="86"/>
      <c r="DRM36" s="86"/>
      <c r="DRN36" s="86"/>
      <c r="DRO36" s="86"/>
      <c r="DRP36" s="86"/>
      <c r="DRQ36" s="86"/>
      <c r="DRR36" s="86"/>
      <c r="DRS36" s="86"/>
      <c r="DRT36" s="86"/>
      <c r="DRU36" s="86"/>
      <c r="DRV36" s="86"/>
      <c r="DRW36" s="86"/>
      <c r="DRX36" s="86"/>
      <c r="DRY36" s="86"/>
      <c r="DRZ36" s="86"/>
      <c r="DSA36" s="86"/>
      <c r="DSB36" s="86"/>
      <c r="DSC36" s="86"/>
      <c r="DSD36" s="86"/>
      <c r="DSE36" s="86"/>
      <c r="DSF36" s="86"/>
      <c r="DSG36" s="86"/>
      <c r="DSH36" s="86"/>
      <c r="DSI36" s="86"/>
      <c r="DSJ36" s="86"/>
      <c r="DSK36" s="86"/>
      <c r="DSL36" s="86"/>
      <c r="DSM36" s="86"/>
      <c r="DSN36" s="86"/>
      <c r="DSO36" s="86"/>
      <c r="DSP36" s="86"/>
      <c r="DSQ36" s="86"/>
      <c r="DSR36" s="86"/>
      <c r="DSS36" s="86"/>
      <c r="DST36" s="86"/>
      <c r="DSU36" s="86"/>
      <c r="DSV36" s="86"/>
      <c r="DSW36" s="86"/>
      <c r="DSX36" s="86"/>
      <c r="DSY36" s="86"/>
      <c r="DSZ36" s="86"/>
      <c r="DTA36" s="86"/>
      <c r="DTB36" s="86"/>
      <c r="DTC36" s="86"/>
      <c r="DTD36" s="86"/>
      <c r="DTE36" s="86"/>
      <c r="DTF36" s="86"/>
      <c r="DTG36" s="86"/>
      <c r="DTH36" s="86"/>
      <c r="DTI36" s="86"/>
      <c r="DTJ36" s="86"/>
      <c r="DTK36" s="86"/>
      <c r="DTL36" s="86"/>
      <c r="DTM36" s="86"/>
      <c r="DTN36" s="86"/>
      <c r="DTO36" s="86"/>
      <c r="DTP36" s="86"/>
      <c r="DTQ36" s="86"/>
      <c r="DTR36" s="86"/>
      <c r="DTS36" s="86"/>
      <c r="DTT36" s="86"/>
      <c r="DTU36" s="86"/>
      <c r="DTV36" s="86"/>
      <c r="DTW36" s="86"/>
      <c r="DTX36" s="86"/>
      <c r="DTY36" s="86"/>
      <c r="DTZ36" s="86"/>
      <c r="DUA36" s="86"/>
      <c r="DUB36" s="86"/>
      <c r="DUC36" s="86"/>
      <c r="DUD36" s="86"/>
      <c r="DUE36" s="86"/>
      <c r="DUF36" s="86"/>
      <c r="DUG36" s="86"/>
      <c r="DUH36" s="86"/>
      <c r="DUI36" s="86"/>
      <c r="DUJ36" s="86"/>
      <c r="DUK36" s="86"/>
      <c r="DUL36" s="86"/>
      <c r="DUM36" s="86"/>
      <c r="DUN36" s="86"/>
      <c r="DUO36" s="86"/>
      <c r="DUP36" s="86"/>
      <c r="DUQ36" s="86"/>
      <c r="DUR36" s="86"/>
      <c r="DUS36" s="86"/>
      <c r="DUT36" s="86"/>
      <c r="DUU36" s="86"/>
      <c r="DUV36" s="86"/>
      <c r="DUW36" s="86"/>
      <c r="DUX36" s="86"/>
      <c r="DUY36" s="86"/>
      <c r="DUZ36" s="86"/>
      <c r="DVA36" s="86"/>
      <c r="DVB36" s="86"/>
      <c r="DVC36" s="86"/>
      <c r="DVD36" s="86"/>
      <c r="DVE36" s="86"/>
      <c r="DVF36" s="86"/>
      <c r="DVG36" s="86"/>
      <c r="DVH36" s="86"/>
      <c r="DVI36" s="86"/>
      <c r="DVJ36" s="86"/>
      <c r="DVK36" s="86"/>
      <c r="DVL36" s="86"/>
      <c r="DVM36" s="86"/>
      <c r="DVN36" s="86"/>
      <c r="DVO36" s="86"/>
      <c r="DVP36" s="86"/>
      <c r="DVQ36" s="86"/>
      <c r="DVR36" s="86"/>
      <c r="DVS36" s="86"/>
      <c r="DVT36" s="86"/>
      <c r="DVU36" s="86"/>
      <c r="DVV36" s="86"/>
      <c r="DVW36" s="86"/>
      <c r="DVX36" s="86"/>
      <c r="DVY36" s="86"/>
      <c r="DVZ36" s="86"/>
      <c r="DWA36" s="86"/>
      <c r="DWB36" s="86"/>
      <c r="DWC36" s="86"/>
      <c r="DWD36" s="86"/>
      <c r="DWE36" s="86"/>
      <c r="DWF36" s="86"/>
      <c r="DWG36" s="86"/>
      <c r="DWH36" s="86"/>
      <c r="DWI36" s="86"/>
      <c r="DWJ36" s="86"/>
      <c r="DWK36" s="86"/>
      <c r="DWL36" s="86"/>
      <c r="DWM36" s="86"/>
      <c r="DWN36" s="86"/>
      <c r="DWO36" s="86"/>
      <c r="DWP36" s="86"/>
      <c r="DWQ36" s="86"/>
      <c r="DWR36" s="86"/>
      <c r="DWS36" s="86"/>
      <c r="DWT36" s="86"/>
      <c r="DWU36" s="86"/>
      <c r="DWV36" s="86"/>
      <c r="DWW36" s="86"/>
      <c r="DWX36" s="86"/>
      <c r="DWY36" s="86"/>
      <c r="DWZ36" s="86"/>
      <c r="DXA36" s="86"/>
      <c r="DXB36" s="86"/>
      <c r="DXC36" s="86"/>
      <c r="DXD36" s="86"/>
      <c r="DXE36" s="86"/>
      <c r="DXF36" s="86"/>
      <c r="DXG36" s="86"/>
      <c r="DXH36" s="86"/>
      <c r="DXI36" s="86"/>
      <c r="DXJ36" s="86"/>
      <c r="DXK36" s="86"/>
      <c r="DXL36" s="86"/>
      <c r="DXM36" s="86"/>
      <c r="DXN36" s="86"/>
      <c r="DXO36" s="86"/>
      <c r="DXP36" s="86"/>
      <c r="DXQ36" s="86"/>
      <c r="DXR36" s="86"/>
      <c r="DXS36" s="86"/>
      <c r="DXT36" s="86"/>
      <c r="DXU36" s="86"/>
      <c r="DXV36" s="86"/>
      <c r="DXW36" s="86"/>
      <c r="DXX36" s="86"/>
      <c r="DXY36" s="86"/>
      <c r="DXZ36" s="86"/>
      <c r="DYA36" s="86"/>
      <c r="DYB36" s="86"/>
      <c r="DYC36" s="86"/>
      <c r="DYD36" s="86"/>
      <c r="DYE36" s="86"/>
      <c r="DYF36" s="86"/>
      <c r="DYG36" s="86"/>
      <c r="DYH36" s="86"/>
      <c r="DYI36" s="86"/>
      <c r="DYJ36" s="86"/>
      <c r="DYK36" s="86"/>
      <c r="DYL36" s="86"/>
      <c r="DYM36" s="86"/>
      <c r="DYN36" s="86"/>
      <c r="DYO36" s="86"/>
      <c r="DYP36" s="86"/>
      <c r="DYQ36" s="86"/>
      <c r="DYR36" s="86"/>
      <c r="DYS36" s="86"/>
      <c r="DYT36" s="86"/>
      <c r="DYU36" s="86"/>
      <c r="DYV36" s="86"/>
      <c r="DYW36" s="86"/>
      <c r="DYX36" s="86"/>
      <c r="DYY36" s="86"/>
      <c r="DYZ36" s="86"/>
      <c r="DZA36" s="86"/>
      <c r="DZB36" s="86"/>
      <c r="DZC36" s="86"/>
      <c r="DZD36" s="86"/>
      <c r="DZE36" s="86"/>
      <c r="DZF36" s="86"/>
      <c r="DZG36" s="86"/>
      <c r="DZH36" s="86"/>
      <c r="DZI36" s="86"/>
      <c r="DZJ36" s="86"/>
      <c r="DZK36" s="86"/>
      <c r="DZL36" s="86"/>
      <c r="DZM36" s="86"/>
      <c r="DZN36" s="86"/>
      <c r="DZO36" s="86"/>
      <c r="DZP36" s="86"/>
      <c r="DZQ36" s="86"/>
      <c r="DZR36" s="86"/>
      <c r="DZS36" s="86"/>
      <c r="DZT36" s="86"/>
      <c r="DZU36" s="86"/>
      <c r="DZV36" s="86"/>
      <c r="DZW36" s="86"/>
      <c r="DZX36" s="86"/>
      <c r="DZY36" s="86"/>
      <c r="DZZ36" s="86"/>
      <c r="EAA36" s="86"/>
      <c r="EAB36" s="86"/>
      <c r="EAC36" s="86"/>
      <c r="EAD36" s="86"/>
      <c r="EAE36" s="86"/>
      <c r="EAF36" s="86"/>
      <c r="EAG36" s="86"/>
      <c r="EAH36" s="86"/>
      <c r="EAI36" s="86"/>
      <c r="EAJ36" s="86"/>
      <c r="EAK36" s="86"/>
      <c r="EAL36" s="86"/>
      <c r="EAM36" s="86"/>
      <c r="EAN36" s="86"/>
      <c r="EAO36" s="86"/>
      <c r="EAP36" s="86"/>
      <c r="EAQ36" s="86"/>
      <c r="EAR36" s="86"/>
      <c r="EAS36" s="86"/>
      <c r="EAT36" s="86"/>
      <c r="EAU36" s="86"/>
      <c r="EAV36" s="86"/>
      <c r="EAW36" s="86"/>
      <c r="EAX36" s="86"/>
      <c r="EAY36" s="86"/>
      <c r="EAZ36" s="86"/>
      <c r="EBA36" s="86"/>
      <c r="EBB36" s="86"/>
      <c r="EBC36" s="86"/>
      <c r="EBD36" s="86"/>
      <c r="EBE36" s="86"/>
      <c r="EBF36" s="86"/>
      <c r="EBG36" s="86"/>
      <c r="EBH36" s="86"/>
      <c r="EBI36" s="86"/>
      <c r="EBJ36" s="86"/>
      <c r="EBK36" s="86"/>
      <c r="EBL36" s="86"/>
      <c r="EBM36" s="86"/>
      <c r="EBN36" s="86"/>
      <c r="EBO36" s="86"/>
      <c r="EBP36" s="86"/>
      <c r="EBQ36" s="86"/>
      <c r="EBR36" s="86"/>
      <c r="EBS36" s="86"/>
      <c r="EBT36" s="86"/>
      <c r="EBU36" s="86"/>
      <c r="EBV36" s="86"/>
      <c r="EBW36" s="86"/>
      <c r="EBX36" s="86"/>
      <c r="EBY36" s="86"/>
      <c r="EBZ36" s="86"/>
      <c r="ECA36" s="86"/>
      <c r="ECB36" s="86"/>
      <c r="ECC36" s="86"/>
      <c r="ECD36" s="86"/>
      <c r="ECE36" s="86"/>
      <c r="ECF36" s="86"/>
      <c r="ECG36" s="86"/>
      <c r="ECH36" s="86"/>
      <c r="ECI36" s="86"/>
      <c r="ECJ36" s="86"/>
      <c r="ECK36" s="86"/>
      <c r="ECL36" s="86"/>
      <c r="ECM36" s="86"/>
      <c r="ECN36" s="86"/>
      <c r="ECO36" s="86"/>
      <c r="ECP36" s="86"/>
      <c r="ECQ36" s="86"/>
      <c r="ECR36" s="86"/>
      <c r="ECS36" s="86"/>
      <c r="ECT36" s="86"/>
      <c r="ECU36" s="86"/>
      <c r="ECV36" s="86"/>
      <c r="ECW36" s="86"/>
      <c r="ECX36" s="86"/>
      <c r="ECY36" s="86"/>
      <c r="ECZ36" s="86"/>
      <c r="EDA36" s="86"/>
      <c r="EDB36" s="86"/>
      <c r="EDC36" s="86"/>
      <c r="EDD36" s="86"/>
      <c r="EDE36" s="86"/>
      <c r="EDF36" s="86"/>
      <c r="EDG36" s="86"/>
      <c r="EDH36" s="86"/>
      <c r="EDI36" s="86"/>
      <c r="EDJ36" s="86"/>
      <c r="EDK36" s="86"/>
      <c r="EDL36" s="86"/>
      <c r="EDM36" s="86"/>
      <c r="EDN36" s="86"/>
      <c r="EDO36" s="86"/>
      <c r="EDP36" s="86"/>
      <c r="EDQ36" s="86"/>
      <c r="EDR36" s="86"/>
      <c r="EDS36" s="86"/>
      <c r="EDT36" s="86"/>
      <c r="EDU36" s="86"/>
      <c r="EDV36" s="86"/>
      <c r="EDW36" s="86"/>
      <c r="EDX36" s="86"/>
      <c r="EDY36" s="86"/>
      <c r="EDZ36" s="86"/>
      <c r="EEA36" s="86"/>
      <c r="EEB36" s="86"/>
      <c r="EEC36" s="86"/>
      <c r="EED36" s="86"/>
      <c r="EEE36" s="86"/>
      <c r="EEF36" s="86"/>
      <c r="EEG36" s="86"/>
      <c r="EEH36" s="86"/>
      <c r="EEI36" s="86"/>
      <c r="EEJ36" s="86"/>
      <c r="EEK36" s="86"/>
      <c r="EEL36" s="86"/>
      <c r="EEM36" s="86"/>
      <c r="EEN36" s="86"/>
      <c r="EEO36" s="86"/>
      <c r="EEP36" s="86"/>
      <c r="EEQ36" s="86"/>
      <c r="EER36" s="86"/>
      <c r="EES36" s="86"/>
      <c r="EET36" s="86"/>
      <c r="EEU36" s="86"/>
      <c r="EEV36" s="86"/>
      <c r="EEW36" s="86"/>
      <c r="EEX36" s="86"/>
      <c r="EEY36" s="86"/>
      <c r="EEZ36" s="86"/>
      <c r="EFA36" s="86"/>
      <c r="EFB36" s="86"/>
      <c r="EFC36" s="86"/>
      <c r="EFD36" s="86"/>
      <c r="EFE36" s="86"/>
      <c r="EFF36" s="86"/>
      <c r="EFG36" s="86"/>
      <c r="EFH36" s="86"/>
      <c r="EFI36" s="86"/>
      <c r="EFJ36" s="86"/>
      <c r="EFK36" s="86"/>
      <c r="EFL36" s="86"/>
      <c r="EFM36" s="86"/>
      <c r="EFN36" s="86"/>
      <c r="EFO36" s="86"/>
      <c r="EFP36" s="86"/>
      <c r="EFQ36" s="86"/>
      <c r="EFR36" s="86"/>
      <c r="EFS36" s="86"/>
      <c r="EFT36" s="86"/>
      <c r="EFU36" s="86"/>
      <c r="EFV36" s="86"/>
      <c r="EFW36" s="86"/>
      <c r="EFX36" s="86"/>
      <c r="EFY36" s="86"/>
      <c r="EFZ36" s="86"/>
      <c r="EGA36" s="86"/>
      <c r="EGB36" s="86"/>
      <c r="EGC36" s="86"/>
      <c r="EGD36" s="86"/>
      <c r="EGE36" s="86"/>
      <c r="EGF36" s="86"/>
      <c r="EGG36" s="86"/>
      <c r="EGH36" s="86"/>
      <c r="EGI36" s="86"/>
      <c r="EGJ36" s="86"/>
      <c r="EGK36" s="86"/>
      <c r="EGL36" s="86"/>
      <c r="EGM36" s="86"/>
      <c r="EGN36" s="86"/>
      <c r="EGO36" s="86"/>
      <c r="EGP36" s="86"/>
      <c r="EGQ36" s="86"/>
      <c r="EGR36" s="86"/>
      <c r="EGS36" s="86"/>
      <c r="EGT36" s="86"/>
      <c r="EGU36" s="86"/>
      <c r="EGV36" s="86"/>
      <c r="EGW36" s="86"/>
      <c r="EGX36" s="86"/>
      <c r="EGY36" s="86"/>
      <c r="EGZ36" s="86"/>
      <c r="EHA36" s="86"/>
      <c r="EHB36" s="86"/>
      <c r="EHC36" s="86"/>
      <c r="EHD36" s="86"/>
      <c r="EHE36" s="86"/>
      <c r="EHF36" s="86"/>
      <c r="EHG36" s="86"/>
      <c r="EHH36" s="86"/>
      <c r="EHI36" s="86"/>
      <c r="EHJ36" s="86"/>
      <c r="EHK36" s="86"/>
      <c r="EHL36" s="86"/>
      <c r="EHM36" s="86"/>
      <c r="EHN36" s="86"/>
      <c r="EHO36" s="86"/>
      <c r="EHP36" s="86"/>
      <c r="EHQ36" s="86"/>
      <c r="EHR36" s="86"/>
      <c r="EHS36" s="86"/>
      <c r="EHT36" s="86"/>
      <c r="EHU36" s="86"/>
      <c r="EHV36" s="86"/>
      <c r="EHW36" s="86"/>
      <c r="EHX36" s="86"/>
      <c r="EHY36" s="86"/>
      <c r="EHZ36" s="86"/>
      <c r="EIA36" s="86"/>
      <c r="EIB36" s="86"/>
      <c r="EIC36" s="86"/>
      <c r="EID36" s="86"/>
      <c r="EIE36" s="86"/>
      <c r="EIF36" s="86"/>
      <c r="EIG36" s="86"/>
      <c r="EIH36" s="86"/>
      <c r="EII36" s="86"/>
      <c r="EIJ36" s="86"/>
      <c r="EIK36" s="86"/>
      <c r="EIL36" s="86"/>
      <c r="EIM36" s="86"/>
      <c r="EIN36" s="86"/>
      <c r="EIO36" s="86"/>
      <c r="EIP36" s="86"/>
      <c r="EIQ36" s="86"/>
      <c r="EIR36" s="86"/>
      <c r="EIS36" s="86"/>
      <c r="EIT36" s="86"/>
      <c r="EIU36" s="86"/>
      <c r="EIV36" s="86"/>
      <c r="EIW36" s="86"/>
      <c r="EIX36" s="86"/>
      <c r="EIY36" s="86"/>
      <c r="EIZ36" s="86"/>
      <c r="EJA36" s="86"/>
      <c r="EJB36" s="86"/>
      <c r="EJC36" s="86"/>
      <c r="EJD36" s="86"/>
      <c r="EJE36" s="86"/>
      <c r="EJF36" s="86"/>
      <c r="EJG36" s="86"/>
      <c r="EJH36" s="86"/>
      <c r="EJI36" s="86"/>
      <c r="EJJ36" s="86"/>
      <c r="EJK36" s="86"/>
      <c r="EJL36" s="86"/>
      <c r="EJM36" s="86"/>
      <c r="EJN36" s="86"/>
      <c r="EJO36" s="86"/>
      <c r="EJP36" s="86"/>
      <c r="EJQ36" s="86"/>
      <c r="EJR36" s="86"/>
      <c r="EJS36" s="86"/>
      <c r="EJT36" s="86"/>
      <c r="EJU36" s="86"/>
      <c r="EJV36" s="86"/>
      <c r="EJW36" s="86"/>
      <c r="EJX36" s="86"/>
      <c r="EJY36" s="86"/>
      <c r="EJZ36" s="86"/>
      <c r="EKA36" s="86"/>
      <c r="EKB36" s="86"/>
      <c r="EKC36" s="86"/>
      <c r="EKD36" s="86"/>
      <c r="EKE36" s="86"/>
      <c r="EKF36" s="86"/>
      <c r="EKG36" s="86"/>
      <c r="EKH36" s="86"/>
      <c r="EKI36" s="86"/>
      <c r="EKJ36" s="86"/>
      <c r="EKK36" s="86"/>
      <c r="EKL36" s="86"/>
      <c r="EKM36" s="86"/>
      <c r="EKN36" s="86"/>
      <c r="EKO36" s="86"/>
      <c r="EKP36" s="86"/>
      <c r="EKQ36" s="86"/>
      <c r="EKR36" s="86"/>
      <c r="EKS36" s="86"/>
      <c r="EKT36" s="86"/>
      <c r="EKU36" s="86"/>
      <c r="EKV36" s="86"/>
      <c r="EKW36" s="86"/>
      <c r="EKX36" s="86"/>
      <c r="EKY36" s="86"/>
      <c r="EKZ36" s="86"/>
      <c r="ELA36" s="86"/>
      <c r="ELB36" s="86"/>
      <c r="ELC36" s="86"/>
      <c r="ELD36" s="86"/>
      <c r="ELE36" s="86"/>
      <c r="ELF36" s="86"/>
      <c r="ELG36" s="86"/>
      <c r="ELH36" s="86"/>
      <c r="ELI36" s="86"/>
      <c r="ELJ36" s="86"/>
      <c r="ELK36" s="86"/>
      <c r="ELL36" s="86"/>
      <c r="ELM36" s="86"/>
      <c r="ELN36" s="86"/>
      <c r="ELO36" s="86"/>
      <c r="ELP36" s="86"/>
      <c r="ELQ36" s="86"/>
      <c r="ELR36" s="86"/>
      <c r="ELS36" s="86"/>
      <c r="ELT36" s="86"/>
      <c r="ELU36" s="86"/>
      <c r="ELV36" s="86"/>
      <c r="ELW36" s="86"/>
      <c r="ELX36" s="86"/>
      <c r="ELY36" s="86"/>
      <c r="ELZ36" s="86"/>
      <c r="EMA36" s="86"/>
      <c r="EMB36" s="86"/>
      <c r="EMC36" s="86"/>
      <c r="EMD36" s="86"/>
      <c r="EME36" s="86"/>
      <c r="EMF36" s="86"/>
      <c r="EMG36" s="86"/>
      <c r="EMH36" s="86"/>
      <c r="EMI36" s="86"/>
      <c r="EMJ36" s="86"/>
      <c r="EMK36" s="86"/>
      <c r="EML36" s="86"/>
      <c r="EMM36" s="86"/>
      <c r="EMN36" s="86"/>
      <c r="EMO36" s="86"/>
      <c r="EMP36" s="86"/>
      <c r="EMQ36" s="86"/>
      <c r="EMR36" s="86"/>
      <c r="EMS36" s="86"/>
      <c r="EMT36" s="86"/>
      <c r="EMU36" s="86"/>
      <c r="EMV36" s="86"/>
      <c r="EMW36" s="86"/>
      <c r="EMX36" s="86"/>
      <c r="EMY36" s="86"/>
      <c r="EMZ36" s="86"/>
      <c r="ENA36" s="86"/>
      <c r="ENB36" s="86"/>
      <c r="ENC36" s="86"/>
      <c r="END36" s="86"/>
      <c r="ENE36" s="86"/>
      <c r="ENF36" s="86"/>
      <c r="ENG36" s="86"/>
      <c r="ENH36" s="86"/>
      <c r="ENI36" s="86"/>
      <c r="ENJ36" s="86"/>
      <c r="ENK36" s="86"/>
      <c r="ENL36" s="86"/>
      <c r="ENM36" s="86"/>
      <c r="ENN36" s="86"/>
      <c r="ENO36" s="86"/>
      <c r="ENP36" s="86"/>
      <c r="ENQ36" s="86"/>
      <c r="ENR36" s="86"/>
      <c r="ENS36" s="86"/>
      <c r="ENT36" s="86"/>
      <c r="ENU36" s="86"/>
      <c r="ENV36" s="86"/>
      <c r="ENW36" s="86"/>
      <c r="ENX36" s="86"/>
      <c r="ENY36" s="86"/>
      <c r="ENZ36" s="86"/>
      <c r="EOA36" s="86"/>
      <c r="EOB36" s="86"/>
      <c r="EOC36" s="86"/>
      <c r="EOD36" s="86"/>
      <c r="EOE36" s="86"/>
      <c r="EOF36" s="86"/>
      <c r="EOG36" s="86"/>
      <c r="EOH36" s="86"/>
      <c r="EOI36" s="86"/>
      <c r="EOJ36" s="86"/>
      <c r="EOK36" s="86"/>
      <c r="EOL36" s="86"/>
      <c r="EOM36" s="86"/>
      <c r="EON36" s="86"/>
      <c r="EOO36" s="86"/>
      <c r="EOP36" s="86"/>
      <c r="EOQ36" s="86"/>
      <c r="EOR36" s="86"/>
      <c r="EOS36" s="86"/>
      <c r="EOT36" s="86"/>
      <c r="EOU36" s="86"/>
      <c r="EOV36" s="86"/>
      <c r="EOW36" s="86"/>
      <c r="EOX36" s="86"/>
      <c r="EOY36" s="86"/>
      <c r="EOZ36" s="86"/>
      <c r="EPA36" s="86"/>
      <c r="EPB36" s="86"/>
      <c r="EPC36" s="86"/>
      <c r="EPD36" s="86"/>
      <c r="EPE36" s="86"/>
      <c r="EPF36" s="86"/>
      <c r="EPG36" s="86"/>
      <c r="EPH36" s="86"/>
      <c r="EPI36" s="86"/>
      <c r="EPJ36" s="86"/>
      <c r="EPK36" s="86"/>
      <c r="EPL36" s="86"/>
      <c r="EPM36" s="86"/>
      <c r="EPN36" s="86"/>
      <c r="EPO36" s="86"/>
      <c r="EPP36" s="86"/>
      <c r="EPQ36" s="86"/>
      <c r="EPR36" s="86"/>
      <c r="EPS36" s="86"/>
      <c r="EPT36" s="86"/>
      <c r="EPU36" s="86"/>
      <c r="EPV36" s="86"/>
      <c r="EPW36" s="86"/>
      <c r="EPX36" s="86"/>
      <c r="EPY36" s="86"/>
      <c r="EPZ36" s="86"/>
      <c r="EQA36" s="86"/>
      <c r="EQB36" s="86"/>
      <c r="EQC36" s="86"/>
      <c r="EQD36" s="86"/>
      <c r="EQE36" s="86"/>
      <c r="EQF36" s="86"/>
      <c r="EQG36" s="86"/>
      <c r="EQH36" s="86"/>
      <c r="EQI36" s="86"/>
      <c r="EQJ36" s="86"/>
      <c r="EQK36" s="86"/>
      <c r="EQL36" s="86"/>
      <c r="EQM36" s="86"/>
      <c r="EQN36" s="86"/>
      <c r="EQO36" s="86"/>
      <c r="EQP36" s="86"/>
      <c r="EQQ36" s="86"/>
      <c r="EQR36" s="86"/>
      <c r="EQS36" s="86"/>
      <c r="EQT36" s="86"/>
      <c r="EQU36" s="86"/>
      <c r="EQV36" s="86"/>
      <c r="EQW36" s="86"/>
      <c r="EQX36" s="86"/>
      <c r="EQY36" s="86"/>
      <c r="EQZ36" s="86"/>
      <c r="ERA36" s="86"/>
      <c r="ERB36" s="86"/>
      <c r="ERC36" s="86"/>
      <c r="ERD36" s="86"/>
      <c r="ERE36" s="86"/>
      <c r="ERF36" s="86"/>
      <c r="ERG36" s="86"/>
      <c r="ERH36" s="86"/>
      <c r="ERI36" s="86"/>
      <c r="ERJ36" s="86"/>
      <c r="ERK36" s="86"/>
      <c r="ERL36" s="86"/>
      <c r="ERM36" s="86"/>
      <c r="ERN36" s="86"/>
      <c r="ERO36" s="86"/>
      <c r="ERP36" s="86"/>
      <c r="ERQ36" s="86"/>
      <c r="ERR36" s="86"/>
      <c r="ERS36" s="86"/>
      <c r="ERT36" s="86"/>
      <c r="ERU36" s="86"/>
      <c r="ERV36" s="86"/>
      <c r="ERW36" s="86"/>
      <c r="ERX36" s="86"/>
      <c r="ERY36" s="86"/>
      <c r="ERZ36" s="86"/>
      <c r="ESA36" s="86"/>
      <c r="ESB36" s="86"/>
      <c r="ESC36" s="86"/>
      <c r="ESD36" s="86"/>
      <c r="ESE36" s="86"/>
      <c r="ESF36" s="86"/>
      <c r="ESG36" s="86"/>
      <c r="ESH36" s="86"/>
      <c r="ESI36" s="86"/>
      <c r="ESJ36" s="86"/>
      <c r="ESK36" s="86"/>
      <c r="ESL36" s="86"/>
      <c r="ESM36" s="86"/>
      <c r="ESN36" s="86"/>
      <c r="ESO36" s="86"/>
      <c r="ESP36" s="86"/>
      <c r="ESQ36" s="86"/>
      <c r="ESR36" s="86"/>
      <c r="ESS36" s="86"/>
      <c r="EST36" s="86"/>
      <c r="ESU36" s="86"/>
      <c r="ESV36" s="86"/>
      <c r="ESW36" s="86"/>
      <c r="ESX36" s="86"/>
      <c r="ESY36" s="86"/>
      <c r="ESZ36" s="86"/>
      <c r="ETA36" s="86"/>
      <c r="ETB36" s="86"/>
      <c r="ETC36" s="86"/>
      <c r="ETD36" s="86"/>
      <c r="ETE36" s="86"/>
      <c r="ETF36" s="86"/>
      <c r="ETG36" s="86"/>
      <c r="ETH36" s="86"/>
      <c r="ETI36" s="86"/>
      <c r="ETJ36" s="86"/>
      <c r="ETK36" s="86"/>
      <c r="ETL36" s="86"/>
      <c r="ETM36" s="86"/>
      <c r="ETN36" s="86"/>
      <c r="ETO36" s="86"/>
      <c r="ETP36" s="86"/>
      <c r="ETQ36" s="86"/>
      <c r="ETR36" s="86"/>
      <c r="ETS36" s="86"/>
      <c r="ETT36" s="86"/>
      <c r="ETU36" s="86"/>
      <c r="ETV36" s="86"/>
      <c r="ETW36" s="86"/>
      <c r="ETX36" s="86"/>
      <c r="ETY36" s="86"/>
      <c r="ETZ36" s="86"/>
      <c r="EUA36" s="86"/>
      <c r="EUB36" s="86"/>
      <c r="EUC36" s="86"/>
      <c r="EUD36" s="86"/>
      <c r="EUE36" s="86"/>
      <c r="EUF36" s="86"/>
      <c r="EUG36" s="86"/>
      <c r="EUH36" s="86"/>
      <c r="EUI36" s="86"/>
      <c r="EUJ36" s="86"/>
      <c r="EUK36" s="86"/>
      <c r="EUL36" s="86"/>
      <c r="EUM36" s="86"/>
      <c r="EUN36" s="86"/>
      <c r="EUO36" s="86"/>
      <c r="EUP36" s="86"/>
      <c r="EUQ36" s="86"/>
      <c r="EUR36" s="86"/>
      <c r="EUS36" s="86"/>
      <c r="EUT36" s="86"/>
      <c r="EUU36" s="86"/>
      <c r="EUV36" s="86"/>
      <c r="EUW36" s="86"/>
      <c r="EUX36" s="86"/>
      <c r="EUY36" s="86"/>
      <c r="EUZ36" s="86"/>
      <c r="EVA36" s="86"/>
      <c r="EVB36" s="86"/>
      <c r="EVC36" s="86"/>
      <c r="EVD36" s="86"/>
      <c r="EVE36" s="86"/>
      <c r="EVF36" s="86"/>
      <c r="EVG36" s="86"/>
      <c r="EVH36" s="86"/>
      <c r="EVI36" s="86"/>
      <c r="EVJ36" s="86"/>
      <c r="EVK36" s="86"/>
      <c r="EVL36" s="86"/>
      <c r="EVM36" s="86"/>
      <c r="EVN36" s="86"/>
      <c r="EVO36" s="86"/>
      <c r="EVP36" s="86"/>
      <c r="EVQ36" s="86"/>
      <c r="EVR36" s="86"/>
      <c r="EVS36" s="86"/>
      <c r="EVT36" s="86"/>
      <c r="EVU36" s="86"/>
      <c r="EVV36" s="86"/>
      <c r="EVW36" s="86"/>
      <c r="EVX36" s="86"/>
      <c r="EVY36" s="86"/>
      <c r="EVZ36" s="86"/>
      <c r="EWA36" s="86"/>
      <c r="EWB36" s="86"/>
      <c r="EWC36" s="86"/>
      <c r="EWD36" s="86"/>
      <c r="EWE36" s="86"/>
      <c r="EWF36" s="86"/>
      <c r="EWG36" s="86"/>
      <c r="EWH36" s="86"/>
      <c r="EWI36" s="86"/>
      <c r="EWJ36" s="86"/>
      <c r="EWK36" s="86"/>
      <c r="EWL36" s="86"/>
      <c r="EWM36" s="86"/>
      <c r="EWN36" s="86"/>
      <c r="EWO36" s="86"/>
      <c r="EWP36" s="86"/>
      <c r="EWQ36" s="86"/>
      <c r="EWR36" s="86"/>
      <c r="EWS36" s="86"/>
      <c r="EWT36" s="86"/>
      <c r="EWU36" s="86"/>
      <c r="EWV36" s="86"/>
      <c r="EWW36" s="86"/>
      <c r="EWX36" s="86"/>
      <c r="EWY36" s="86"/>
      <c r="EWZ36" s="86"/>
      <c r="EXA36" s="86"/>
      <c r="EXB36" s="86"/>
      <c r="EXC36" s="86"/>
      <c r="EXD36" s="86"/>
      <c r="EXE36" s="86"/>
      <c r="EXF36" s="86"/>
      <c r="EXG36" s="86"/>
      <c r="EXH36" s="86"/>
      <c r="EXI36" s="86"/>
      <c r="EXJ36" s="86"/>
      <c r="EXK36" s="86"/>
      <c r="EXL36" s="86"/>
      <c r="EXM36" s="86"/>
      <c r="EXN36" s="86"/>
      <c r="EXO36" s="86"/>
      <c r="EXP36" s="86"/>
      <c r="EXQ36" s="86"/>
      <c r="EXR36" s="86"/>
      <c r="EXS36" s="86"/>
      <c r="EXT36" s="86"/>
      <c r="EXU36" s="86"/>
      <c r="EXV36" s="86"/>
      <c r="EXW36" s="86"/>
      <c r="EXX36" s="86"/>
      <c r="EXY36" s="86"/>
      <c r="EXZ36" s="86"/>
      <c r="EYA36" s="86"/>
      <c r="EYB36" s="86"/>
      <c r="EYC36" s="86"/>
      <c r="EYD36" s="86"/>
      <c r="EYE36" s="86"/>
      <c r="EYF36" s="86"/>
      <c r="EYG36" s="86"/>
      <c r="EYH36" s="86"/>
      <c r="EYI36" s="86"/>
      <c r="EYJ36" s="86"/>
      <c r="EYK36" s="86"/>
      <c r="EYL36" s="86"/>
      <c r="EYM36" s="86"/>
      <c r="EYN36" s="86"/>
      <c r="EYO36" s="86"/>
      <c r="EYP36" s="86"/>
      <c r="EYQ36" s="86"/>
      <c r="EYR36" s="86"/>
      <c r="EYS36" s="86"/>
      <c r="EYT36" s="86"/>
      <c r="EYU36" s="86"/>
      <c r="EYV36" s="86"/>
      <c r="EYW36" s="86"/>
      <c r="EYX36" s="86"/>
      <c r="EYY36" s="86"/>
      <c r="EYZ36" s="86"/>
      <c r="EZA36" s="86"/>
      <c r="EZB36" s="86"/>
      <c r="EZC36" s="86"/>
      <c r="EZD36" s="86"/>
      <c r="EZE36" s="86"/>
      <c r="EZF36" s="86"/>
      <c r="EZG36" s="86"/>
      <c r="EZH36" s="86"/>
      <c r="EZI36" s="86"/>
      <c r="EZJ36" s="86"/>
      <c r="EZK36" s="86"/>
      <c r="EZL36" s="86"/>
      <c r="EZM36" s="86"/>
      <c r="EZN36" s="86"/>
      <c r="EZO36" s="86"/>
      <c r="EZP36" s="86"/>
      <c r="EZQ36" s="86"/>
      <c r="EZR36" s="86"/>
      <c r="EZS36" s="86"/>
      <c r="EZT36" s="86"/>
      <c r="EZU36" s="86"/>
      <c r="EZV36" s="86"/>
      <c r="EZW36" s="86"/>
      <c r="EZX36" s="86"/>
      <c r="EZY36" s="86"/>
      <c r="EZZ36" s="86"/>
      <c r="FAA36" s="86"/>
      <c r="FAB36" s="86"/>
      <c r="FAC36" s="86"/>
      <c r="FAD36" s="86"/>
      <c r="FAE36" s="86"/>
      <c r="FAF36" s="86"/>
      <c r="FAG36" s="86"/>
      <c r="FAH36" s="86"/>
      <c r="FAI36" s="86"/>
      <c r="FAJ36" s="86"/>
      <c r="FAK36" s="86"/>
      <c r="FAL36" s="86"/>
      <c r="FAM36" s="86"/>
      <c r="FAN36" s="86"/>
      <c r="FAO36" s="86"/>
      <c r="FAP36" s="86"/>
      <c r="FAQ36" s="86"/>
      <c r="FAR36" s="86"/>
      <c r="FAS36" s="86"/>
      <c r="FAT36" s="86"/>
      <c r="FAU36" s="86"/>
      <c r="FAV36" s="86"/>
      <c r="FAW36" s="86"/>
      <c r="FAX36" s="86"/>
      <c r="FAY36" s="86"/>
      <c r="FAZ36" s="86"/>
      <c r="FBA36" s="86"/>
      <c r="FBB36" s="86"/>
      <c r="FBC36" s="86"/>
      <c r="FBD36" s="86"/>
      <c r="FBE36" s="86"/>
      <c r="FBF36" s="86"/>
      <c r="FBG36" s="86"/>
      <c r="FBH36" s="86"/>
      <c r="FBI36" s="86"/>
      <c r="FBJ36" s="86"/>
      <c r="FBK36" s="86"/>
      <c r="FBL36" s="86"/>
      <c r="FBM36" s="86"/>
      <c r="FBN36" s="86"/>
      <c r="FBO36" s="86"/>
      <c r="FBP36" s="86"/>
      <c r="FBQ36" s="86"/>
      <c r="FBR36" s="86"/>
      <c r="FBS36" s="86"/>
      <c r="FBT36" s="86"/>
      <c r="FBU36" s="86"/>
      <c r="FBV36" s="86"/>
      <c r="FBW36" s="86"/>
      <c r="FBX36" s="86"/>
      <c r="FBY36" s="86"/>
      <c r="FBZ36" s="86"/>
      <c r="FCA36" s="86"/>
      <c r="FCB36" s="86"/>
      <c r="FCC36" s="86"/>
      <c r="FCD36" s="86"/>
      <c r="FCE36" s="86"/>
      <c r="FCF36" s="86"/>
      <c r="FCG36" s="86"/>
      <c r="FCH36" s="86"/>
      <c r="FCI36" s="86"/>
      <c r="FCJ36" s="86"/>
      <c r="FCK36" s="86"/>
      <c r="FCL36" s="86"/>
      <c r="FCM36" s="86"/>
      <c r="FCN36" s="86"/>
      <c r="FCO36" s="86"/>
      <c r="FCP36" s="86"/>
      <c r="FCQ36" s="86"/>
      <c r="FCR36" s="86"/>
      <c r="FCS36" s="86"/>
      <c r="FCT36" s="86"/>
      <c r="FCU36" s="86"/>
      <c r="FCV36" s="86"/>
      <c r="FCW36" s="86"/>
      <c r="FCX36" s="86"/>
      <c r="FCY36" s="86"/>
      <c r="FCZ36" s="86"/>
      <c r="FDA36" s="86"/>
      <c r="FDB36" s="86"/>
      <c r="FDC36" s="86"/>
      <c r="FDD36" s="86"/>
      <c r="FDE36" s="86"/>
      <c r="FDF36" s="86"/>
      <c r="FDG36" s="86"/>
      <c r="FDH36" s="86"/>
      <c r="FDI36" s="86"/>
      <c r="FDJ36" s="86"/>
      <c r="FDK36" s="86"/>
      <c r="FDL36" s="86"/>
      <c r="FDM36" s="86"/>
      <c r="FDN36" s="86"/>
      <c r="FDO36" s="86"/>
      <c r="FDP36" s="86"/>
      <c r="FDQ36" s="86"/>
      <c r="FDR36" s="86"/>
      <c r="FDS36" s="86"/>
      <c r="FDT36" s="86"/>
      <c r="FDU36" s="86"/>
      <c r="FDV36" s="86"/>
      <c r="FDW36" s="86"/>
      <c r="FDX36" s="86"/>
      <c r="FDY36" s="86"/>
      <c r="FDZ36" s="86"/>
      <c r="FEA36" s="86"/>
      <c r="FEB36" s="86"/>
      <c r="FEC36" s="86"/>
      <c r="FED36" s="86"/>
      <c r="FEE36" s="86"/>
      <c r="FEF36" s="86"/>
      <c r="FEG36" s="86"/>
      <c r="FEH36" s="86"/>
      <c r="FEI36" s="86"/>
      <c r="FEJ36" s="86"/>
      <c r="FEK36" s="86"/>
      <c r="FEL36" s="86"/>
      <c r="FEM36" s="86"/>
      <c r="FEN36" s="86"/>
      <c r="FEO36" s="86"/>
      <c r="FEP36" s="86"/>
      <c r="FEQ36" s="86"/>
      <c r="FER36" s="86"/>
      <c r="FES36" s="86"/>
      <c r="FET36" s="86"/>
      <c r="FEU36" s="86"/>
      <c r="FEV36" s="86"/>
      <c r="FEW36" s="86"/>
      <c r="FEX36" s="86"/>
      <c r="FEY36" s="86"/>
      <c r="FEZ36" s="86"/>
      <c r="FFA36" s="86"/>
      <c r="FFB36" s="86"/>
      <c r="FFC36" s="86"/>
      <c r="FFD36" s="86"/>
      <c r="FFE36" s="86"/>
      <c r="FFF36" s="86"/>
      <c r="FFG36" s="86"/>
      <c r="FFH36" s="86"/>
      <c r="FFI36" s="86"/>
      <c r="FFJ36" s="86"/>
      <c r="FFK36" s="86"/>
      <c r="FFL36" s="86"/>
      <c r="FFM36" s="86"/>
      <c r="FFN36" s="86"/>
      <c r="FFO36" s="86"/>
      <c r="FFP36" s="86"/>
      <c r="FFQ36" s="86"/>
      <c r="FFR36" s="86"/>
      <c r="FFS36" s="86"/>
      <c r="FFT36" s="86"/>
      <c r="FFU36" s="86"/>
      <c r="FFV36" s="86"/>
      <c r="FFW36" s="86"/>
      <c r="FFX36" s="86"/>
      <c r="FFY36" s="86"/>
      <c r="FFZ36" s="86"/>
      <c r="FGA36" s="86"/>
      <c r="FGB36" s="86"/>
      <c r="FGC36" s="86"/>
      <c r="FGD36" s="86"/>
      <c r="FGE36" s="86"/>
      <c r="FGF36" s="86"/>
      <c r="FGG36" s="86"/>
      <c r="FGH36" s="86"/>
      <c r="FGI36" s="86"/>
      <c r="FGJ36" s="86"/>
      <c r="FGK36" s="86"/>
      <c r="FGL36" s="86"/>
      <c r="FGM36" s="86"/>
      <c r="FGN36" s="86"/>
      <c r="FGO36" s="86"/>
      <c r="FGP36" s="86"/>
      <c r="FGQ36" s="86"/>
      <c r="FGR36" s="86"/>
      <c r="FGS36" s="86"/>
      <c r="FGT36" s="86"/>
      <c r="FGU36" s="86"/>
      <c r="FGV36" s="86"/>
      <c r="FGW36" s="86"/>
      <c r="FGX36" s="86"/>
      <c r="FGY36" s="86"/>
      <c r="FGZ36" s="86"/>
      <c r="FHA36" s="86"/>
      <c r="FHB36" s="86"/>
      <c r="FHC36" s="86"/>
      <c r="FHD36" s="86"/>
      <c r="FHE36" s="86"/>
      <c r="FHF36" s="86"/>
      <c r="FHG36" s="86"/>
      <c r="FHH36" s="86"/>
      <c r="FHI36" s="86"/>
      <c r="FHJ36" s="86"/>
      <c r="FHK36" s="86"/>
      <c r="FHL36" s="86"/>
      <c r="FHM36" s="86"/>
      <c r="FHN36" s="86"/>
      <c r="FHO36" s="86"/>
      <c r="FHP36" s="86"/>
      <c r="FHQ36" s="86"/>
      <c r="FHR36" s="86"/>
      <c r="FHS36" s="86"/>
      <c r="FHT36" s="86"/>
      <c r="FHU36" s="86"/>
      <c r="FHV36" s="86"/>
      <c r="FHW36" s="86"/>
      <c r="FHX36" s="86"/>
      <c r="FHY36" s="86"/>
      <c r="FHZ36" s="86"/>
      <c r="FIA36" s="86"/>
      <c r="FIB36" s="86"/>
      <c r="FIC36" s="86"/>
      <c r="FID36" s="86"/>
      <c r="FIE36" s="86"/>
      <c r="FIF36" s="86"/>
      <c r="FIG36" s="86"/>
      <c r="FIH36" s="86"/>
      <c r="FII36" s="86"/>
      <c r="FIJ36" s="86"/>
      <c r="FIK36" s="86"/>
      <c r="FIL36" s="86"/>
      <c r="FIM36" s="86"/>
      <c r="FIN36" s="86"/>
      <c r="FIO36" s="86"/>
      <c r="FIP36" s="86"/>
      <c r="FIQ36" s="86"/>
      <c r="FIR36" s="86"/>
      <c r="FIS36" s="86"/>
      <c r="FIT36" s="86"/>
      <c r="FIU36" s="86"/>
      <c r="FIV36" s="86"/>
      <c r="FIW36" s="86"/>
      <c r="FIX36" s="86"/>
      <c r="FIY36" s="86"/>
      <c r="FIZ36" s="86"/>
      <c r="FJA36" s="86"/>
      <c r="FJB36" s="86"/>
      <c r="FJC36" s="86"/>
      <c r="FJD36" s="86"/>
      <c r="FJE36" s="86"/>
      <c r="FJF36" s="86"/>
      <c r="FJG36" s="86"/>
      <c r="FJH36" s="86"/>
      <c r="FJI36" s="86"/>
      <c r="FJJ36" s="86"/>
      <c r="FJK36" s="86"/>
      <c r="FJL36" s="86"/>
      <c r="FJM36" s="86"/>
      <c r="FJN36" s="86"/>
      <c r="FJO36" s="86"/>
      <c r="FJP36" s="86"/>
      <c r="FJQ36" s="86"/>
      <c r="FJR36" s="86"/>
      <c r="FJS36" s="86"/>
      <c r="FJT36" s="86"/>
      <c r="FJU36" s="86"/>
      <c r="FJV36" s="86"/>
      <c r="FJW36" s="86"/>
      <c r="FJX36" s="86"/>
      <c r="FJY36" s="86"/>
      <c r="FJZ36" s="86"/>
      <c r="FKA36" s="86"/>
      <c r="FKB36" s="86"/>
      <c r="FKC36" s="86"/>
      <c r="FKD36" s="86"/>
      <c r="FKE36" s="86"/>
      <c r="FKF36" s="86"/>
      <c r="FKG36" s="86"/>
      <c r="FKH36" s="86"/>
      <c r="FKI36" s="86"/>
      <c r="FKJ36" s="86"/>
      <c r="FKK36" s="86"/>
      <c r="FKL36" s="86"/>
      <c r="FKM36" s="86"/>
      <c r="FKN36" s="86"/>
      <c r="FKO36" s="86"/>
      <c r="FKP36" s="86"/>
      <c r="FKQ36" s="86"/>
      <c r="FKR36" s="86"/>
      <c r="FKS36" s="86"/>
      <c r="FKT36" s="86"/>
      <c r="FKU36" s="86"/>
      <c r="FKV36" s="86"/>
      <c r="FKW36" s="86"/>
      <c r="FKX36" s="86"/>
      <c r="FKY36" s="86"/>
      <c r="FKZ36" s="86"/>
      <c r="FLA36" s="86"/>
      <c r="FLB36" s="86"/>
      <c r="FLC36" s="86"/>
      <c r="FLD36" s="86"/>
      <c r="FLE36" s="86"/>
      <c r="FLF36" s="86"/>
      <c r="FLG36" s="86"/>
      <c r="FLH36" s="86"/>
      <c r="FLI36" s="86"/>
      <c r="FLJ36" s="86"/>
      <c r="FLK36" s="86"/>
      <c r="FLL36" s="86"/>
      <c r="FLM36" s="86"/>
      <c r="FLN36" s="86"/>
      <c r="FLO36" s="86"/>
      <c r="FLP36" s="86"/>
      <c r="FLQ36" s="86"/>
      <c r="FLR36" s="86"/>
      <c r="FLS36" s="86"/>
      <c r="FLT36" s="86"/>
      <c r="FLU36" s="86"/>
      <c r="FLV36" s="86"/>
      <c r="FLW36" s="86"/>
      <c r="FLX36" s="86"/>
      <c r="FLY36" s="86"/>
      <c r="FLZ36" s="86"/>
      <c r="FMA36" s="86"/>
      <c r="FMB36" s="86"/>
      <c r="FMC36" s="86"/>
      <c r="FMD36" s="86"/>
      <c r="FME36" s="86"/>
      <c r="FMF36" s="86"/>
      <c r="FMG36" s="86"/>
      <c r="FMH36" s="86"/>
      <c r="FMI36" s="86"/>
      <c r="FMJ36" s="86"/>
      <c r="FMK36" s="86"/>
      <c r="FML36" s="86"/>
      <c r="FMM36" s="86"/>
      <c r="FMN36" s="86"/>
      <c r="FMO36" s="86"/>
      <c r="FMP36" s="86"/>
      <c r="FMQ36" s="86"/>
      <c r="FMR36" s="86"/>
      <c r="FMS36" s="86"/>
      <c r="FMT36" s="86"/>
      <c r="FMU36" s="86"/>
      <c r="FMV36" s="86"/>
      <c r="FMW36" s="86"/>
      <c r="FMX36" s="86"/>
      <c r="FMY36" s="86"/>
      <c r="FMZ36" s="86"/>
      <c r="FNA36" s="86"/>
      <c r="FNB36" s="86"/>
      <c r="FNC36" s="86"/>
      <c r="FND36" s="86"/>
      <c r="FNE36" s="86"/>
      <c r="FNF36" s="86"/>
      <c r="FNG36" s="86"/>
      <c r="FNH36" s="86"/>
      <c r="FNI36" s="86"/>
      <c r="FNJ36" s="86"/>
      <c r="FNK36" s="86"/>
      <c r="FNL36" s="86"/>
      <c r="FNM36" s="86"/>
      <c r="FNN36" s="86"/>
      <c r="FNO36" s="86"/>
      <c r="FNP36" s="86"/>
      <c r="FNQ36" s="86"/>
      <c r="FNR36" s="86"/>
      <c r="FNS36" s="86"/>
      <c r="FNT36" s="86"/>
      <c r="FNU36" s="86"/>
      <c r="FNV36" s="86"/>
      <c r="FNW36" s="86"/>
      <c r="FNX36" s="86"/>
      <c r="FNY36" s="86"/>
      <c r="FNZ36" s="86"/>
      <c r="FOA36" s="86"/>
      <c r="FOB36" s="86"/>
      <c r="FOC36" s="86"/>
      <c r="FOD36" s="86"/>
      <c r="FOE36" s="86"/>
      <c r="FOF36" s="86"/>
      <c r="FOG36" s="86"/>
      <c r="FOH36" s="86"/>
      <c r="FOI36" s="86"/>
      <c r="FOJ36" s="86"/>
      <c r="FOK36" s="86"/>
      <c r="FOL36" s="86"/>
      <c r="FOM36" s="86"/>
      <c r="FON36" s="86"/>
      <c r="FOO36" s="86"/>
      <c r="FOP36" s="86"/>
      <c r="FOQ36" s="86"/>
      <c r="FOR36" s="86"/>
      <c r="FOS36" s="86"/>
      <c r="FOT36" s="86"/>
      <c r="FOU36" s="86"/>
      <c r="FOV36" s="86"/>
      <c r="FOW36" s="86"/>
      <c r="FOX36" s="86"/>
      <c r="FOY36" s="86"/>
      <c r="FOZ36" s="86"/>
      <c r="FPA36" s="86"/>
      <c r="FPB36" s="86"/>
      <c r="FPC36" s="86"/>
      <c r="FPD36" s="86"/>
      <c r="FPE36" s="86"/>
      <c r="FPF36" s="86"/>
      <c r="FPG36" s="86"/>
      <c r="FPH36" s="86"/>
      <c r="FPI36" s="86"/>
      <c r="FPJ36" s="86"/>
      <c r="FPK36" s="86"/>
      <c r="FPL36" s="86"/>
      <c r="FPM36" s="86"/>
      <c r="FPN36" s="86"/>
      <c r="FPO36" s="86"/>
      <c r="FPP36" s="86"/>
      <c r="FPQ36" s="86"/>
      <c r="FPR36" s="86"/>
      <c r="FPS36" s="86"/>
      <c r="FPT36" s="86"/>
      <c r="FPU36" s="86"/>
      <c r="FPV36" s="86"/>
      <c r="FPW36" s="86"/>
      <c r="FPX36" s="86"/>
      <c r="FPY36" s="86"/>
      <c r="FPZ36" s="86"/>
      <c r="FQA36" s="86"/>
      <c r="FQB36" s="86"/>
      <c r="FQC36" s="86"/>
      <c r="FQD36" s="86"/>
      <c r="FQE36" s="86"/>
      <c r="FQF36" s="86"/>
      <c r="FQG36" s="86"/>
      <c r="FQH36" s="86"/>
      <c r="FQI36" s="86"/>
      <c r="FQJ36" s="86"/>
      <c r="FQK36" s="86"/>
      <c r="FQL36" s="86"/>
      <c r="FQM36" s="86"/>
      <c r="FQN36" s="86"/>
      <c r="FQO36" s="86"/>
      <c r="FQP36" s="86"/>
      <c r="FQQ36" s="86"/>
      <c r="FQR36" s="86"/>
      <c r="FQS36" s="86"/>
      <c r="FQT36" s="86"/>
      <c r="FQU36" s="86"/>
      <c r="FQV36" s="86"/>
      <c r="FQW36" s="86"/>
      <c r="FQX36" s="86"/>
      <c r="FQY36" s="86"/>
      <c r="FQZ36" s="86"/>
      <c r="FRA36" s="86"/>
      <c r="FRB36" s="86"/>
      <c r="FRC36" s="86"/>
      <c r="FRD36" s="86"/>
      <c r="FRE36" s="86"/>
      <c r="FRF36" s="86"/>
      <c r="FRG36" s="86"/>
      <c r="FRH36" s="86"/>
      <c r="FRI36" s="86"/>
      <c r="FRJ36" s="86"/>
      <c r="FRK36" s="86"/>
      <c r="FRL36" s="86"/>
      <c r="FRM36" s="86"/>
      <c r="FRN36" s="86"/>
      <c r="FRO36" s="86"/>
      <c r="FRP36" s="86"/>
      <c r="FRQ36" s="86"/>
      <c r="FRR36" s="86"/>
      <c r="FRS36" s="86"/>
      <c r="FRT36" s="86"/>
      <c r="FRU36" s="86"/>
      <c r="FRV36" s="86"/>
      <c r="FRW36" s="86"/>
      <c r="FRX36" s="86"/>
      <c r="FRY36" s="86"/>
      <c r="FRZ36" s="86"/>
      <c r="FSA36" s="86"/>
      <c r="FSB36" s="86"/>
      <c r="FSC36" s="86"/>
      <c r="FSD36" s="86"/>
      <c r="FSE36" s="86"/>
      <c r="FSF36" s="86"/>
      <c r="FSG36" s="86"/>
      <c r="FSH36" s="86"/>
      <c r="FSI36" s="86"/>
      <c r="FSJ36" s="86"/>
      <c r="FSK36" s="86"/>
      <c r="FSL36" s="86"/>
      <c r="FSM36" s="86"/>
      <c r="FSN36" s="86"/>
      <c r="FSO36" s="86"/>
      <c r="FSP36" s="86"/>
      <c r="FSQ36" s="86"/>
      <c r="FSR36" s="86"/>
      <c r="FSS36" s="86"/>
      <c r="FST36" s="86"/>
      <c r="FSU36" s="86"/>
      <c r="FSV36" s="86"/>
      <c r="FSW36" s="86"/>
      <c r="FSX36" s="86"/>
      <c r="FSY36" s="86"/>
      <c r="FSZ36" s="86"/>
      <c r="FTA36" s="86"/>
      <c r="FTB36" s="86"/>
      <c r="FTC36" s="86"/>
      <c r="FTD36" s="86"/>
      <c r="FTE36" s="86"/>
      <c r="FTF36" s="86"/>
      <c r="FTG36" s="86"/>
      <c r="FTH36" s="86"/>
      <c r="FTI36" s="86"/>
      <c r="FTJ36" s="86"/>
      <c r="FTK36" s="86"/>
      <c r="FTL36" s="86"/>
      <c r="FTM36" s="86"/>
      <c r="FTN36" s="86"/>
      <c r="FTO36" s="86"/>
      <c r="FTP36" s="86"/>
      <c r="FTQ36" s="86"/>
      <c r="FTR36" s="86"/>
      <c r="FTS36" s="86"/>
      <c r="FTT36" s="86"/>
      <c r="FTU36" s="86"/>
      <c r="FTV36" s="86"/>
      <c r="FTW36" s="86"/>
      <c r="FTX36" s="86"/>
      <c r="FTY36" s="86"/>
      <c r="FTZ36" s="86"/>
      <c r="FUA36" s="86"/>
      <c r="FUB36" s="86"/>
      <c r="FUC36" s="86"/>
      <c r="FUD36" s="86"/>
      <c r="FUE36" s="86"/>
      <c r="FUF36" s="86"/>
      <c r="FUG36" s="86"/>
      <c r="FUH36" s="86"/>
      <c r="FUI36" s="86"/>
      <c r="FUJ36" s="86"/>
      <c r="FUK36" s="86"/>
      <c r="FUL36" s="86"/>
      <c r="FUM36" s="86"/>
      <c r="FUN36" s="86"/>
      <c r="FUO36" s="86"/>
      <c r="FUP36" s="86"/>
      <c r="FUQ36" s="86"/>
      <c r="FUR36" s="86"/>
      <c r="FUS36" s="86"/>
      <c r="FUT36" s="86"/>
      <c r="FUU36" s="86"/>
      <c r="FUV36" s="86"/>
      <c r="FUW36" s="86"/>
      <c r="FUX36" s="86"/>
      <c r="FUY36" s="86"/>
      <c r="FUZ36" s="86"/>
      <c r="FVA36" s="86"/>
      <c r="FVB36" s="86"/>
      <c r="FVC36" s="86"/>
      <c r="FVD36" s="86"/>
      <c r="FVE36" s="86"/>
      <c r="FVF36" s="86"/>
      <c r="FVG36" s="86"/>
      <c r="FVH36" s="86"/>
      <c r="FVI36" s="86"/>
      <c r="FVJ36" s="86"/>
      <c r="FVK36" s="86"/>
      <c r="FVL36" s="86"/>
      <c r="FVM36" s="86"/>
      <c r="FVN36" s="86"/>
      <c r="FVO36" s="86"/>
      <c r="FVP36" s="86"/>
      <c r="FVQ36" s="86"/>
      <c r="FVR36" s="86"/>
      <c r="FVS36" s="86"/>
      <c r="FVT36" s="86"/>
      <c r="FVU36" s="86"/>
      <c r="FVV36" s="86"/>
      <c r="FVW36" s="86"/>
      <c r="FVX36" s="86"/>
      <c r="FVY36" s="86"/>
      <c r="FVZ36" s="86"/>
      <c r="FWA36" s="86"/>
      <c r="FWB36" s="86"/>
      <c r="FWC36" s="86"/>
      <c r="FWD36" s="86"/>
      <c r="FWE36" s="86"/>
      <c r="FWF36" s="86"/>
      <c r="FWG36" s="86"/>
      <c r="FWH36" s="86"/>
      <c r="FWI36" s="86"/>
      <c r="FWJ36" s="86"/>
      <c r="FWK36" s="86"/>
      <c r="FWL36" s="86"/>
      <c r="FWM36" s="86"/>
      <c r="FWN36" s="86"/>
      <c r="FWO36" s="86"/>
      <c r="FWP36" s="86"/>
      <c r="FWQ36" s="86"/>
      <c r="FWR36" s="86"/>
      <c r="FWS36" s="86"/>
      <c r="FWT36" s="86"/>
      <c r="FWU36" s="86"/>
      <c r="FWV36" s="86"/>
      <c r="FWW36" s="86"/>
      <c r="FWX36" s="86"/>
      <c r="FWY36" s="86"/>
      <c r="FWZ36" s="86"/>
      <c r="FXA36" s="86"/>
      <c r="FXB36" s="86"/>
      <c r="FXC36" s="86"/>
      <c r="FXD36" s="86"/>
      <c r="FXE36" s="86"/>
      <c r="FXF36" s="86"/>
      <c r="FXG36" s="86"/>
      <c r="FXH36" s="86"/>
      <c r="FXI36" s="86"/>
      <c r="FXJ36" s="86"/>
      <c r="FXK36" s="86"/>
      <c r="FXL36" s="86"/>
      <c r="FXM36" s="86"/>
      <c r="FXN36" s="86"/>
      <c r="FXO36" s="86"/>
      <c r="FXP36" s="86"/>
      <c r="FXQ36" s="86"/>
      <c r="FXR36" s="86"/>
      <c r="FXS36" s="86"/>
      <c r="FXT36" s="86"/>
      <c r="FXU36" s="86"/>
      <c r="FXV36" s="86"/>
      <c r="FXW36" s="86"/>
      <c r="FXX36" s="86"/>
      <c r="FXY36" s="86"/>
      <c r="FXZ36" s="86"/>
      <c r="FYA36" s="86"/>
      <c r="FYB36" s="86"/>
      <c r="FYC36" s="86"/>
      <c r="FYD36" s="86"/>
      <c r="FYE36" s="86"/>
      <c r="FYF36" s="86"/>
      <c r="FYG36" s="86"/>
      <c r="FYH36" s="86"/>
      <c r="FYI36" s="86"/>
      <c r="FYJ36" s="86"/>
      <c r="FYK36" s="86"/>
      <c r="FYL36" s="86"/>
      <c r="FYM36" s="86"/>
      <c r="FYN36" s="86"/>
      <c r="FYO36" s="86"/>
      <c r="FYP36" s="86"/>
      <c r="FYQ36" s="86"/>
      <c r="FYR36" s="86"/>
      <c r="FYS36" s="86"/>
      <c r="FYT36" s="86"/>
      <c r="FYU36" s="86"/>
      <c r="FYV36" s="86"/>
      <c r="FYW36" s="86"/>
      <c r="FYX36" s="86"/>
      <c r="FYY36" s="86"/>
      <c r="FYZ36" s="86"/>
      <c r="FZA36" s="86"/>
      <c r="FZB36" s="86"/>
      <c r="FZC36" s="86"/>
      <c r="FZD36" s="86"/>
      <c r="FZE36" s="86"/>
      <c r="FZF36" s="86"/>
      <c r="FZG36" s="86"/>
      <c r="FZH36" s="86"/>
      <c r="FZI36" s="86"/>
      <c r="FZJ36" s="86"/>
      <c r="FZK36" s="86"/>
      <c r="FZL36" s="86"/>
      <c r="FZM36" s="86"/>
      <c r="FZN36" s="86"/>
      <c r="FZO36" s="86"/>
      <c r="FZP36" s="86"/>
      <c r="FZQ36" s="86"/>
      <c r="FZR36" s="86"/>
      <c r="FZS36" s="86"/>
      <c r="FZT36" s="86"/>
      <c r="FZU36" s="86"/>
      <c r="FZV36" s="86"/>
      <c r="FZW36" s="86"/>
      <c r="FZX36" s="86"/>
      <c r="FZY36" s="86"/>
      <c r="FZZ36" s="86"/>
      <c r="GAA36" s="86"/>
      <c r="GAB36" s="86"/>
      <c r="GAC36" s="86"/>
      <c r="GAD36" s="86"/>
      <c r="GAE36" s="86"/>
      <c r="GAF36" s="86"/>
      <c r="GAG36" s="86"/>
      <c r="GAH36" s="86"/>
      <c r="GAI36" s="86"/>
      <c r="GAJ36" s="86"/>
      <c r="GAK36" s="86"/>
      <c r="GAL36" s="86"/>
      <c r="GAM36" s="86"/>
      <c r="GAN36" s="86"/>
      <c r="GAO36" s="86"/>
      <c r="GAP36" s="86"/>
      <c r="GAQ36" s="86"/>
      <c r="GAR36" s="86"/>
      <c r="GAS36" s="86"/>
      <c r="GAT36" s="86"/>
      <c r="GAU36" s="86"/>
      <c r="GAV36" s="86"/>
      <c r="GAW36" s="86"/>
      <c r="GAX36" s="86"/>
      <c r="GAY36" s="86"/>
      <c r="GAZ36" s="86"/>
      <c r="GBA36" s="86"/>
      <c r="GBB36" s="86"/>
      <c r="GBC36" s="86"/>
      <c r="GBD36" s="86"/>
      <c r="GBE36" s="86"/>
      <c r="GBF36" s="86"/>
      <c r="GBG36" s="86"/>
      <c r="GBH36" s="86"/>
      <c r="GBI36" s="86"/>
      <c r="GBJ36" s="86"/>
      <c r="GBK36" s="86"/>
      <c r="GBL36" s="86"/>
      <c r="GBM36" s="86"/>
      <c r="GBN36" s="86"/>
      <c r="GBO36" s="86"/>
      <c r="GBP36" s="86"/>
      <c r="GBQ36" s="86"/>
      <c r="GBR36" s="86"/>
      <c r="GBS36" s="86"/>
      <c r="GBT36" s="86"/>
      <c r="GBU36" s="86"/>
      <c r="GBV36" s="86"/>
      <c r="GBW36" s="86"/>
      <c r="GBX36" s="86"/>
      <c r="GBY36" s="86"/>
      <c r="GBZ36" s="86"/>
      <c r="GCA36" s="86"/>
      <c r="GCB36" s="86"/>
      <c r="GCC36" s="86"/>
      <c r="GCD36" s="86"/>
      <c r="GCE36" s="86"/>
      <c r="GCF36" s="86"/>
      <c r="GCG36" s="86"/>
      <c r="GCH36" s="86"/>
      <c r="GCI36" s="86"/>
      <c r="GCJ36" s="86"/>
      <c r="GCK36" s="86"/>
      <c r="GCL36" s="86"/>
      <c r="GCM36" s="86"/>
      <c r="GCN36" s="86"/>
      <c r="GCO36" s="86"/>
      <c r="GCP36" s="86"/>
      <c r="GCQ36" s="86"/>
      <c r="GCR36" s="86"/>
      <c r="GCS36" s="86"/>
      <c r="GCT36" s="86"/>
      <c r="GCU36" s="86"/>
      <c r="GCV36" s="86"/>
      <c r="GCW36" s="86"/>
      <c r="GCX36" s="86"/>
      <c r="GCY36" s="86"/>
      <c r="GCZ36" s="86"/>
      <c r="GDA36" s="86"/>
      <c r="GDB36" s="86"/>
      <c r="GDC36" s="86"/>
      <c r="GDD36" s="86"/>
      <c r="GDE36" s="86"/>
      <c r="GDF36" s="86"/>
      <c r="GDG36" s="86"/>
      <c r="GDH36" s="86"/>
      <c r="GDI36" s="86"/>
      <c r="GDJ36" s="86"/>
      <c r="GDK36" s="86"/>
      <c r="GDL36" s="86"/>
      <c r="GDM36" s="86"/>
      <c r="GDN36" s="86"/>
      <c r="GDO36" s="86"/>
      <c r="GDP36" s="86"/>
      <c r="GDQ36" s="86"/>
      <c r="GDR36" s="86"/>
      <c r="GDS36" s="86"/>
      <c r="GDT36" s="86"/>
      <c r="GDU36" s="86"/>
      <c r="GDV36" s="86"/>
      <c r="GDW36" s="86"/>
      <c r="GDX36" s="86"/>
      <c r="GDY36" s="86"/>
      <c r="GDZ36" s="86"/>
      <c r="GEA36" s="86"/>
      <c r="GEB36" s="86"/>
      <c r="GEC36" s="86"/>
      <c r="GED36" s="86"/>
      <c r="GEE36" s="86"/>
      <c r="GEF36" s="86"/>
      <c r="GEG36" s="86"/>
      <c r="GEH36" s="86"/>
      <c r="GEI36" s="86"/>
      <c r="GEJ36" s="86"/>
      <c r="GEK36" s="86"/>
      <c r="GEL36" s="86"/>
      <c r="GEM36" s="86"/>
      <c r="GEN36" s="86"/>
      <c r="GEO36" s="86"/>
      <c r="GEP36" s="86"/>
      <c r="GEQ36" s="86"/>
      <c r="GER36" s="86"/>
      <c r="GES36" s="86"/>
      <c r="GET36" s="86"/>
      <c r="GEU36" s="86"/>
      <c r="GEV36" s="86"/>
      <c r="GEW36" s="86"/>
      <c r="GEX36" s="86"/>
      <c r="GEY36" s="86"/>
      <c r="GEZ36" s="86"/>
      <c r="GFA36" s="86"/>
      <c r="GFB36" s="86"/>
      <c r="GFC36" s="86"/>
      <c r="GFD36" s="86"/>
      <c r="GFE36" s="86"/>
      <c r="GFF36" s="86"/>
      <c r="GFG36" s="86"/>
      <c r="GFH36" s="86"/>
      <c r="GFI36" s="86"/>
      <c r="GFJ36" s="86"/>
      <c r="GFK36" s="86"/>
      <c r="GFL36" s="86"/>
      <c r="GFM36" s="86"/>
      <c r="GFN36" s="86"/>
      <c r="GFO36" s="86"/>
      <c r="GFP36" s="86"/>
      <c r="GFQ36" s="86"/>
      <c r="GFR36" s="86"/>
      <c r="GFS36" s="86"/>
      <c r="GFT36" s="86"/>
      <c r="GFU36" s="86"/>
      <c r="GFV36" s="86"/>
      <c r="GFW36" s="86"/>
      <c r="GFX36" s="86"/>
      <c r="GFY36" s="86"/>
      <c r="GFZ36" s="86"/>
      <c r="GGA36" s="86"/>
      <c r="GGB36" s="86"/>
      <c r="GGC36" s="86"/>
      <c r="GGD36" s="86"/>
      <c r="GGE36" s="86"/>
      <c r="GGF36" s="86"/>
      <c r="GGG36" s="86"/>
      <c r="GGH36" s="86"/>
      <c r="GGI36" s="86"/>
      <c r="GGJ36" s="86"/>
      <c r="GGK36" s="86"/>
      <c r="GGL36" s="86"/>
      <c r="GGM36" s="86"/>
      <c r="GGN36" s="86"/>
      <c r="GGO36" s="86"/>
      <c r="GGP36" s="86"/>
      <c r="GGQ36" s="86"/>
      <c r="GGR36" s="86"/>
      <c r="GGS36" s="86"/>
      <c r="GGT36" s="86"/>
      <c r="GGU36" s="86"/>
      <c r="GGV36" s="86"/>
      <c r="GGW36" s="86"/>
      <c r="GGX36" s="86"/>
      <c r="GGY36" s="86"/>
      <c r="GGZ36" s="86"/>
      <c r="GHA36" s="86"/>
      <c r="GHB36" s="86"/>
      <c r="GHC36" s="86"/>
      <c r="GHD36" s="86"/>
      <c r="GHE36" s="86"/>
      <c r="GHF36" s="86"/>
      <c r="GHG36" s="86"/>
      <c r="GHH36" s="86"/>
      <c r="GHI36" s="86"/>
      <c r="GHJ36" s="86"/>
      <c r="GHK36" s="86"/>
      <c r="GHL36" s="86"/>
      <c r="GHM36" s="86"/>
      <c r="GHN36" s="86"/>
      <c r="GHO36" s="86"/>
      <c r="GHP36" s="86"/>
      <c r="GHQ36" s="86"/>
      <c r="GHR36" s="86"/>
      <c r="GHS36" s="86"/>
      <c r="GHT36" s="86"/>
      <c r="GHU36" s="86"/>
      <c r="GHV36" s="86"/>
      <c r="GHW36" s="86"/>
      <c r="GHX36" s="86"/>
      <c r="GHY36" s="86"/>
      <c r="GHZ36" s="86"/>
      <c r="GIA36" s="86"/>
      <c r="GIB36" s="86"/>
      <c r="GIC36" s="86"/>
      <c r="GID36" s="86"/>
      <c r="GIE36" s="86"/>
      <c r="GIF36" s="86"/>
      <c r="GIG36" s="86"/>
      <c r="GIH36" s="86"/>
      <c r="GII36" s="86"/>
      <c r="GIJ36" s="86"/>
      <c r="GIK36" s="86"/>
      <c r="GIL36" s="86"/>
      <c r="GIM36" s="86"/>
      <c r="GIN36" s="86"/>
      <c r="GIO36" s="86"/>
      <c r="GIP36" s="86"/>
      <c r="GIQ36" s="86"/>
      <c r="GIR36" s="86"/>
      <c r="GIS36" s="86"/>
      <c r="GIT36" s="86"/>
      <c r="GIU36" s="86"/>
      <c r="GIV36" s="86"/>
      <c r="GIW36" s="86"/>
      <c r="GIX36" s="86"/>
      <c r="GIY36" s="86"/>
      <c r="GIZ36" s="86"/>
      <c r="GJA36" s="86"/>
      <c r="GJB36" s="86"/>
      <c r="GJC36" s="86"/>
      <c r="GJD36" s="86"/>
      <c r="GJE36" s="86"/>
      <c r="GJF36" s="86"/>
      <c r="GJG36" s="86"/>
      <c r="GJH36" s="86"/>
      <c r="GJI36" s="86"/>
      <c r="GJJ36" s="86"/>
      <c r="GJK36" s="86"/>
      <c r="GJL36" s="86"/>
      <c r="GJM36" s="86"/>
      <c r="GJN36" s="86"/>
      <c r="GJO36" s="86"/>
      <c r="GJP36" s="86"/>
      <c r="GJQ36" s="86"/>
      <c r="GJR36" s="86"/>
      <c r="GJS36" s="86"/>
      <c r="GJT36" s="86"/>
      <c r="GJU36" s="86"/>
      <c r="GJV36" s="86"/>
      <c r="GJW36" s="86"/>
      <c r="GJX36" s="86"/>
      <c r="GJY36" s="86"/>
      <c r="GJZ36" s="86"/>
      <c r="GKA36" s="86"/>
      <c r="GKB36" s="86"/>
      <c r="GKC36" s="86"/>
      <c r="GKD36" s="86"/>
      <c r="GKE36" s="86"/>
      <c r="GKF36" s="86"/>
      <c r="GKG36" s="86"/>
      <c r="GKH36" s="86"/>
      <c r="GKI36" s="86"/>
      <c r="GKJ36" s="86"/>
      <c r="GKK36" s="86"/>
      <c r="GKL36" s="86"/>
      <c r="GKM36" s="86"/>
      <c r="GKN36" s="86"/>
      <c r="GKO36" s="86"/>
      <c r="GKP36" s="86"/>
      <c r="GKQ36" s="86"/>
      <c r="GKR36" s="86"/>
      <c r="GKS36" s="86"/>
      <c r="GKT36" s="86"/>
      <c r="GKU36" s="86"/>
      <c r="GKV36" s="86"/>
      <c r="GKW36" s="86"/>
      <c r="GKX36" s="86"/>
      <c r="GKY36" s="86"/>
      <c r="GKZ36" s="86"/>
      <c r="GLA36" s="86"/>
      <c r="GLB36" s="86"/>
      <c r="GLC36" s="86"/>
      <c r="GLD36" s="86"/>
      <c r="GLE36" s="86"/>
      <c r="GLF36" s="86"/>
      <c r="GLG36" s="86"/>
      <c r="GLH36" s="86"/>
      <c r="GLI36" s="86"/>
      <c r="GLJ36" s="86"/>
      <c r="GLK36" s="86"/>
      <c r="GLL36" s="86"/>
      <c r="GLM36" s="86"/>
      <c r="GLN36" s="86"/>
      <c r="GLO36" s="86"/>
      <c r="GLP36" s="86"/>
      <c r="GLQ36" s="86"/>
      <c r="GLR36" s="86"/>
      <c r="GLS36" s="86"/>
      <c r="GLT36" s="86"/>
      <c r="GLU36" s="86"/>
      <c r="GLV36" s="86"/>
      <c r="GLW36" s="86"/>
      <c r="GLX36" s="86"/>
      <c r="GLY36" s="86"/>
      <c r="GLZ36" s="86"/>
      <c r="GMA36" s="86"/>
      <c r="GMB36" s="86"/>
      <c r="GMC36" s="86"/>
      <c r="GMD36" s="86"/>
      <c r="GME36" s="86"/>
      <c r="GMF36" s="86"/>
      <c r="GMG36" s="86"/>
      <c r="GMH36" s="86"/>
      <c r="GMI36" s="86"/>
      <c r="GMJ36" s="86"/>
      <c r="GMK36" s="86"/>
      <c r="GML36" s="86"/>
      <c r="GMM36" s="86"/>
      <c r="GMN36" s="86"/>
      <c r="GMO36" s="86"/>
      <c r="GMP36" s="86"/>
      <c r="GMQ36" s="86"/>
      <c r="GMR36" s="86"/>
      <c r="GMS36" s="86"/>
      <c r="GMT36" s="86"/>
      <c r="GMU36" s="86"/>
      <c r="GMV36" s="86"/>
      <c r="GMW36" s="86"/>
      <c r="GMX36" s="86"/>
      <c r="GMY36" s="86"/>
      <c r="GMZ36" s="86"/>
      <c r="GNA36" s="86"/>
      <c r="GNB36" s="86"/>
      <c r="GNC36" s="86"/>
      <c r="GND36" s="86"/>
      <c r="GNE36" s="86"/>
      <c r="GNF36" s="86"/>
      <c r="GNG36" s="86"/>
      <c r="GNH36" s="86"/>
      <c r="GNI36" s="86"/>
      <c r="GNJ36" s="86"/>
      <c r="GNK36" s="86"/>
      <c r="GNL36" s="86"/>
      <c r="GNM36" s="86"/>
      <c r="GNN36" s="86"/>
      <c r="GNO36" s="86"/>
      <c r="GNP36" s="86"/>
      <c r="GNQ36" s="86"/>
      <c r="GNR36" s="86"/>
      <c r="GNS36" s="86"/>
      <c r="GNT36" s="86"/>
      <c r="GNU36" s="86"/>
      <c r="GNV36" s="86"/>
      <c r="GNW36" s="86"/>
      <c r="GNX36" s="86"/>
      <c r="GNY36" s="86"/>
      <c r="GNZ36" s="86"/>
      <c r="GOA36" s="86"/>
      <c r="GOB36" s="86"/>
      <c r="GOC36" s="86"/>
      <c r="GOD36" s="86"/>
      <c r="GOE36" s="86"/>
      <c r="GOF36" s="86"/>
      <c r="GOG36" s="86"/>
      <c r="GOH36" s="86"/>
      <c r="GOI36" s="86"/>
      <c r="GOJ36" s="86"/>
      <c r="GOK36" s="86"/>
      <c r="GOL36" s="86"/>
      <c r="GOM36" s="86"/>
      <c r="GON36" s="86"/>
      <c r="GOO36" s="86"/>
      <c r="GOP36" s="86"/>
      <c r="GOQ36" s="86"/>
      <c r="GOR36" s="86"/>
      <c r="GOS36" s="86"/>
      <c r="GOT36" s="86"/>
      <c r="GOU36" s="86"/>
      <c r="GOV36" s="86"/>
      <c r="GOW36" s="86"/>
      <c r="GOX36" s="86"/>
      <c r="GOY36" s="86"/>
      <c r="GOZ36" s="86"/>
      <c r="GPA36" s="86"/>
      <c r="GPB36" s="86"/>
      <c r="GPC36" s="86"/>
      <c r="GPD36" s="86"/>
      <c r="GPE36" s="86"/>
      <c r="GPF36" s="86"/>
      <c r="GPG36" s="86"/>
      <c r="GPH36" s="86"/>
      <c r="GPI36" s="86"/>
      <c r="GPJ36" s="86"/>
      <c r="GPK36" s="86"/>
      <c r="GPL36" s="86"/>
      <c r="GPM36" s="86"/>
      <c r="GPN36" s="86"/>
      <c r="GPO36" s="86"/>
      <c r="GPP36" s="86"/>
      <c r="GPQ36" s="86"/>
      <c r="GPR36" s="86"/>
      <c r="GPS36" s="86"/>
      <c r="GPT36" s="86"/>
      <c r="GPU36" s="86"/>
      <c r="GPV36" s="86"/>
      <c r="GPW36" s="86"/>
      <c r="GPX36" s="86"/>
      <c r="GPY36" s="86"/>
      <c r="GPZ36" s="86"/>
      <c r="GQA36" s="86"/>
      <c r="GQB36" s="86"/>
      <c r="GQC36" s="86"/>
      <c r="GQD36" s="86"/>
      <c r="GQE36" s="86"/>
      <c r="GQF36" s="86"/>
      <c r="GQG36" s="86"/>
      <c r="GQH36" s="86"/>
      <c r="GQI36" s="86"/>
      <c r="GQJ36" s="86"/>
      <c r="GQK36" s="86"/>
      <c r="GQL36" s="86"/>
      <c r="GQM36" s="86"/>
      <c r="GQN36" s="86"/>
      <c r="GQO36" s="86"/>
      <c r="GQP36" s="86"/>
      <c r="GQQ36" s="86"/>
      <c r="GQR36" s="86"/>
      <c r="GQS36" s="86"/>
      <c r="GQT36" s="86"/>
      <c r="GQU36" s="86"/>
      <c r="GQV36" s="86"/>
      <c r="GQW36" s="86"/>
      <c r="GQX36" s="86"/>
      <c r="GQY36" s="86"/>
      <c r="GQZ36" s="86"/>
      <c r="GRA36" s="86"/>
      <c r="GRB36" s="86"/>
      <c r="GRC36" s="86"/>
      <c r="GRD36" s="86"/>
      <c r="GRE36" s="86"/>
      <c r="GRF36" s="86"/>
      <c r="GRG36" s="86"/>
      <c r="GRH36" s="86"/>
      <c r="GRI36" s="86"/>
      <c r="GRJ36" s="86"/>
      <c r="GRK36" s="86"/>
      <c r="GRL36" s="86"/>
      <c r="GRM36" s="86"/>
      <c r="GRN36" s="86"/>
      <c r="GRO36" s="86"/>
      <c r="GRP36" s="86"/>
      <c r="GRQ36" s="86"/>
      <c r="GRR36" s="86"/>
      <c r="GRS36" s="86"/>
      <c r="GRT36" s="86"/>
      <c r="GRU36" s="86"/>
      <c r="GRV36" s="86"/>
      <c r="GRW36" s="86"/>
      <c r="GRX36" s="86"/>
      <c r="GRY36" s="86"/>
      <c r="GRZ36" s="86"/>
      <c r="GSA36" s="86"/>
      <c r="GSB36" s="86"/>
      <c r="GSC36" s="86"/>
      <c r="GSD36" s="86"/>
      <c r="GSE36" s="86"/>
      <c r="GSF36" s="86"/>
      <c r="GSG36" s="86"/>
      <c r="GSH36" s="86"/>
      <c r="GSI36" s="86"/>
      <c r="GSJ36" s="86"/>
      <c r="GSK36" s="86"/>
      <c r="GSL36" s="86"/>
      <c r="GSM36" s="86"/>
      <c r="GSN36" s="86"/>
      <c r="GSO36" s="86"/>
      <c r="GSP36" s="86"/>
      <c r="GSQ36" s="86"/>
      <c r="GSR36" s="86"/>
      <c r="GSS36" s="86"/>
      <c r="GST36" s="86"/>
      <c r="GSU36" s="86"/>
      <c r="GSV36" s="86"/>
      <c r="GSW36" s="86"/>
      <c r="GSX36" s="86"/>
      <c r="GSY36" s="86"/>
      <c r="GSZ36" s="86"/>
      <c r="GTA36" s="86"/>
      <c r="GTB36" s="86"/>
      <c r="GTC36" s="86"/>
      <c r="GTD36" s="86"/>
      <c r="GTE36" s="86"/>
      <c r="GTF36" s="86"/>
      <c r="GTG36" s="86"/>
      <c r="GTH36" s="86"/>
      <c r="GTI36" s="86"/>
      <c r="GTJ36" s="86"/>
      <c r="GTK36" s="86"/>
      <c r="GTL36" s="86"/>
      <c r="GTM36" s="86"/>
      <c r="GTN36" s="86"/>
      <c r="GTO36" s="86"/>
      <c r="GTP36" s="86"/>
      <c r="GTQ36" s="86"/>
      <c r="GTR36" s="86"/>
      <c r="GTS36" s="86"/>
      <c r="GTT36" s="86"/>
      <c r="GTU36" s="86"/>
      <c r="GTV36" s="86"/>
      <c r="GTW36" s="86"/>
      <c r="GTX36" s="86"/>
      <c r="GTY36" s="86"/>
      <c r="GTZ36" s="86"/>
      <c r="GUA36" s="86"/>
      <c r="GUB36" s="86"/>
      <c r="GUC36" s="86"/>
      <c r="GUD36" s="86"/>
      <c r="GUE36" s="86"/>
      <c r="GUF36" s="86"/>
      <c r="GUG36" s="86"/>
      <c r="GUH36" s="86"/>
      <c r="GUI36" s="86"/>
      <c r="GUJ36" s="86"/>
      <c r="GUK36" s="86"/>
      <c r="GUL36" s="86"/>
      <c r="GUM36" s="86"/>
      <c r="GUN36" s="86"/>
      <c r="GUO36" s="86"/>
      <c r="GUP36" s="86"/>
      <c r="GUQ36" s="86"/>
      <c r="GUR36" s="86"/>
      <c r="GUS36" s="86"/>
      <c r="GUT36" s="86"/>
      <c r="GUU36" s="86"/>
      <c r="GUV36" s="86"/>
      <c r="GUW36" s="86"/>
      <c r="GUX36" s="86"/>
      <c r="GUY36" s="86"/>
      <c r="GUZ36" s="86"/>
      <c r="GVA36" s="86"/>
      <c r="GVB36" s="86"/>
      <c r="GVC36" s="86"/>
      <c r="GVD36" s="86"/>
      <c r="GVE36" s="86"/>
      <c r="GVF36" s="86"/>
      <c r="GVG36" s="86"/>
      <c r="GVH36" s="86"/>
      <c r="GVI36" s="86"/>
      <c r="GVJ36" s="86"/>
      <c r="GVK36" s="86"/>
      <c r="GVL36" s="86"/>
      <c r="GVM36" s="86"/>
      <c r="GVN36" s="86"/>
      <c r="GVO36" s="86"/>
      <c r="GVP36" s="86"/>
      <c r="GVQ36" s="86"/>
      <c r="GVR36" s="86"/>
      <c r="GVS36" s="86"/>
      <c r="GVT36" s="86"/>
      <c r="GVU36" s="86"/>
      <c r="GVV36" s="86"/>
      <c r="GVW36" s="86"/>
      <c r="GVX36" s="86"/>
      <c r="GVY36" s="86"/>
      <c r="GVZ36" s="86"/>
      <c r="GWA36" s="86"/>
      <c r="GWB36" s="86"/>
      <c r="GWC36" s="86"/>
      <c r="GWD36" s="86"/>
      <c r="GWE36" s="86"/>
      <c r="GWF36" s="86"/>
      <c r="GWG36" s="86"/>
      <c r="GWH36" s="86"/>
      <c r="GWI36" s="86"/>
      <c r="GWJ36" s="86"/>
      <c r="GWK36" s="86"/>
      <c r="GWL36" s="86"/>
      <c r="GWM36" s="86"/>
      <c r="GWN36" s="86"/>
      <c r="GWO36" s="86"/>
      <c r="GWP36" s="86"/>
      <c r="GWQ36" s="86"/>
      <c r="GWR36" s="86"/>
      <c r="GWS36" s="86"/>
      <c r="GWT36" s="86"/>
      <c r="GWU36" s="86"/>
      <c r="GWV36" s="86"/>
      <c r="GWW36" s="86"/>
      <c r="GWX36" s="86"/>
      <c r="GWY36" s="86"/>
      <c r="GWZ36" s="86"/>
      <c r="GXA36" s="86"/>
      <c r="GXB36" s="86"/>
      <c r="GXC36" s="86"/>
      <c r="GXD36" s="86"/>
      <c r="GXE36" s="86"/>
      <c r="GXF36" s="86"/>
      <c r="GXG36" s="86"/>
      <c r="GXH36" s="86"/>
      <c r="GXI36" s="86"/>
      <c r="GXJ36" s="86"/>
      <c r="GXK36" s="86"/>
      <c r="GXL36" s="86"/>
      <c r="GXM36" s="86"/>
      <c r="GXN36" s="86"/>
      <c r="GXO36" s="86"/>
      <c r="GXP36" s="86"/>
      <c r="GXQ36" s="86"/>
      <c r="GXR36" s="86"/>
      <c r="GXS36" s="86"/>
      <c r="GXT36" s="86"/>
      <c r="GXU36" s="86"/>
      <c r="GXV36" s="86"/>
      <c r="GXW36" s="86"/>
      <c r="GXX36" s="86"/>
      <c r="GXY36" s="86"/>
      <c r="GXZ36" s="86"/>
      <c r="GYA36" s="86"/>
      <c r="GYB36" s="86"/>
      <c r="GYC36" s="86"/>
      <c r="GYD36" s="86"/>
      <c r="GYE36" s="86"/>
      <c r="GYF36" s="86"/>
      <c r="GYG36" s="86"/>
      <c r="GYH36" s="86"/>
      <c r="GYI36" s="86"/>
      <c r="GYJ36" s="86"/>
      <c r="GYK36" s="86"/>
      <c r="GYL36" s="86"/>
      <c r="GYM36" s="86"/>
      <c r="GYN36" s="86"/>
      <c r="GYO36" s="86"/>
      <c r="GYP36" s="86"/>
      <c r="GYQ36" s="86"/>
      <c r="GYR36" s="86"/>
      <c r="GYS36" s="86"/>
      <c r="GYT36" s="86"/>
      <c r="GYU36" s="86"/>
      <c r="GYV36" s="86"/>
      <c r="GYW36" s="86"/>
      <c r="GYX36" s="86"/>
      <c r="GYY36" s="86"/>
      <c r="GYZ36" s="86"/>
      <c r="GZA36" s="86"/>
      <c r="GZB36" s="86"/>
      <c r="GZC36" s="86"/>
      <c r="GZD36" s="86"/>
      <c r="GZE36" s="86"/>
      <c r="GZF36" s="86"/>
      <c r="GZG36" s="86"/>
      <c r="GZH36" s="86"/>
      <c r="GZI36" s="86"/>
      <c r="GZJ36" s="86"/>
      <c r="GZK36" s="86"/>
      <c r="GZL36" s="86"/>
      <c r="GZM36" s="86"/>
      <c r="GZN36" s="86"/>
      <c r="GZO36" s="86"/>
      <c r="GZP36" s="86"/>
      <c r="GZQ36" s="86"/>
      <c r="GZR36" s="86"/>
      <c r="GZS36" s="86"/>
      <c r="GZT36" s="86"/>
      <c r="GZU36" s="86"/>
      <c r="GZV36" s="86"/>
      <c r="GZW36" s="86"/>
      <c r="GZX36" s="86"/>
      <c r="GZY36" s="86"/>
      <c r="GZZ36" s="86"/>
      <c r="HAA36" s="86"/>
      <c r="HAB36" s="86"/>
      <c r="HAC36" s="86"/>
      <c r="HAD36" s="86"/>
      <c r="HAE36" s="86"/>
      <c r="HAF36" s="86"/>
      <c r="HAG36" s="86"/>
      <c r="HAH36" s="86"/>
      <c r="HAI36" s="86"/>
      <c r="HAJ36" s="86"/>
      <c r="HAK36" s="86"/>
      <c r="HAL36" s="86"/>
      <c r="HAM36" s="86"/>
      <c r="HAN36" s="86"/>
      <c r="HAO36" s="86"/>
      <c r="HAP36" s="86"/>
      <c r="HAQ36" s="86"/>
      <c r="HAR36" s="86"/>
      <c r="HAS36" s="86"/>
      <c r="HAT36" s="86"/>
      <c r="HAU36" s="86"/>
      <c r="HAV36" s="86"/>
      <c r="HAW36" s="86"/>
      <c r="HAX36" s="86"/>
      <c r="HAY36" s="86"/>
      <c r="HAZ36" s="86"/>
      <c r="HBA36" s="86"/>
      <c r="HBB36" s="86"/>
      <c r="HBC36" s="86"/>
      <c r="HBD36" s="86"/>
      <c r="HBE36" s="86"/>
      <c r="HBF36" s="86"/>
      <c r="HBG36" s="86"/>
      <c r="HBH36" s="86"/>
      <c r="HBI36" s="86"/>
      <c r="HBJ36" s="86"/>
      <c r="HBK36" s="86"/>
      <c r="HBL36" s="86"/>
      <c r="HBM36" s="86"/>
      <c r="HBN36" s="86"/>
      <c r="HBO36" s="86"/>
      <c r="HBP36" s="86"/>
      <c r="HBQ36" s="86"/>
      <c r="HBR36" s="86"/>
      <c r="HBS36" s="86"/>
      <c r="HBT36" s="86"/>
      <c r="HBU36" s="86"/>
      <c r="HBV36" s="86"/>
      <c r="HBW36" s="86"/>
      <c r="HBX36" s="86"/>
      <c r="HBY36" s="86"/>
      <c r="HBZ36" s="86"/>
      <c r="HCA36" s="86"/>
      <c r="HCB36" s="86"/>
      <c r="HCC36" s="86"/>
      <c r="HCD36" s="86"/>
      <c r="HCE36" s="86"/>
      <c r="HCF36" s="86"/>
      <c r="HCG36" s="86"/>
      <c r="HCH36" s="86"/>
      <c r="HCI36" s="86"/>
      <c r="HCJ36" s="86"/>
      <c r="HCK36" s="86"/>
      <c r="HCL36" s="86"/>
      <c r="HCM36" s="86"/>
      <c r="HCN36" s="86"/>
      <c r="HCO36" s="86"/>
      <c r="HCP36" s="86"/>
      <c r="HCQ36" s="86"/>
      <c r="HCR36" s="86"/>
      <c r="HCS36" s="86"/>
      <c r="HCT36" s="86"/>
      <c r="HCU36" s="86"/>
      <c r="HCV36" s="86"/>
      <c r="HCW36" s="86"/>
      <c r="HCX36" s="86"/>
      <c r="HCY36" s="86"/>
      <c r="HCZ36" s="86"/>
      <c r="HDA36" s="86"/>
      <c r="HDB36" s="86"/>
      <c r="HDC36" s="86"/>
      <c r="HDD36" s="86"/>
      <c r="HDE36" s="86"/>
      <c r="HDF36" s="86"/>
      <c r="HDG36" s="86"/>
      <c r="HDH36" s="86"/>
      <c r="HDI36" s="86"/>
      <c r="HDJ36" s="86"/>
      <c r="HDK36" s="86"/>
      <c r="HDL36" s="86"/>
      <c r="HDM36" s="86"/>
      <c r="HDN36" s="86"/>
      <c r="HDO36" s="86"/>
      <c r="HDP36" s="86"/>
      <c r="HDQ36" s="86"/>
      <c r="HDR36" s="86"/>
      <c r="HDS36" s="86"/>
      <c r="HDT36" s="86"/>
      <c r="HDU36" s="86"/>
      <c r="HDV36" s="86"/>
      <c r="HDW36" s="86"/>
      <c r="HDX36" s="86"/>
      <c r="HDY36" s="86"/>
      <c r="HDZ36" s="86"/>
      <c r="HEA36" s="86"/>
      <c r="HEB36" s="86"/>
      <c r="HEC36" s="86"/>
      <c r="HED36" s="86"/>
      <c r="HEE36" s="86"/>
      <c r="HEF36" s="86"/>
      <c r="HEG36" s="86"/>
      <c r="HEH36" s="86"/>
      <c r="HEI36" s="86"/>
      <c r="HEJ36" s="86"/>
      <c r="HEK36" s="86"/>
      <c r="HEL36" s="86"/>
      <c r="HEM36" s="86"/>
      <c r="HEN36" s="86"/>
      <c r="HEO36" s="86"/>
      <c r="HEP36" s="86"/>
      <c r="HEQ36" s="86"/>
      <c r="HER36" s="86"/>
      <c r="HES36" s="86"/>
      <c r="HET36" s="86"/>
      <c r="HEU36" s="86"/>
      <c r="HEV36" s="86"/>
      <c r="HEW36" s="86"/>
      <c r="HEX36" s="86"/>
      <c r="HEY36" s="86"/>
      <c r="HEZ36" s="86"/>
      <c r="HFA36" s="86"/>
      <c r="HFB36" s="86"/>
      <c r="HFC36" s="86"/>
      <c r="HFD36" s="86"/>
      <c r="HFE36" s="86"/>
      <c r="HFF36" s="86"/>
      <c r="HFG36" s="86"/>
      <c r="HFH36" s="86"/>
      <c r="HFI36" s="86"/>
      <c r="HFJ36" s="86"/>
      <c r="HFK36" s="86"/>
      <c r="HFL36" s="86"/>
      <c r="HFM36" s="86"/>
      <c r="HFN36" s="86"/>
      <c r="HFO36" s="86"/>
      <c r="HFP36" s="86"/>
      <c r="HFQ36" s="86"/>
      <c r="HFR36" s="86"/>
      <c r="HFS36" s="86"/>
      <c r="HFT36" s="86"/>
      <c r="HFU36" s="86"/>
      <c r="HFV36" s="86"/>
      <c r="HFW36" s="86"/>
      <c r="HFX36" s="86"/>
      <c r="HFY36" s="86"/>
      <c r="HFZ36" s="86"/>
      <c r="HGA36" s="86"/>
      <c r="HGB36" s="86"/>
      <c r="HGC36" s="86"/>
      <c r="HGD36" s="86"/>
      <c r="HGE36" s="86"/>
      <c r="HGF36" s="86"/>
      <c r="HGG36" s="86"/>
      <c r="HGH36" s="86"/>
      <c r="HGI36" s="86"/>
      <c r="HGJ36" s="86"/>
      <c r="HGK36" s="86"/>
      <c r="HGL36" s="86"/>
      <c r="HGM36" s="86"/>
      <c r="HGN36" s="86"/>
      <c r="HGO36" s="86"/>
      <c r="HGP36" s="86"/>
      <c r="HGQ36" s="86"/>
      <c r="HGR36" s="86"/>
      <c r="HGS36" s="86"/>
      <c r="HGT36" s="86"/>
      <c r="HGU36" s="86"/>
      <c r="HGV36" s="86"/>
      <c r="HGW36" s="86"/>
      <c r="HGX36" s="86"/>
      <c r="HGY36" s="86"/>
      <c r="HGZ36" s="86"/>
      <c r="HHA36" s="86"/>
      <c r="HHB36" s="86"/>
      <c r="HHC36" s="86"/>
      <c r="HHD36" s="86"/>
      <c r="HHE36" s="86"/>
      <c r="HHF36" s="86"/>
      <c r="HHG36" s="86"/>
      <c r="HHH36" s="86"/>
      <c r="HHI36" s="86"/>
      <c r="HHJ36" s="86"/>
      <c r="HHK36" s="86"/>
      <c r="HHL36" s="86"/>
      <c r="HHM36" s="86"/>
      <c r="HHN36" s="86"/>
      <c r="HHO36" s="86"/>
      <c r="HHP36" s="86"/>
      <c r="HHQ36" s="86"/>
      <c r="HHR36" s="86"/>
      <c r="HHS36" s="86"/>
      <c r="HHT36" s="86"/>
      <c r="HHU36" s="86"/>
      <c r="HHV36" s="86"/>
      <c r="HHW36" s="86"/>
      <c r="HHX36" s="86"/>
      <c r="HHY36" s="86"/>
      <c r="HHZ36" s="86"/>
      <c r="HIA36" s="86"/>
      <c r="HIB36" s="86"/>
      <c r="HIC36" s="86"/>
      <c r="HID36" s="86"/>
      <c r="HIE36" s="86"/>
      <c r="HIF36" s="86"/>
      <c r="HIG36" s="86"/>
      <c r="HIH36" s="86"/>
      <c r="HII36" s="86"/>
      <c r="HIJ36" s="86"/>
      <c r="HIK36" s="86"/>
      <c r="HIL36" s="86"/>
      <c r="HIM36" s="86"/>
      <c r="HIN36" s="86"/>
      <c r="HIO36" s="86"/>
      <c r="HIP36" s="86"/>
      <c r="HIQ36" s="86"/>
      <c r="HIR36" s="86"/>
      <c r="HIS36" s="86"/>
      <c r="HIT36" s="86"/>
      <c r="HIU36" s="86"/>
      <c r="HIV36" s="86"/>
      <c r="HIW36" s="86"/>
      <c r="HIX36" s="86"/>
      <c r="HIY36" s="86"/>
      <c r="HIZ36" s="86"/>
      <c r="HJA36" s="86"/>
      <c r="HJB36" s="86"/>
      <c r="HJC36" s="86"/>
      <c r="HJD36" s="86"/>
      <c r="HJE36" s="86"/>
      <c r="HJF36" s="86"/>
      <c r="HJG36" s="86"/>
      <c r="HJH36" s="86"/>
      <c r="HJI36" s="86"/>
      <c r="HJJ36" s="86"/>
      <c r="HJK36" s="86"/>
      <c r="HJL36" s="86"/>
      <c r="HJM36" s="86"/>
      <c r="HJN36" s="86"/>
      <c r="HJO36" s="86"/>
      <c r="HJP36" s="86"/>
      <c r="HJQ36" s="86"/>
      <c r="HJR36" s="86"/>
      <c r="HJS36" s="86"/>
      <c r="HJT36" s="86"/>
      <c r="HJU36" s="86"/>
      <c r="HJV36" s="86"/>
      <c r="HJW36" s="86"/>
      <c r="HJX36" s="86"/>
      <c r="HJY36" s="86"/>
      <c r="HJZ36" s="86"/>
      <c r="HKA36" s="86"/>
      <c r="HKB36" s="86"/>
      <c r="HKC36" s="86"/>
      <c r="HKD36" s="86"/>
      <c r="HKE36" s="86"/>
      <c r="HKF36" s="86"/>
      <c r="HKG36" s="86"/>
      <c r="HKH36" s="86"/>
      <c r="HKI36" s="86"/>
      <c r="HKJ36" s="86"/>
      <c r="HKK36" s="86"/>
      <c r="HKL36" s="86"/>
      <c r="HKM36" s="86"/>
      <c r="HKN36" s="86"/>
      <c r="HKO36" s="86"/>
      <c r="HKP36" s="86"/>
      <c r="HKQ36" s="86"/>
      <c r="HKR36" s="86"/>
      <c r="HKS36" s="86"/>
      <c r="HKT36" s="86"/>
      <c r="HKU36" s="86"/>
      <c r="HKV36" s="86"/>
      <c r="HKW36" s="86"/>
      <c r="HKX36" s="86"/>
      <c r="HKY36" s="86"/>
      <c r="HKZ36" s="86"/>
      <c r="HLA36" s="86"/>
      <c r="HLB36" s="86"/>
      <c r="HLC36" s="86"/>
      <c r="HLD36" s="86"/>
      <c r="HLE36" s="86"/>
      <c r="HLF36" s="86"/>
      <c r="HLG36" s="86"/>
      <c r="HLH36" s="86"/>
      <c r="HLI36" s="86"/>
      <c r="HLJ36" s="86"/>
      <c r="HLK36" s="86"/>
      <c r="HLL36" s="86"/>
      <c r="HLM36" s="86"/>
      <c r="HLN36" s="86"/>
      <c r="HLO36" s="86"/>
      <c r="HLP36" s="86"/>
      <c r="HLQ36" s="86"/>
      <c r="HLR36" s="86"/>
      <c r="HLS36" s="86"/>
      <c r="HLT36" s="86"/>
      <c r="HLU36" s="86"/>
      <c r="HLV36" s="86"/>
      <c r="HLW36" s="86"/>
      <c r="HLX36" s="86"/>
      <c r="HLY36" s="86"/>
      <c r="HLZ36" s="86"/>
      <c r="HMA36" s="86"/>
      <c r="HMB36" s="86"/>
      <c r="HMC36" s="86"/>
      <c r="HMD36" s="86"/>
      <c r="HME36" s="86"/>
      <c r="HMF36" s="86"/>
      <c r="HMG36" s="86"/>
      <c r="HMH36" s="86"/>
      <c r="HMI36" s="86"/>
      <c r="HMJ36" s="86"/>
      <c r="HMK36" s="86"/>
      <c r="HML36" s="86"/>
      <c r="HMM36" s="86"/>
      <c r="HMN36" s="86"/>
      <c r="HMO36" s="86"/>
      <c r="HMP36" s="86"/>
      <c r="HMQ36" s="86"/>
      <c r="HMR36" s="86"/>
      <c r="HMS36" s="86"/>
      <c r="HMT36" s="86"/>
      <c r="HMU36" s="86"/>
      <c r="HMV36" s="86"/>
      <c r="HMW36" s="86"/>
      <c r="HMX36" s="86"/>
      <c r="HMY36" s="86"/>
      <c r="HMZ36" s="86"/>
      <c r="HNA36" s="86"/>
      <c r="HNB36" s="86"/>
      <c r="HNC36" s="86"/>
      <c r="HND36" s="86"/>
      <c r="HNE36" s="86"/>
      <c r="HNF36" s="86"/>
      <c r="HNG36" s="86"/>
      <c r="HNH36" s="86"/>
      <c r="HNI36" s="86"/>
      <c r="HNJ36" s="86"/>
      <c r="HNK36" s="86"/>
      <c r="HNL36" s="86"/>
      <c r="HNM36" s="86"/>
      <c r="HNN36" s="86"/>
      <c r="HNO36" s="86"/>
      <c r="HNP36" s="86"/>
      <c r="HNQ36" s="86"/>
      <c r="HNR36" s="86"/>
      <c r="HNS36" s="86"/>
      <c r="HNT36" s="86"/>
      <c r="HNU36" s="86"/>
      <c r="HNV36" s="86"/>
      <c r="HNW36" s="86"/>
      <c r="HNX36" s="86"/>
      <c r="HNY36" s="86"/>
      <c r="HNZ36" s="86"/>
      <c r="HOA36" s="86"/>
      <c r="HOB36" s="86"/>
      <c r="HOC36" s="86"/>
      <c r="HOD36" s="86"/>
      <c r="HOE36" s="86"/>
      <c r="HOF36" s="86"/>
      <c r="HOG36" s="86"/>
      <c r="HOH36" s="86"/>
      <c r="HOI36" s="86"/>
      <c r="HOJ36" s="86"/>
      <c r="HOK36" s="86"/>
      <c r="HOL36" s="86"/>
      <c r="HOM36" s="86"/>
      <c r="HON36" s="86"/>
      <c r="HOO36" s="86"/>
      <c r="HOP36" s="86"/>
      <c r="HOQ36" s="86"/>
      <c r="HOR36" s="86"/>
      <c r="HOS36" s="86"/>
      <c r="HOT36" s="86"/>
      <c r="HOU36" s="86"/>
      <c r="HOV36" s="86"/>
      <c r="HOW36" s="86"/>
      <c r="HOX36" s="86"/>
      <c r="HOY36" s="86"/>
      <c r="HOZ36" s="86"/>
      <c r="HPA36" s="86"/>
      <c r="HPB36" s="86"/>
      <c r="HPC36" s="86"/>
      <c r="HPD36" s="86"/>
      <c r="HPE36" s="86"/>
      <c r="HPF36" s="86"/>
      <c r="HPG36" s="86"/>
      <c r="HPH36" s="86"/>
      <c r="HPI36" s="86"/>
      <c r="HPJ36" s="86"/>
      <c r="HPK36" s="86"/>
      <c r="HPL36" s="86"/>
      <c r="HPM36" s="86"/>
      <c r="HPN36" s="86"/>
      <c r="HPO36" s="86"/>
      <c r="HPP36" s="86"/>
      <c r="HPQ36" s="86"/>
      <c r="HPR36" s="86"/>
      <c r="HPS36" s="86"/>
      <c r="HPT36" s="86"/>
      <c r="HPU36" s="86"/>
      <c r="HPV36" s="86"/>
      <c r="HPW36" s="86"/>
      <c r="HPX36" s="86"/>
      <c r="HPY36" s="86"/>
      <c r="HPZ36" s="86"/>
      <c r="HQA36" s="86"/>
      <c r="HQB36" s="86"/>
      <c r="HQC36" s="86"/>
      <c r="HQD36" s="86"/>
      <c r="HQE36" s="86"/>
      <c r="HQF36" s="86"/>
      <c r="HQG36" s="86"/>
      <c r="HQH36" s="86"/>
      <c r="HQI36" s="86"/>
      <c r="HQJ36" s="86"/>
      <c r="HQK36" s="86"/>
      <c r="HQL36" s="86"/>
      <c r="HQM36" s="86"/>
      <c r="HQN36" s="86"/>
      <c r="HQO36" s="86"/>
      <c r="HQP36" s="86"/>
      <c r="HQQ36" s="86"/>
      <c r="HQR36" s="86"/>
      <c r="HQS36" s="86"/>
      <c r="HQT36" s="86"/>
      <c r="HQU36" s="86"/>
      <c r="HQV36" s="86"/>
      <c r="HQW36" s="86"/>
      <c r="HQX36" s="86"/>
      <c r="HQY36" s="86"/>
      <c r="HQZ36" s="86"/>
      <c r="HRA36" s="86"/>
      <c r="HRB36" s="86"/>
      <c r="HRC36" s="86"/>
      <c r="HRD36" s="86"/>
      <c r="HRE36" s="86"/>
      <c r="HRF36" s="86"/>
      <c r="HRG36" s="86"/>
      <c r="HRH36" s="86"/>
      <c r="HRI36" s="86"/>
      <c r="HRJ36" s="86"/>
      <c r="HRK36" s="86"/>
      <c r="HRL36" s="86"/>
      <c r="HRM36" s="86"/>
      <c r="HRN36" s="86"/>
      <c r="HRO36" s="86"/>
      <c r="HRP36" s="86"/>
      <c r="HRQ36" s="86"/>
      <c r="HRR36" s="86"/>
      <c r="HRS36" s="86"/>
      <c r="HRT36" s="86"/>
      <c r="HRU36" s="86"/>
      <c r="HRV36" s="86"/>
      <c r="HRW36" s="86"/>
      <c r="HRX36" s="86"/>
      <c r="HRY36" s="86"/>
      <c r="HRZ36" s="86"/>
      <c r="HSA36" s="86"/>
      <c r="HSB36" s="86"/>
      <c r="HSC36" s="86"/>
      <c r="HSD36" s="86"/>
      <c r="HSE36" s="86"/>
      <c r="HSF36" s="86"/>
      <c r="HSG36" s="86"/>
      <c r="HSH36" s="86"/>
      <c r="HSI36" s="86"/>
      <c r="HSJ36" s="86"/>
      <c r="HSK36" s="86"/>
      <c r="HSL36" s="86"/>
      <c r="HSM36" s="86"/>
      <c r="HSN36" s="86"/>
      <c r="HSO36" s="86"/>
      <c r="HSP36" s="86"/>
      <c r="HSQ36" s="86"/>
      <c r="HSR36" s="86"/>
      <c r="HSS36" s="86"/>
      <c r="HST36" s="86"/>
      <c r="HSU36" s="86"/>
      <c r="HSV36" s="86"/>
      <c r="HSW36" s="86"/>
      <c r="HSX36" s="86"/>
      <c r="HSY36" s="86"/>
      <c r="HSZ36" s="86"/>
      <c r="HTA36" s="86"/>
      <c r="HTB36" s="86"/>
      <c r="HTC36" s="86"/>
      <c r="HTD36" s="86"/>
      <c r="HTE36" s="86"/>
      <c r="HTF36" s="86"/>
      <c r="HTG36" s="86"/>
      <c r="HTH36" s="86"/>
      <c r="HTI36" s="86"/>
      <c r="HTJ36" s="86"/>
      <c r="HTK36" s="86"/>
      <c r="HTL36" s="86"/>
      <c r="HTM36" s="86"/>
      <c r="HTN36" s="86"/>
      <c r="HTO36" s="86"/>
      <c r="HTP36" s="86"/>
      <c r="HTQ36" s="86"/>
      <c r="HTR36" s="86"/>
      <c r="HTS36" s="86"/>
      <c r="HTT36" s="86"/>
      <c r="HTU36" s="86"/>
      <c r="HTV36" s="86"/>
      <c r="HTW36" s="86"/>
      <c r="HTX36" s="86"/>
      <c r="HTY36" s="86"/>
      <c r="HTZ36" s="86"/>
      <c r="HUA36" s="86"/>
      <c r="HUB36" s="86"/>
      <c r="HUC36" s="86"/>
      <c r="HUD36" s="86"/>
      <c r="HUE36" s="86"/>
      <c r="HUF36" s="86"/>
      <c r="HUG36" s="86"/>
      <c r="HUH36" s="86"/>
      <c r="HUI36" s="86"/>
      <c r="HUJ36" s="86"/>
      <c r="HUK36" s="86"/>
      <c r="HUL36" s="86"/>
      <c r="HUM36" s="86"/>
      <c r="HUN36" s="86"/>
      <c r="HUO36" s="86"/>
      <c r="HUP36" s="86"/>
      <c r="HUQ36" s="86"/>
      <c r="HUR36" s="86"/>
      <c r="HUS36" s="86"/>
      <c r="HUT36" s="86"/>
      <c r="HUU36" s="86"/>
      <c r="HUV36" s="86"/>
      <c r="HUW36" s="86"/>
      <c r="HUX36" s="86"/>
      <c r="HUY36" s="86"/>
      <c r="HUZ36" s="86"/>
      <c r="HVA36" s="86"/>
      <c r="HVB36" s="86"/>
      <c r="HVC36" s="86"/>
      <c r="HVD36" s="86"/>
      <c r="HVE36" s="86"/>
      <c r="HVF36" s="86"/>
      <c r="HVG36" s="86"/>
      <c r="HVH36" s="86"/>
      <c r="HVI36" s="86"/>
      <c r="HVJ36" s="86"/>
      <c r="HVK36" s="86"/>
      <c r="HVL36" s="86"/>
      <c r="HVM36" s="86"/>
      <c r="HVN36" s="86"/>
      <c r="HVO36" s="86"/>
      <c r="HVP36" s="86"/>
      <c r="HVQ36" s="86"/>
      <c r="HVR36" s="86"/>
      <c r="HVS36" s="86"/>
      <c r="HVT36" s="86"/>
      <c r="HVU36" s="86"/>
      <c r="HVV36" s="86"/>
      <c r="HVW36" s="86"/>
      <c r="HVX36" s="86"/>
      <c r="HVY36" s="86"/>
      <c r="HVZ36" s="86"/>
      <c r="HWA36" s="86"/>
      <c r="HWB36" s="86"/>
      <c r="HWC36" s="86"/>
      <c r="HWD36" s="86"/>
      <c r="HWE36" s="86"/>
      <c r="HWF36" s="86"/>
      <c r="HWG36" s="86"/>
      <c r="HWH36" s="86"/>
      <c r="HWI36" s="86"/>
      <c r="HWJ36" s="86"/>
      <c r="HWK36" s="86"/>
      <c r="HWL36" s="86"/>
      <c r="HWM36" s="86"/>
      <c r="HWN36" s="86"/>
      <c r="HWO36" s="86"/>
      <c r="HWP36" s="86"/>
      <c r="HWQ36" s="86"/>
      <c r="HWR36" s="86"/>
      <c r="HWS36" s="86"/>
      <c r="HWT36" s="86"/>
      <c r="HWU36" s="86"/>
      <c r="HWV36" s="86"/>
      <c r="HWW36" s="86"/>
      <c r="HWX36" s="86"/>
      <c r="HWY36" s="86"/>
      <c r="HWZ36" s="86"/>
      <c r="HXA36" s="86"/>
      <c r="HXB36" s="86"/>
      <c r="HXC36" s="86"/>
      <c r="HXD36" s="86"/>
      <c r="HXE36" s="86"/>
      <c r="HXF36" s="86"/>
      <c r="HXG36" s="86"/>
      <c r="HXH36" s="86"/>
      <c r="HXI36" s="86"/>
      <c r="HXJ36" s="86"/>
      <c r="HXK36" s="86"/>
      <c r="HXL36" s="86"/>
      <c r="HXM36" s="86"/>
      <c r="HXN36" s="86"/>
      <c r="HXO36" s="86"/>
      <c r="HXP36" s="86"/>
      <c r="HXQ36" s="86"/>
      <c r="HXR36" s="86"/>
      <c r="HXS36" s="86"/>
      <c r="HXT36" s="86"/>
      <c r="HXU36" s="86"/>
      <c r="HXV36" s="86"/>
      <c r="HXW36" s="86"/>
      <c r="HXX36" s="86"/>
      <c r="HXY36" s="86"/>
      <c r="HXZ36" s="86"/>
      <c r="HYA36" s="86"/>
      <c r="HYB36" s="86"/>
      <c r="HYC36" s="86"/>
      <c r="HYD36" s="86"/>
      <c r="HYE36" s="86"/>
      <c r="HYF36" s="86"/>
      <c r="HYG36" s="86"/>
      <c r="HYH36" s="86"/>
      <c r="HYI36" s="86"/>
      <c r="HYJ36" s="86"/>
      <c r="HYK36" s="86"/>
      <c r="HYL36" s="86"/>
      <c r="HYM36" s="86"/>
      <c r="HYN36" s="86"/>
      <c r="HYO36" s="86"/>
      <c r="HYP36" s="86"/>
      <c r="HYQ36" s="86"/>
      <c r="HYR36" s="86"/>
      <c r="HYS36" s="86"/>
      <c r="HYT36" s="86"/>
      <c r="HYU36" s="86"/>
      <c r="HYV36" s="86"/>
      <c r="HYW36" s="86"/>
      <c r="HYX36" s="86"/>
      <c r="HYY36" s="86"/>
      <c r="HYZ36" s="86"/>
      <c r="HZA36" s="86"/>
      <c r="HZB36" s="86"/>
      <c r="HZC36" s="86"/>
      <c r="HZD36" s="86"/>
      <c r="HZE36" s="86"/>
      <c r="HZF36" s="86"/>
      <c r="HZG36" s="86"/>
      <c r="HZH36" s="86"/>
      <c r="HZI36" s="86"/>
      <c r="HZJ36" s="86"/>
      <c r="HZK36" s="86"/>
      <c r="HZL36" s="86"/>
      <c r="HZM36" s="86"/>
      <c r="HZN36" s="86"/>
      <c r="HZO36" s="86"/>
      <c r="HZP36" s="86"/>
      <c r="HZQ36" s="86"/>
      <c r="HZR36" s="86"/>
      <c r="HZS36" s="86"/>
      <c r="HZT36" s="86"/>
      <c r="HZU36" s="86"/>
      <c r="HZV36" s="86"/>
      <c r="HZW36" s="86"/>
      <c r="HZX36" s="86"/>
      <c r="HZY36" s="86"/>
      <c r="HZZ36" s="86"/>
      <c r="IAA36" s="86"/>
      <c r="IAB36" s="86"/>
      <c r="IAC36" s="86"/>
      <c r="IAD36" s="86"/>
      <c r="IAE36" s="86"/>
      <c r="IAF36" s="86"/>
      <c r="IAG36" s="86"/>
      <c r="IAH36" s="86"/>
      <c r="IAI36" s="86"/>
      <c r="IAJ36" s="86"/>
      <c r="IAK36" s="86"/>
      <c r="IAL36" s="86"/>
      <c r="IAM36" s="86"/>
      <c r="IAN36" s="86"/>
      <c r="IAO36" s="86"/>
      <c r="IAP36" s="86"/>
      <c r="IAQ36" s="86"/>
      <c r="IAR36" s="86"/>
      <c r="IAS36" s="86"/>
      <c r="IAT36" s="86"/>
      <c r="IAU36" s="86"/>
      <c r="IAV36" s="86"/>
      <c r="IAW36" s="86"/>
      <c r="IAX36" s="86"/>
      <c r="IAY36" s="86"/>
      <c r="IAZ36" s="86"/>
      <c r="IBA36" s="86"/>
      <c r="IBB36" s="86"/>
      <c r="IBC36" s="86"/>
      <c r="IBD36" s="86"/>
      <c r="IBE36" s="86"/>
      <c r="IBF36" s="86"/>
      <c r="IBG36" s="86"/>
      <c r="IBH36" s="86"/>
      <c r="IBI36" s="86"/>
      <c r="IBJ36" s="86"/>
      <c r="IBK36" s="86"/>
      <c r="IBL36" s="86"/>
      <c r="IBM36" s="86"/>
      <c r="IBN36" s="86"/>
      <c r="IBO36" s="86"/>
      <c r="IBP36" s="86"/>
      <c r="IBQ36" s="86"/>
      <c r="IBR36" s="86"/>
      <c r="IBS36" s="86"/>
      <c r="IBT36" s="86"/>
      <c r="IBU36" s="86"/>
      <c r="IBV36" s="86"/>
      <c r="IBW36" s="86"/>
      <c r="IBX36" s="86"/>
      <c r="IBY36" s="86"/>
      <c r="IBZ36" s="86"/>
      <c r="ICA36" s="86"/>
      <c r="ICB36" s="86"/>
      <c r="ICC36" s="86"/>
      <c r="ICD36" s="86"/>
      <c r="ICE36" s="86"/>
      <c r="ICF36" s="86"/>
      <c r="ICG36" s="86"/>
      <c r="ICH36" s="86"/>
      <c r="ICI36" s="86"/>
      <c r="ICJ36" s="86"/>
      <c r="ICK36" s="86"/>
      <c r="ICL36" s="86"/>
      <c r="ICM36" s="86"/>
      <c r="ICN36" s="86"/>
      <c r="ICO36" s="86"/>
      <c r="ICP36" s="86"/>
      <c r="ICQ36" s="86"/>
      <c r="ICR36" s="86"/>
      <c r="ICS36" s="86"/>
      <c r="ICT36" s="86"/>
      <c r="ICU36" s="86"/>
      <c r="ICV36" s="86"/>
      <c r="ICW36" s="86"/>
      <c r="ICX36" s="86"/>
      <c r="ICY36" s="86"/>
      <c r="ICZ36" s="86"/>
      <c r="IDA36" s="86"/>
      <c r="IDB36" s="86"/>
      <c r="IDC36" s="86"/>
      <c r="IDD36" s="86"/>
      <c r="IDE36" s="86"/>
      <c r="IDF36" s="86"/>
      <c r="IDG36" s="86"/>
      <c r="IDH36" s="86"/>
      <c r="IDI36" s="86"/>
      <c r="IDJ36" s="86"/>
      <c r="IDK36" s="86"/>
      <c r="IDL36" s="86"/>
      <c r="IDM36" s="86"/>
      <c r="IDN36" s="86"/>
      <c r="IDO36" s="86"/>
      <c r="IDP36" s="86"/>
      <c r="IDQ36" s="86"/>
      <c r="IDR36" s="86"/>
      <c r="IDS36" s="86"/>
      <c r="IDT36" s="86"/>
      <c r="IDU36" s="86"/>
      <c r="IDV36" s="86"/>
      <c r="IDW36" s="86"/>
      <c r="IDX36" s="86"/>
      <c r="IDY36" s="86"/>
      <c r="IDZ36" s="86"/>
      <c r="IEA36" s="86"/>
      <c r="IEB36" s="86"/>
      <c r="IEC36" s="86"/>
      <c r="IED36" s="86"/>
      <c r="IEE36" s="86"/>
      <c r="IEF36" s="86"/>
      <c r="IEG36" s="86"/>
      <c r="IEH36" s="86"/>
      <c r="IEI36" s="86"/>
      <c r="IEJ36" s="86"/>
      <c r="IEK36" s="86"/>
      <c r="IEL36" s="86"/>
      <c r="IEM36" s="86"/>
      <c r="IEN36" s="86"/>
      <c r="IEO36" s="86"/>
      <c r="IEP36" s="86"/>
      <c r="IEQ36" s="86"/>
      <c r="IER36" s="86"/>
      <c r="IES36" s="86"/>
      <c r="IET36" s="86"/>
      <c r="IEU36" s="86"/>
      <c r="IEV36" s="86"/>
      <c r="IEW36" s="86"/>
      <c r="IEX36" s="86"/>
      <c r="IEY36" s="86"/>
      <c r="IEZ36" s="86"/>
      <c r="IFA36" s="86"/>
      <c r="IFB36" s="86"/>
      <c r="IFC36" s="86"/>
      <c r="IFD36" s="86"/>
      <c r="IFE36" s="86"/>
      <c r="IFF36" s="86"/>
      <c r="IFG36" s="86"/>
      <c r="IFH36" s="86"/>
      <c r="IFI36" s="86"/>
      <c r="IFJ36" s="86"/>
      <c r="IFK36" s="86"/>
      <c r="IFL36" s="86"/>
      <c r="IFM36" s="86"/>
      <c r="IFN36" s="86"/>
      <c r="IFO36" s="86"/>
      <c r="IFP36" s="86"/>
      <c r="IFQ36" s="86"/>
      <c r="IFR36" s="86"/>
      <c r="IFS36" s="86"/>
      <c r="IFT36" s="86"/>
      <c r="IFU36" s="86"/>
      <c r="IFV36" s="86"/>
      <c r="IFW36" s="86"/>
      <c r="IFX36" s="86"/>
      <c r="IFY36" s="86"/>
      <c r="IFZ36" s="86"/>
      <c r="IGA36" s="86"/>
      <c r="IGB36" s="86"/>
      <c r="IGC36" s="86"/>
      <c r="IGD36" s="86"/>
      <c r="IGE36" s="86"/>
      <c r="IGF36" s="86"/>
      <c r="IGG36" s="86"/>
      <c r="IGH36" s="86"/>
      <c r="IGI36" s="86"/>
      <c r="IGJ36" s="86"/>
      <c r="IGK36" s="86"/>
      <c r="IGL36" s="86"/>
      <c r="IGM36" s="86"/>
      <c r="IGN36" s="86"/>
      <c r="IGO36" s="86"/>
      <c r="IGP36" s="86"/>
      <c r="IGQ36" s="86"/>
      <c r="IGR36" s="86"/>
      <c r="IGS36" s="86"/>
      <c r="IGT36" s="86"/>
      <c r="IGU36" s="86"/>
      <c r="IGV36" s="86"/>
      <c r="IGW36" s="86"/>
      <c r="IGX36" s="86"/>
      <c r="IGY36" s="86"/>
      <c r="IGZ36" s="86"/>
      <c r="IHA36" s="86"/>
      <c r="IHB36" s="86"/>
      <c r="IHC36" s="86"/>
      <c r="IHD36" s="86"/>
      <c r="IHE36" s="86"/>
      <c r="IHF36" s="86"/>
      <c r="IHG36" s="86"/>
      <c r="IHH36" s="86"/>
      <c r="IHI36" s="86"/>
      <c r="IHJ36" s="86"/>
      <c r="IHK36" s="86"/>
      <c r="IHL36" s="86"/>
      <c r="IHM36" s="86"/>
      <c r="IHN36" s="86"/>
      <c r="IHO36" s="86"/>
      <c r="IHP36" s="86"/>
      <c r="IHQ36" s="86"/>
      <c r="IHR36" s="86"/>
      <c r="IHS36" s="86"/>
      <c r="IHT36" s="86"/>
      <c r="IHU36" s="86"/>
      <c r="IHV36" s="86"/>
      <c r="IHW36" s="86"/>
      <c r="IHX36" s="86"/>
      <c r="IHY36" s="86"/>
      <c r="IHZ36" s="86"/>
      <c r="IIA36" s="86"/>
      <c r="IIB36" s="86"/>
      <c r="IIC36" s="86"/>
      <c r="IID36" s="86"/>
      <c r="IIE36" s="86"/>
      <c r="IIF36" s="86"/>
      <c r="IIG36" s="86"/>
      <c r="IIH36" s="86"/>
      <c r="III36" s="86"/>
      <c r="IIJ36" s="86"/>
      <c r="IIK36" s="86"/>
      <c r="IIL36" s="86"/>
      <c r="IIM36" s="86"/>
      <c r="IIN36" s="86"/>
      <c r="IIO36" s="86"/>
      <c r="IIP36" s="86"/>
      <c r="IIQ36" s="86"/>
      <c r="IIR36" s="86"/>
      <c r="IIS36" s="86"/>
      <c r="IIT36" s="86"/>
      <c r="IIU36" s="86"/>
      <c r="IIV36" s="86"/>
      <c r="IIW36" s="86"/>
      <c r="IIX36" s="86"/>
      <c r="IIY36" s="86"/>
      <c r="IIZ36" s="86"/>
      <c r="IJA36" s="86"/>
      <c r="IJB36" s="86"/>
      <c r="IJC36" s="86"/>
      <c r="IJD36" s="86"/>
      <c r="IJE36" s="86"/>
      <c r="IJF36" s="86"/>
      <c r="IJG36" s="86"/>
      <c r="IJH36" s="86"/>
      <c r="IJI36" s="86"/>
      <c r="IJJ36" s="86"/>
      <c r="IJK36" s="86"/>
      <c r="IJL36" s="86"/>
      <c r="IJM36" s="86"/>
      <c r="IJN36" s="86"/>
      <c r="IJO36" s="86"/>
      <c r="IJP36" s="86"/>
      <c r="IJQ36" s="86"/>
      <c r="IJR36" s="86"/>
      <c r="IJS36" s="86"/>
      <c r="IJT36" s="86"/>
      <c r="IJU36" s="86"/>
      <c r="IJV36" s="86"/>
      <c r="IJW36" s="86"/>
      <c r="IJX36" s="86"/>
      <c r="IJY36" s="86"/>
      <c r="IJZ36" s="86"/>
      <c r="IKA36" s="86"/>
      <c r="IKB36" s="86"/>
      <c r="IKC36" s="86"/>
      <c r="IKD36" s="86"/>
      <c r="IKE36" s="86"/>
      <c r="IKF36" s="86"/>
      <c r="IKG36" s="86"/>
      <c r="IKH36" s="86"/>
      <c r="IKI36" s="86"/>
      <c r="IKJ36" s="86"/>
      <c r="IKK36" s="86"/>
      <c r="IKL36" s="86"/>
      <c r="IKM36" s="86"/>
      <c r="IKN36" s="86"/>
      <c r="IKO36" s="86"/>
      <c r="IKP36" s="86"/>
      <c r="IKQ36" s="86"/>
      <c r="IKR36" s="86"/>
      <c r="IKS36" s="86"/>
      <c r="IKT36" s="86"/>
      <c r="IKU36" s="86"/>
      <c r="IKV36" s="86"/>
      <c r="IKW36" s="86"/>
      <c r="IKX36" s="86"/>
      <c r="IKY36" s="86"/>
      <c r="IKZ36" s="86"/>
      <c r="ILA36" s="86"/>
      <c r="ILB36" s="86"/>
      <c r="ILC36" s="86"/>
      <c r="ILD36" s="86"/>
      <c r="ILE36" s="86"/>
      <c r="ILF36" s="86"/>
      <c r="ILG36" s="86"/>
      <c r="ILH36" s="86"/>
      <c r="ILI36" s="86"/>
      <c r="ILJ36" s="86"/>
      <c r="ILK36" s="86"/>
      <c r="ILL36" s="86"/>
      <c r="ILM36" s="86"/>
      <c r="ILN36" s="86"/>
      <c r="ILO36" s="86"/>
      <c r="ILP36" s="86"/>
      <c r="ILQ36" s="86"/>
      <c r="ILR36" s="86"/>
      <c r="ILS36" s="86"/>
      <c r="ILT36" s="86"/>
      <c r="ILU36" s="86"/>
      <c r="ILV36" s="86"/>
      <c r="ILW36" s="86"/>
      <c r="ILX36" s="86"/>
      <c r="ILY36" s="86"/>
      <c r="ILZ36" s="86"/>
      <c r="IMA36" s="86"/>
      <c r="IMB36" s="86"/>
      <c r="IMC36" s="86"/>
      <c r="IMD36" s="86"/>
      <c r="IME36" s="86"/>
      <c r="IMF36" s="86"/>
      <c r="IMG36" s="86"/>
      <c r="IMH36" s="86"/>
      <c r="IMI36" s="86"/>
      <c r="IMJ36" s="86"/>
      <c r="IMK36" s="86"/>
      <c r="IML36" s="86"/>
      <c r="IMM36" s="86"/>
      <c r="IMN36" s="86"/>
      <c r="IMO36" s="86"/>
      <c r="IMP36" s="86"/>
      <c r="IMQ36" s="86"/>
      <c r="IMR36" s="86"/>
      <c r="IMS36" s="86"/>
      <c r="IMT36" s="86"/>
      <c r="IMU36" s="86"/>
      <c r="IMV36" s="86"/>
      <c r="IMW36" s="86"/>
      <c r="IMX36" s="86"/>
      <c r="IMY36" s="86"/>
      <c r="IMZ36" s="86"/>
      <c r="INA36" s="86"/>
      <c r="INB36" s="86"/>
      <c r="INC36" s="86"/>
      <c r="IND36" s="86"/>
      <c r="INE36" s="86"/>
      <c r="INF36" s="86"/>
      <c r="ING36" s="86"/>
      <c r="INH36" s="86"/>
      <c r="INI36" s="86"/>
      <c r="INJ36" s="86"/>
      <c r="INK36" s="86"/>
      <c r="INL36" s="86"/>
      <c r="INM36" s="86"/>
      <c r="INN36" s="86"/>
      <c r="INO36" s="86"/>
      <c r="INP36" s="86"/>
      <c r="INQ36" s="86"/>
      <c r="INR36" s="86"/>
      <c r="INS36" s="86"/>
      <c r="INT36" s="86"/>
      <c r="INU36" s="86"/>
      <c r="INV36" s="86"/>
      <c r="INW36" s="86"/>
      <c r="INX36" s="86"/>
      <c r="INY36" s="86"/>
      <c r="INZ36" s="86"/>
      <c r="IOA36" s="86"/>
      <c r="IOB36" s="86"/>
      <c r="IOC36" s="86"/>
      <c r="IOD36" s="86"/>
      <c r="IOE36" s="86"/>
      <c r="IOF36" s="86"/>
      <c r="IOG36" s="86"/>
      <c r="IOH36" s="86"/>
      <c r="IOI36" s="86"/>
      <c r="IOJ36" s="86"/>
      <c r="IOK36" s="86"/>
      <c r="IOL36" s="86"/>
      <c r="IOM36" s="86"/>
      <c r="ION36" s="86"/>
      <c r="IOO36" s="86"/>
      <c r="IOP36" s="86"/>
      <c r="IOQ36" s="86"/>
      <c r="IOR36" s="86"/>
      <c r="IOS36" s="86"/>
      <c r="IOT36" s="86"/>
      <c r="IOU36" s="86"/>
      <c r="IOV36" s="86"/>
      <c r="IOW36" s="86"/>
      <c r="IOX36" s="86"/>
      <c r="IOY36" s="86"/>
      <c r="IOZ36" s="86"/>
      <c r="IPA36" s="86"/>
      <c r="IPB36" s="86"/>
      <c r="IPC36" s="86"/>
      <c r="IPD36" s="86"/>
      <c r="IPE36" s="86"/>
      <c r="IPF36" s="86"/>
      <c r="IPG36" s="86"/>
      <c r="IPH36" s="86"/>
      <c r="IPI36" s="86"/>
      <c r="IPJ36" s="86"/>
      <c r="IPK36" s="86"/>
      <c r="IPL36" s="86"/>
      <c r="IPM36" s="86"/>
      <c r="IPN36" s="86"/>
      <c r="IPO36" s="86"/>
      <c r="IPP36" s="86"/>
      <c r="IPQ36" s="86"/>
      <c r="IPR36" s="86"/>
      <c r="IPS36" s="86"/>
      <c r="IPT36" s="86"/>
      <c r="IPU36" s="86"/>
      <c r="IPV36" s="86"/>
      <c r="IPW36" s="86"/>
      <c r="IPX36" s="86"/>
      <c r="IPY36" s="86"/>
      <c r="IPZ36" s="86"/>
      <c r="IQA36" s="86"/>
      <c r="IQB36" s="86"/>
      <c r="IQC36" s="86"/>
      <c r="IQD36" s="86"/>
      <c r="IQE36" s="86"/>
      <c r="IQF36" s="86"/>
      <c r="IQG36" s="86"/>
      <c r="IQH36" s="86"/>
      <c r="IQI36" s="86"/>
      <c r="IQJ36" s="86"/>
      <c r="IQK36" s="86"/>
      <c r="IQL36" s="86"/>
      <c r="IQM36" s="86"/>
      <c r="IQN36" s="86"/>
      <c r="IQO36" s="86"/>
      <c r="IQP36" s="86"/>
      <c r="IQQ36" s="86"/>
      <c r="IQR36" s="86"/>
      <c r="IQS36" s="86"/>
      <c r="IQT36" s="86"/>
      <c r="IQU36" s="86"/>
      <c r="IQV36" s="86"/>
      <c r="IQW36" s="86"/>
      <c r="IQX36" s="86"/>
      <c r="IQY36" s="86"/>
      <c r="IQZ36" s="86"/>
      <c r="IRA36" s="86"/>
      <c r="IRB36" s="86"/>
      <c r="IRC36" s="86"/>
      <c r="IRD36" s="86"/>
      <c r="IRE36" s="86"/>
      <c r="IRF36" s="86"/>
      <c r="IRG36" s="86"/>
      <c r="IRH36" s="86"/>
      <c r="IRI36" s="86"/>
      <c r="IRJ36" s="86"/>
      <c r="IRK36" s="86"/>
      <c r="IRL36" s="86"/>
      <c r="IRM36" s="86"/>
      <c r="IRN36" s="86"/>
      <c r="IRO36" s="86"/>
      <c r="IRP36" s="86"/>
      <c r="IRQ36" s="86"/>
      <c r="IRR36" s="86"/>
      <c r="IRS36" s="86"/>
      <c r="IRT36" s="86"/>
      <c r="IRU36" s="86"/>
      <c r="IRV36" s="86"/>
      <c r="IRW36" s="86"/>
      <c r="IRX36" s="86"/>
      <c r="IRY36" s="86"/>
      <c r="IRZ36" s="86"/>
      <c r="ISA36" s="86"/>
      <c r="ISB36" s="86"/>
      <c r="ISC36" s="86"/>
      <c r="ISD36" s="86"/>
      <c r="ISE36" s="86"/>
      <c r="ISF36" s="86"/>
      <c r="ISG36" s="86"/>
      <c r="ISH36" s="86"/>
      <c r="ISI36" s="86"/>
      <c r="ISJ36" s="86"/>
      <c r="ISK36" s="86"/>
      <c r="ISL36" s="86"/>
      <c r="ISM36" s="86"/>
      <c r="ISN36" s="86"/>
      <c r="ISO36" s="86"/>
      <c r="ISP36" s="86"/>
      <c r="ISQ36" s="86"/>
      <c r="ISR36" s="86"/>
      <c r="ISS36" s="86"/>
      <c r="IST36" s="86"/>
      <c r="ISU36" s="86"/>
      <c r="ISV36" s="86"/>
      <c r="ISW36" s="86"/>
      <c r="ISX36" s="86"/>
      <c r="ISY36" s="86"/>
      <c r="ISZ36" s="86"/>
      <c r="ITA36" s="86"/>
      <c r="ITB36" s="86"/>
      <c r="ITC36" s="86"/>
      <c r="ITD36" s="86"/>
      <c r="ITE36" s="86"/>
      <c r="ITF36" s="86"/>
      <c r="ITG36" s="86"/>
      <c r="ITH36" s="86"/>
      <c r="ITI36" s="86"/>
      <c r="ITJ36" s="86"/>
      <c r="ITK36" s="86"/>
      <c r="ITL36" s="86"/>
      <c r="ITM36" s="86"/>
      <c r="ITN36" s="86"/>
      <c r="ITO36" s="86"/>
      <c r="ITP36" s="86"/>
      <c r="ITQ36" s="86"/>
      <c r="ITR36" s="86"/>
      <c r="ITS36" s="86"/>
      <c r="ITT36" s="86"/>
      <c r="ITU36" s="86"/>
      <c r="ITV36" s="86"/>
      <c r="ITW36" s="86"/>
      <c r="ITX36" s="86"/>
      <c r="ITY36" s="86"/>
      <c r="ITZ36" s="86"/>
      <c r="IUA36" s="86"/>
      <c r="IUB36" s="86"/>
      <c r="IUC36" s="86"/>
      <c r="IUD36" s="86"/>
      <c r="IUE36" s="86"/>
      <c r="IUF36" s="86"/>
      <c r="IUG36" s="86"/>
      <c r="IUH36" s="86"/>
      <c r="IUI36" s="86"/>
      <c r="IUJ36" s="86"/>
      <c r="IUK36" s="86"/>
      <c r="IUL36" s="86"/>
      <c r="IUM36" s="86"/>
      <c r="IUN36" s="86"/>
      <c r="IUO36" s="86"/>
      <c r="IUP36" s="86"/>
      <c r="IUQ36" s="86"/>
      <c r="IUR36" s="86"/>
      <c r="IUS36" s="86"/>
      <c r="IUT36" s="86"/>
      <c r="IUU36" s="86"/>
      <c r="IUV36" s="86"/>
      <c r="IUW36" s="86"/>
      <c r="IUX36" s="86"/>
      <c r="IUY36" s="86"/>
      <c r="IUZ36" s="86"/>
      <c r="IVA36" s="86"/>
      <c r="IVB36" s="86"/>
      <c r="IVC36" s="86"/>
      <c r="IVD36" s="86"/>
      <c r="IVE36" s="86"/>
      <c r="IVF36" s="86"/>
      <c r="IVG36" s="86"/>
      <c r="IVH36" s="86"/>
      <c r="IVI36" s="86"/>
      <c r="IVJ36" s="86"/>
      <c r="IVK36" s="86"/>
      <c r="IVL36" s="86"/>
      <c r="IVM36" s="86"/>
      <c r="IVN36" s="86"/>
      <c r="IVO36" s="86"/>
      <c r="IVP36" s="86"/>
      <c r="IVQ36" s="86"/>
      <c r="IVR36" s="86"/>
      <c r="IVS36" s="86"/>
      <c r="IVT36" s="86"/>
      <c r="IVU36" s="86"/>
      <c r="IVV36" s="86"/>
      <c r="IVW36" s="86"/>
      <c r="IVX36" s="86"/>
      <c r="IVY36" s="86"/>
      <c r="IVZ36" s="86"/>
      <c r="IWA36" s="86"/>
      <c r="IWB36" s="86"/>
      <c r="IWC36" s="86"/>
      <c r="IWD36" s="86"/>
      <c r="IWE36" s="86"/>
      <c r="IWF36" s="86"/>
      <c r="IWG36" s="86"/>
      <c r="IWH36" s="86"/>
      <c r="IWI36" s="86"/>
      <c r="IWJ36" s="86"/>
      <c r="IWK36" s="86"/>
      <c r="IWL36" s="86"/>
      <c r="IWM36" s="86"/>
      <c r="IWN36" s="86"/>
      <c r="IWO36" s="86"/>
      <c r="IWP36" s="86"/>
      <c r="IWQ36" s="86"/>
      <c r="IWR36" s="86"/>
      <c r="IWS36" s="86"/>
      <c r="IWT36" s="86"/>
      <c r="IWU36" s="86"/>
      <c r="IWV36" s="86"/>
      <c r="IWW36" s="86"/>
      <c r="IWX36" s="86"/>
      <c r="IWY36" s="86"/>
      <c r="IWZ36" s="86"/>
      <c r="IXA36" s="86"/>
      <c r="IXB36" s="86"/>
      <c r="IXC36" s="86"/>
      <c r="IXD36" s="86"/>
      <c r="IXE36" s="86"/>
      <c r="IXF36" s="86"/>
      <c r="IXG36" s="86"/>
      <c r="IXH36" s="86"/>
      <c r="IXI36" s="86"/>
      <c r="IXJ36" s="86"/>
      <c r="IXK36" s="86"/>
      <c r="IXL36" s="86"/>
      <c r="IXM36" s="86"/>
      <c r="IXN36" s="86"/>
      <c r="IXO36" s="86"/>
      <c r="IXP36" s="86"/>
      <c r="IXQ36" s="86"/>
      <c r="IXR36" s="86"/>
      <c r="IXS36" s="86"/>
      <c r="IXT36" s="86"/>
      <c r="IXU36" s="86"/>
      <c r="IXV36" s="86"/>
      <c r="IXW36" s="86"/>
      <c r="IXX36" s="86"/>
      <c r="IXY36" s="86"/>
      <c r="IXZ36" s="86"/>
      <c r="IYA36" s="86"/>
      <c r="IYB36" s="86"/>
      <c r="IYC36" s="86"/>
      <c r="IYD36" s="86"/>
      <c r="IYE36" s="86"/>
      <c r="IYF36" s="86"/>
      <c r="IYG36" s="86"/>
      <c r="IYH36" s="86"/>
      <c r="IYI36" s="86"/>
      <c r="IYJ36" s="86"/>
      <c r="IYK36" s="86"/>
      <c r="IYL36" s="86"/>
      <c r="IYM36" s="86"/>
      <c r="IYN36" s="86"/>
      <c r="IYO36" s="86"/>
      <c r="IYP36" s="86"/>
      <c r="IYQ36" s="86"/>
      <c r="IYR36" s="86"/>
      <c r="IYS36" s="86"/>
      <c r="IYT36" s="86"/>
      <c r="IYU36" s="86"/>
      <c r="IYV36" s="86"/>
      <c r="IYW36" s="86"/>
      <c r="IYX36" s="86"/>
      <c r="IYY36" s="86"/>
      <c r="IYZ36" s="86"/>
      <c r="IZA36" s="86"/>
      <c r="IZB36" s="86"/>
      <c r="IZC36" s="86"/>
      <c r="IZD36" s="86"/>
      <c r="IZE36" s="86"/>
      <c r="IZF36" s="86"/>
      <c r="IZG36" s="86"/>
      <c r="IZH36" s="86"/>
      <c r="IZI36" s="86"/>
      <c r="IZJ36" s="86"/>
      <c r="IZK36" s="86"/>
      <c r="IZL36" s="86"/>
      <c r="IZM36" s="86"/>
      <c r="IZN36" s="86"/>
      <c r="IZO36" s="86"/>
      <c r="IZP36" s="86"/>
      <c r="IZQ36" s="86"/>
      <c r="IZR36" s="86"/>
      <c r="IZS36" s="86"/>
      <c r="IZT36" s="86"/>
      <c r="IZU36" s="86"/>
      <c r="IZV36" s="86"/>
      <c r="IZW36" s="86"/>
      <c r="IZX36" s="86"/>
      <c r="IZY36" s="86"/>
      <c r="IZZ36" s="86"/>
      <c r="JAA36" s="86"/>
      <c r="JAB36" s="86"/>
      <c r="JAC36" s="86"/>
      <c r="JAD36" s="86"/>
      <c r="JAE36" s="86"/>
      <c r="JAF36" s="86"/>
      <c r="JAG36" s="86"/>
      <c r="JAH36" s="86"/>
      <c r="JAI36" s="86"/>
      <c r="JAJ36" s="86"/>
      <c r="JAK36" s="86"/>
      <c r="JAL36" s="86"/>
      <c r="JAM36" s="86"/>
      <c r="JAN36" s="86"/>
      <c r="JAO36" s="86"/>
      <c r="JAP36" s="86"/>
      <c r="JAQ36" s="86"/>
      <c r="JAR36" s="86"/>
      <c r="JAS36" s="86"/>
      <c r="JAT36" s="86"/>
      <c r="JAU36" s="86"/>
      <c r="JAV36" s="86"/>
      <c r="JAW36" s="86"/>
      <c r="JAX36" s="86"/>
      <c r="JAY36" s="86"/>
      <c r="JAZ36" s="86"/>
      <c r="JBA36" s="86"/>
      <c r="JBB36" s="86"/>
      <c r="JBC36" s="86"/>
      <c r="JBD36" s="86"/>
      <c r="JBE36" s="86"/>
      <c r="JBF36" s="86"/>
      <c r="JBG36" s="86"/>
      <c r="JBH36" s="86"/>
      <c r="JBI36" s="86"/>
      <c r="JBJ36" s="86"/>
      <c r="JBK36" s="86"/>
      <c r="JBL36" s="86"/>
      <c r="JBM36" s="86"/>
      <c r="JBN36" s="86"/>
      <c r="JBO36" s="86"/>
      <c r="JBP36" s="86"/>
      <c r="JBQ36" s="86"/>
      <c r="JBR36" s="86"/>
      <c r="JBS36" s="86"/>
      <c r="JBT36" s="86"/>
      <c r="JBU36" s="86"/>
      <c r="JBV36" s="86"/>
      <c r="JBW36" s="86"/>
      <c r="JBX36" s="86"/>
      <c r="JBY36" s="86"/>
      <c r="JBZ36" s="86"/>
      <c r="JCA36" s="86"/>
      <c r="JCB36" s="86"/>
      <c r="JCC36" s="86"/>
      <c r="JCD36" s="86"/>
      <c r="JCE36" s="86"/>
      <c r="JCF36" s="86"/>
      <c r="JCG36" s="86"/>
      <c r="JCH36" s="86"/>
      <c r="JCI36" s="86"/>
      <c r="JCJ36" s="86"/>
      <c r="JCK36" s="86"/>
      <c r="JCL36" s="86"/>
      <c r="JCM36" s="86"/>
      <c r="JCN36" s="86"/>
      <c r="JCO36" s="86"/>
      <c r="JCP36" s="86"/>
      <c r="JCQ36" s="86"/>
      <c r="JCR36" s="86"/>
      <c r="JCS36" s="86"/>
      <c r="JCT36" s="86"/>
      <c r="JCU36" s="86"/>
      <c r="JCV36" s="86"/>
      <c r="JCW36" s="86"/>
      <c r="JCX36" s="86"/>
      <c r="JCY36" s="86"/>
      <c r="JCZ36" s="86"/>
      <c r="JDA36" s="86"/>
      <c r="JDB36" s="86"/>
      <c r="JDC36" s="86"/>
      <c r="JDD36" s="86"/>
      <c r="JDE36" s="86"/>
      <c r="JDF36" s="86"/>
      <c r="JDG36" s="86"/>
      <c r="JDH36" s="86"/>
      <c r="JDI36" s="86"/>
      <c r="JDJ36" s="86"/>
      <c r="JDK36" s="86"/>
      <c r="JDL36" s="86"/>
      <c r="JDM36" s="86"/>
      <c r="JDN36" s="86"/>
      <c r="JDO36" s="86"/>
      <c r="JDP36" s="86"/>
      <c r="JDQ36" s="86"/>
      <c r="JDR36" s="86"/>
      <c r="JDS36" s="86"/>
      <c r="JDT36" s="86"/>
      <c r="JDU36" s="86"/>
      <c r="JDV36" s="86"/>
      <c r="JDW36" s="86"/>
      <c r="JDX36" s="86"/>
      <c r="JDY36" s="86"/>
      <c r="JDZ36" s="86"/>
      <c r="JEA36" s="86"/>
      <c r="JEB36" s="86"/>
      <c r="JEC36" s="86"/>
      <c r="JED36" s="86"/>
      <c r="JEE36" s="86"/>
      <c r="JEF36" s="86"/>
      <c r="JEG36" s="86"/>
      <c r="JEH36" s="86"/>
      <c r="JEI36" s="86"/>
      <c r="JEJ36" s="86"/>
      <c r="JEK36" s="86"/>
      <c r="JEL36" s="86"/>
      <c r="JEM36" s="86"/>
      <c r="JEN36" s="86"/>
      <c r="JEO36" s="86"/>
      <c r="JEP36" s="86"/>
      <c r="JEQ36" s="86"/>
      <c r="JER36" s="86"/>
      <c r="JES36" s="86"/>
      <c r="JET36" s="86"/>
      <c r="JEU36" s="86"/>
      <c r="JEV36" s="86"/>
      <c r="JEW36" s="86"/>
      <c r="JEX36" s="86"/>
      <c r="JEY36" s="86"/>
      <c r="JEZ36" s="86"/>
      <c r="JFA36" s="86"/>
      <c r="JFB36" s="86"/>
      <c r="JFC36" s="86"/>
      <c r="JFD36" s="86"/>
      <c r="JFE36" s="86"/>
      <c r="JFF36" s="86"/>
      <c r="JFG36" s="86"/>
      <c r="JFH36" s="86"/>
      <c r="JFI36" s="86"/>
      <c r="JFJ36" s="86"/>
      <c r="JFK36" s="86"/>
      <c r="JFL36" s="86"/>
      <c r="JFM36" s="86"/>
      <c r="JFN36" s="86"/>
      <c r="JFO36" s="86"/>
      <c r="JFP36" s="86"/>
      <c r="JFQ36" s="86"/>
      <c r="JFR36" s="86"/>
      <c r="JFS36" s="86"/>
      <c r="JFT36" s="86"/>
      <c r="JFU36" s="86"/>
      <c r="JFV36" s="86"/>
      <c r="JFW36" s="86"/>
      <c r="JFX36" s="86"/>
      <c r="JFY36" s="86"/>
      <c r="JFZ36" s="86"/>
      <c r="JGA36" s="86"/>
      <c r="JGB36" s="86"/>
      <c r="JGC36" s="86"/>
      <c r="JGD36" s="86"/>
      <c r="JGE36" s="86"/>
      <c r="JGF36" s="86"/>
      <c r="JGG36" s="86"/>
      <c r="JGH36" s="86"/>
      <c r="JGI36" s="86"/>
      <c r="JGJ36" s="86"/>
      <c r="JGK36" s="86"/>
      <c r="JGL36" s="86"/>
      <c r="JGM36" s="86"/>
      <c r="JGN36" s="86"/>
      <c r="JGO36" s="86"/>
      <c r="JGP36" s="86"/>
      <c r="JGQ36" s="86"/>
      <c r="JGR36" s="86"/>
      <c r="JGS36" s="86"/>
      <c r="JGT36" s="86"/>
      <c r="JGU36" s="86"/>
      <c r="JGV36" s="86"/>
      <c r="JGW36" s="86"/>
      <c r="JGX36" s="86"/>
      <c r="JGY36" s="86"/>
      <c r="JGZ36" s="86"/>
      <c r="JHA36" s="86"/>
      <c r="JHB36" s="86"/>
      <c r="JHC36" s="86"/>
      <c r="JHD36" s="86"/>
      <c r="JHE36" s="86"/>
      <c r="JHF36" s="86"/>
      <c r="JHG36" s="86"/>
      <c r="JHH36" s="86"/>
      <c r="JHI36" s="86"/>
      <c r="JHJ36" s="86"/>
      <c r="JHK36" s="86"/>
      <c r="JHL36" s="86"/>
      <c r="JHM36" s="86"/>
      <c r="JHN36" s="86"/>
      <c r="JHO36" s="86"/>
      <c r="JHP36" s="86"/>
      <c r="JHQ36" s="86"/>
      <c r="JHR36" s="86"/>
      <c r="JHS36" s="86"/>
      <c r="JHT36" s="86"/>
      <c r="JHU36" s="86"/>
      <c r="JHV36" s="86"/>
      <c r="JHW36" s="86"/>
      <c r="JHX36" s="86"/>
      <c r="JHY36" s="86"/>
      <c r="JHZ36" s="86"/>
      <c r="JIA36" s="86"/>
      <c r="JIB36" s="86"/>
      <c r="JIC36" s="86"/>
      <c r="JID36" s="86"/>
      <c r="JIE36" s="86"/>
      <c r="JIF36" s="86"/>
      <c r="JIG36" s="86"/>
      <c r="JIH36" s="86"/>
      <c r="JII36" s="86"/>
      <c r="JIJ36" s="86"/>
      <c r="JIK36" s="86"/>
      <c r="JIL36" s="86"/>
      <c r="JIM36" s="86"/>
      <c r="JIN36" s="86"/>
      <c r="JIO36" s="86"/>
      <c r="JIP36" s="86"/>
      <c r="JIQ36" s="86"/>
      <c r="JIR36" s="86"/>
      <c r="JIS36" s="86"/>
      <c r="JIT36" s="86"/>
      <c r="JIU36" s="86"/>
      <c r="JIV36" s="86"/>
      <c r="JIW36" s="86"/>
      <c r="JIX36" s="86"/>
      <c r="JIY36" s="86"/>
      <c r="JIZ36" s="86"/>
      <c r="JJA36" s="86"/>
      <c r="JJB36" s="86"/>
      <c r="JJC36" s="86"/>
      <c r="JJD36" s="86"/>
      <c r="JJE36" s="86"/>
      <c r="JJF36" s="86"/>
      <c r="JJG36" s="86"/>
      <c r="JJH36" s="86"/>
      <c r="JJI36" s="86"/>
      <c r="JJJ36" s="86"/>
      <c r="JJK36" s="86"/>
      <c r="JJL36" s="86"/>
      <c r="JJM36" s="86"/>
      <c r="JJN36" s="86"/>
      <c r="JJO36" s="86"/>
      <c r="JJP36" s="86"/>
      <c r="JJQ36" s="86"/>
      <c r="JJR36" s="86"/>
      <c r="JJS36" s="86"/>
      <c r="JJT36" s="86"/>
      <c r="JJU36" s="86"/>
      <c r="JJV36" s="86"/>
      <c r="JJW36" s="86"/>
      <c r="JJX36" s="86"/>
      <c r="JJY36" s="86"/>
      <c r="JJZ36" s="86"/>
      <c r="JKA36" s="86"/>
      <c r="JKB36" s="86"/>
      <c r="JKC36" s="86"/>
      <c r="JKD36" s="86"/>
      <c r="JKE36" s="86"/>
      <c r="JKF36" s="86"/>
      <c r="JKG36" s="86"/>
      <c r="JKH36" s="86"/>
      <c r="JKI36" s="86"/>
      <c r="JKJ36" s="86"/>
      <c r="JKK36" s="86"/>
      <c r="JKL36" s="86"/>
      <c r="JKM36" s="86"/>
      <c r="JKN36" s="86"/>
      <c r="JKO36" s="86"/>
      <c r="JKP36" s="86"/>
      <c r="JKQ36" s="86"/>
      <c r="JKR36" s="86"/>
      <c r="JKS36" s="86"/>
      <c r="JKT36" s="86"/>
      <c r="JKU36" s="86"/>
      <c r="JKV36" s="86"/>
      <c r="JKW36" s="86"/>
      <c r="JKX36" s="86"/>
      <c r="JKY36" s="86"/>
      <c r="JKZ36" s="86"/>
      <c r="JLA36" s="86"/>
      <c r="JLB36" s="86"/>
      <c r="JLC36" s="86"/>
      <c r="JLD36" s="86"/>
      <c r="JLE36" s="86"/>
      <c r="JLF36" s="86"/>
      <c r="JLG36" s="86"/>
      <c r="JLH36" s="86"/>
      <c r="JLI36" s="86"/>
      <c r="JLJ36" s="86"/>
      <c r="JLK36" s="86"/>
      <c r="JLL36" s="86"/>
      <c r="JLM36" s="86"/>
      <c r="JLN36" s="86"/>
      <c r="JLO36" s="86"/>
      <c r="JLP36" s="86"/>
      <c r="JLQ36" s="86"/>
      <c r="JLR36" s="86"/>
      <c r="JLS36" s="86"/>
      <c r="JLT36" s="86"/>
      <c r="JLU36" s="86"/>
      <c r="JLV36" s="86"/>
      <c r="JLW36" s="86"/>
      <c r="JLX36" s="86"/>
      <c r="JLY36" s="86"/>
      <c r="JLZ36" s="86"/>
      <c r="JMA36" s="86"/>
      <c r="JMB36" s="86"/>
      <c r="JMC36" s="86"/>
      <c r="JMD36" s="86"/>
      <c r="JME36" s="86"/>
      <c r="JMF36" s="86"/>
      <c r="JMG36" s="86"/>
      <c r="JMH36" s="86"/>
      <c r="JMI36" s="86"/>
      <c r="JMJ36" s="86"/>
      <c r="JMK36" s="86"/>
      <c r="JML36" s="86"/>
      <c r="JMM36" s="86"/>
      <c r="JMN36" s="86"/>
      <c r="JMO36" s="86"/>
      <c r="JMP36" s="86"/>
      <c r="JMQ36" s="86"/>
      <c r="JMR36" s="86"/>
      <c r="JMS36" s="86"/>
      <c r="JMT36" s="86"/>
      <c r="JMU36" s="86"/>
      <c r="JMV36" s="86"/>
      <c r="JMW36" s="86"/>
      <c r="JMX36" s="86"/>
      <c r="JMY36" s="86"/>
      <c r="JMZ36" s="86"/>
      <c r="JNA36" s="86"/>
      <c r="JNB36" s="86"/>
      <c r="JNC36" s="86"/>
      <c r="JND36" s="86"/>
      <c r="JNE36" s="86"/>
      <c r="JNF36" s="86"/>
      <c r="JNG36" s="86"/>
      <c r="JNH36" s="86"/>
      <c r="JNI36" s="86"/>
      <c r="JNJ36" s="86"/>
      <c r="JNK36" s="86"/>
      <c r="JNL36" s="86"/>
      <c r="JNM36" s="86"/>
      <c r="JNN36" s="86"/>
      <c r="JNO36" s="86"/>
      <c r="JNP36" s="86"/>
      <c r="JNQ36" s="86"/>
      <c r="JNR36" s="86"/>
      <c r="JNS36" s="86"/>
      <c r="JNT36" s="86"/>
      <c r="JNU36" s="86"/>
      <c r="JNV36" s="86"/>
      <c r="JNW36" s="86"/>
      <c r="JNX36" s="86"/>
      <c r="JNY36" s="86"/>
      <c r="JNZ36" s="86"/>
      <c r="JOA36" s="86"/>
      <c r="JOB36" s="86"/>
      <c r="JOC36" s="86"/>
      <c r="JOD36" s="86"/>
      <c r="JOE36" s="86"/>
      <c r="JOF36" s="86"/>
      <c r="JOG36" s="86"/>
      <c r="JOH36" s="86"/>
      <c r="JOI36" s="86"/>
      <c r="JOJ36" s="86"/>
      <c r="JOK36" s="86"/>
      <c r="JOL36" s="86"/>
      <c r="JOM36" s="86"/>
      <c r="JON36" s="86"/>
      <c r="JOO36" s="86"/>
      <c r="JOP36" s="86"/>
      <c r="JOQ36" s="86"/>
      <c r="JOR36" s="86"/>
      <c r="JOS36" s="86"/>
      <c r="JOT36" s="86"/>
      <c r="JOU36" s="86"/>
      <c r="JOV36" s="86"/>
      <c r="JOW36" s="86"/>
      <c r="JOX36" s="86"/>
      <c r="JOY36" s="86"/>
      <c r="JOZ36" s="86"/>
      <c r="JPA36" s="86"/>
      <c r="JPB36" s="86"/>
      <c r="JPC36" s="86"/>
      <c r="JPD36" s="86"/>
      <c r="JPE36" s="86"/>
      <c r="JPF36" s="86"/>
      <c r="JPG36" s="86"/>
      <c r="JPH36" s="86"/>
      <c r="JPI36" s="86"/>
      <c r="JPJ36" s="86"/>
      <c r="JPK36" s="86"/>
      <c r="JPL36" s="86"/>
      <c r="JPM36" s="86"/>
      <c r="JPN36" s="86"/>
      <c r="JPO36" s="86"/>
      <c r="JPP36" s="86"/>
      <c r="JPQ36" s="86"/>
      <c r="JPR36" s="86"/>
      <c r="JPS36" s="86"/>
      <c r="JPT36" s="86"/>
      <c r="JPU36" s="86"/>
      <c r="JPV36" s="86"/>
      <c r="JPW36" s="86"/>
      <c r="JPX36" s="86"/>
      <c r="JPY36" s="86"/>
      <c r="JPZ36" s="86"/>
      <c r="JQA36" s="86"/>
      <c r="JQB36" s="86"/>
      <c r="JQC36" s="86"/>
      <c r="JQD36" s="86"/>
      <c r="JQE36" s="86"/>
      <c r="JQF36" s="86"/>
      <c r="JQG36" s="86"/>
      <c r="JQH36" s="86"/>
      <c r="JQI36" s="86"/>
      <c r="JQJ36" s="86"/>
      <c r="JQK36" s="86"/>
      <c r="JQL36" s="86"/>
      <c r="JQM36" s="86"/>
      <c r="JQN36" s="86"/>
      <c r="JQO36" s="86"/>
      <c r="JQP36" s="86"/>
      <c r="JQQ36" s="86"/>
      <c r="JQR36" s="86"/>
      <c r="JQS36" s="86"/>
      <c r="JQT36" s="86"/>
      <c r="JQU36" s="86"/>
      <c r="JQV36" s="86"/>
      <c r="JQW36" s="86"/>
      <c r="JQX36" s="86"/>
      <c r="JQY36" s="86"/>
      <c r="JQZ36" s="86"/>
      <c r="JRA36" s="86"/>
      <c r="JRB36" s="86"/>
      <c r="JRC36" s="86"/>
      <c r="JRD36" s="86"/>
      <c r="JRE36" s="86"/>
      <c r="JRF36" s="86"/>
      <c r="JRG36" s="86"/>
      <c r="JRH36" s="86"/>
      <c r="JRI36" s="86"/>
      <c r="JRJ36" s="86"/>
      <c r="JRK36" s="86"/>
      <c r="JRL36" s="86"/>
      <c r="JRM36" s="86"/>
      <c r="JRN36" s="86"/>
      <c r="JRO36" s="86"/>
      <c r="JRP36" s="86"/>
      <c r="JRQ36" s="86"/>
      <c r="JRR36" s="86"/>
      <c r="JRS36" s="86"/>
      <c r="JRT36" s="86"/>
      <c r="JRU36" s="86"/>
      <c r="JRV36" s="86"/>
      <c r="JRW36" s="86"/>
      <c r="JRX36" s="86"/>
      <c r="JRY36" s="86"/>
      <c r="JRZ36" s="86"/>
      <c r="JSA36" s="86"/>
      <c r="JSB36" s="86"/>
      <c r="JSC36" s="86"/>
      <c r="JSD36" s="86"/>
      <c r="JSE36" s="86"/>
      <c r="JSF36" s="86"/>
      <c r="JSG36" s="86"/>
      <c r="JSH36" s="86"/>
      <c r="JSI36" s="86"/>
      <c r="JSJ36" s="86"/>
      <c r="JSK36" s="86"/>
      <c r="JSL36" s="86"/>
      <c r="JSM36" s="86"/>
      <c r="JSN36" s="86"/>
      <c r="JSO36" s="86"/>
      <c r="JSP36" s="86"/>
      <c r="JSQ36" s="86"/>
      <c r="JSR36" s="86"/>
      <c r="JSS36" s="86"/>
      <c r="JST36" s="86"/>
      <c r="JSU36" s="86"/>
      <c r="JSV36" s="86"/>
      <c r="JSW36" s="86"/>
      <c r="JSX36" s="86"/>
      <c r="JSY36" s="86"/>
      <c r="JSZ36" s="86"/>
      <c r="JTA36" s="86"/>
      <c r="JTB36" s="86"/>
      <c r="JTC36" s="86"/>
      <c r="JTD36" s="86"/>
      <c r="JTE36" s="86"/>
      <c r="JTF36" s="86"/>
      <c r="JTG36" s="86"/>
      <c r="JTH36" s="86"/>
      <c r="JTI36" s="86"/>
      <c r="JTJ36" s="86"/>
      <c r="JTK36" s="86"/>
      <c r="JTL36" s="86"/>
      <c r="JTM36" s="86"/>
      <c r="JTN36" s="86"/>
      <c r="JTO36" s="86"/>
      <c r="JTP36" s="86"/>
      <c r="JTQ36" s="86"/>
      <c r="JTR36" s="86"/>
      <c r="JTS36" s="86"/>
      <c r="JTT36" s="86"/>
      <c r="JTU36" s="86"/>
      <c r="JTV36" s="86"/>
      <c r="JTW36" s="86"/>
      <c r="JTX36" s="86"/>
      <c r="JTY36" s="86"/>
      <c r="JTZ36" s="86"/>
      <c r="JUA36" s="86"/>
      <c r="JUB36" s="86"/>
      <c r="JUC36" s="86"/>
      <c r="JUD36" s="86"/>
      <c r="JUE36" s="86"/>
      <c r="JUF36" s="86"/>
      <c r="JUG36" s="86"/>
      <c r="JUH36" s="86"/>
      <c r="JUI36" s="86"/>
      <c r="JUJ36" s="86"/>
      <c r="JUK36" s="86"/>
      <c r="JUL36" s="86"/>
      <c r="JUM36" s="86"/>
      <c r="JUN36" s="86"/>
      <c r="JUO36" s="86"/>
      <c r="JUP36" s="86"/>
      <c r="JUQ36" s="86"/>
      <c r="JUR36" s="86"/>
      <c r="JUS36" s="86"/>
      <c r="JUT36" s="86"/>
      <c r="JUU36" s="86"/>
      <c r="JUV36" s="86"/>
      <c r="JUW36" s="86"/>
      <c r="JUX36" s="86"/>
      <c r="JUY36" s="86"/>
      <c r="JUZ36" s="86"/>
      <c r="JVA36" s="86"/>
      <c r="JVB36" s="86"/>
      <c r="JVC36" s="86"/>
      <c r="JVD36" s="86"/>
      <c r="JVE36" s="86"/>
      <c r="JVF36" s="86"/>
      <c r="JVG36" s="86"/>
      <c r="JVH36" s="86"/>
      <c r="JVI36" s="86"/>
      <c r="JVJ36" s="86"/>
      <c r="JVK36" s="86"/>
      <c r="JVL36" s="86"/>
      <c r="JVM36" s="86"/>
      <c r="JVN36" s="86"/>
      <c r="JVO36" s="86"/>
      <c r="JVP36" s="86"/>
      <c r="JVQ36" s="86"/>
      <c r="JVR36" s="86"/>
      <c r="JVS36" s="86"/>
      <c r="JVT36" s="86"/>
      <c r="JVU36" s="86"/>
      <c r="JVV36" s="86"/>
      <c r="JVW36" s="86"/>
      <c r="JVX36" s="86"/>
      <c r="JVY36" s="86"/>
      <c r="JVZ36" s="86"/>
      <c r="JWA36" s="86"/>
      <c r="JWB36" s="86"/>
      <c r="JWC36" s="86"/>
      <c r="JWD36" s="86"/>
      <c r="JWE36" s="86"/>
      <c r="JWF36" s="86"/>
      <c r="JWG36" s="86"/>
      <c r="JWH36" s="86"/>
      <c r="JWI36" s="86"/>
      <c r="JWJ36" s="86"/>
      <c r="JWK36" s="86"/>
      <c r="JWL36" s="86"/>
      <c r="JWM36" s="86"/>
      <c r="JWN36" s="86"/>
      <c r="JWO36" s="86"/>
      <c r="JWP36" s="86"/>
      <c r="JWQ36" s="86"/>
      <c r="JWR36" s="86"/>
      <c r="JWS36" s="86"/>
      <c r="JWT36" s="86"/>
      <c r="JWU36" s="86"/>
      <c r="JWV36" s="86"/>
      <c r="JWW36" s="86"/>
      <c r="JWX36" s="86"/>
      <c r="JWY36" s="86"/>
      <c r="JWZ36" s="86"/>
      <c r="JXA36" s="86"/>
      <c r="JXB36" s="86"/>
      <c r="JXC36" s="86"/>
      <c r="JXD36" s="86"/>
      <c r="JXE36" s="86"/>
      <c r="JXF36" s="86"/>
      <c r="JXG36" s="86"/>
      <c r="JXH36" s="86"/>
      <c r="JXI36" s="86"/>
      <c r="JXJ36" s="86"/>
      <c r="JXK36" s="86"/>
      <c r="JXL36" s="86"/>
      <c r="JXM36" s="86"/>
      <c r="JXN36" s="86"/>
      <c r="JXO36" s="86"/>
      <c r="JXP36" s="86"/>
      <c r="JXQ36" s="86"/>
      <c r="JXR36" s="86"/>
      <c r="JXS36" s="86"/>
      <c r="JXT36" s="86"/>
      <c r="JXU36" s="86"/>
      <c r="JXV36" s="86"/>
      <c r="JXW36" s="86"/>
      <c r="JXX36" s="86"/>
      <c r="JXY36" s="86"/>
      <c r="JXZ36" s="86"/>
      <c r="JYA36" s="86"/>
      <c r="JYB36" s="86"/>
      <c r="JYC36" s="86"/>
      <c r="JYD36" s="86"/>
      <c r="JYE36" s="86"/>
      <c r="JYF36" s="86"/>
      <c r="JYG36" s="86"/>
      <c r="JYH36" s="86"/>
      <c r="JYI36" s="86"/>
      <c r="JYJ36" s="86"/>
      <c r="JYK36" s="86"/>
      <c r="JYL36" s="86"/>
      <c r="JYM36" s="86"/>
      <c r="JYN36" s="86"/>
      <c r="JYO36" s="86"/>
      <c r="JYP36" s="86"/>
      <c r="JYQ36" s="86"/>
      <c r="JYR36" s="86"/>
      <c r="JYS36" s="86"/>
      <c r="JYT36" s="86"/>
      <c r="JYU36" s="86"/>
      <c r="JYV36" s="86"/>
      <c r="JYW36" s="86"/>
      <c r="JYX36" s="86"/>
      <c r="JYY36" s="86"/>
      <c r="JYZ36" s="86"/>
      <c r="JZA36" s="86"/>
      <c r="JZB36" s="86"/>
      <c r="JZC36" s="86"/>
      <c r="JZD36" s="86"/>
      <c r="JZE36" s="86"/>
      <c r="JZF36" s="86"/>
      <c r="JZG36" s="86"/>
      <c r="JZH36" s="86"/>
      <c r="JZI36" s="86"/>
      <c r="JZJ36" s="86"/>
      <c r="JZK36" s="86"/>
      <c r="JZL36" s="86"/>
      <c r="JZM36" s="86"/>
      <c r="JZN36" s="86"/>
      <c r="JZO36" s="86"/>
      <c r="JZP36" s="86"/>
      <c r="JZQ36" s="86"/>
      <c r="JZR36" s="86"/>
      <c r="JZS36" s="86"/>
      <c r="JZT36" s="86"/>
      <c r="JZU36" s="86"/>
      <c r="JZV36" s="86"/>
      <c r="JZW36" s="86"/>
      <c r="JZX36" s="86"/>
      <c r="JZY36" s="86"/>
      <c r="JZZ36" s="86"/>
      <c r="KAA36" s="86"/>
      <c r="KAB36" s="86"/>
      <c r="KAC36" s="86"/>
      <c r="KAD36" s="86"/>
      <c r="KAE36" s="86"/>
      <c r="KAF36" s="86"/>
      <c r="KAG36" s="86"/>
      <c r="KAH36" s="86"/>
      <c r="KAI36" s="86"/>
      <c r="KAJ36" s="86"/>
      <c r="KAK36" s="86"/>
      <c r="KAL36" s="86"/>
      <c r="KAM36" s="86"/>
      <c r="KAN36" s="86"/>
      <c r="KAO36" s="86"/>
      <c r="KAP36" s="86"/>
      <c r="KAQ36" s="86"/>
      <c r="KAR36" s="86"/>
      <c r="KAS36" s="86"/>
      <c r="KAT36" s="86"/>
      <c r="KAU36" s="86"/>
      <c r="KAV36" s="86"/>
      <c r="KAW36" s="86"/>
      <c r="KAX36" s="86"/>
      <c r="KAY36" s="86"/>
      <c r="KAZ36" s="86"/>
      <c r="KBA36" s="86"/>
      <c r="KBB36" s="86"/>
      <c r="KBC36" s="86"/>
      <c r="KBD36" s="86"/>
      <c r="KBE36" s="86"/>
      <c r="KBF36" s="86"/>
      <c r="KBG36" s="86"/>
      <c r="KBH36" s="86"/>
      <c r="KBI36" s="86"/>
      <c r="KBJ36" s="86"/>
      <c r="KBK36" s="86"/>
      <c r="KBL36" s="86"/>
      <c r="KBM36" s="86"/>
      <c r="KBN36" s="86"/>
      <c r="KBO36" s="86"/>
      <c r="KBP36" s="86"/>
      <c r="KBQ36" s="86"/>
      <c r="KBR36" s="86"/>
      <c r="KBS36" s="86"/>
      <c r="KBT36" s="86"/>
      <c r="KBU36" s="86"/>
      <c r="KBV36" s="86"/>
      <c r="KBW36" s="86"/>
      <c r="KBX36" s="86"/>
      <c r="KBY36" s="86"/>
      <c r="KBZ36" s="86"/>
      <c r="KCA36" s="86"/>
      <c r="KCB36" s="86"/>
      <c r="KCC36" s="86"/>
      <c r="KCD36" s="86"/>
      <c r="KCE36" s="86"/>
      <c r="KCF36" s="86"/>
      <c r="KCG36" s="86"/>
      <c r="KCH36" s="86"/>
      <c r="KCI36" s="86"/>
      <c r="KCJ36" s="86"/>
      <c r="KCK36" s="86"/>
      <c r="KCL36" s="86"/>
      <c r="KCM36" s="86"/>
      <c r="KCN36" s="86"/>
      <c r="KCO36" s="86"/>
      <c r="KCP36" s="86"/>
      <c r="KCQ36" s="86"/>
      <c r="KCR36" s="86"/>
      <c r="KCS36" s="86"/>
      <c r="KCT36" s="86"/>
      <c r="KCU36" s="86"/>
      <c r="KCV36" s="86"/>
      <c r="KCW36" s="86"/>
      <c r="KCX36" s="86"/>
      <c r="KCY36" s="86"/>
      <c r="KCZ36" s="86"/>
      <c r="KDA36" s="86"/>
      <c r="KDB36" s="86"/>
      <c r="KDC36" s="86"/>
      <c r="KDD36" s="86"/>
      <c r="KDE36" s="86"/>
      <c r="KDF36" s="86"/>
      <c r="KDG36" s="86"/>
      <c r="KDH36" s="86"/>
      <c r="KDI36" s="86"/>
      <c r="KDJ36" s="86"/>
      <c r="KDK36" s="86"/>
      <c r="KDL36" s="86"/>
      <c r="KDM36" s="86"/>
      <c r="KDN36" s="86"/>
      <c r="KDO36" s="86"/>
      <c r="KDP36" s="86"/>
      <c r="KDQ36" s="86"/>
      <c r="KDR36" s="86"/>
      <c r="KDS36" s="86"/>
      <c r="KDT36" s="86"/>
      <c r="KDU36" s="86"/>
      <c r="KDV36" s="86"/>
      <c r="KDW36" s="86"/>
      <c r="KDX36" s="86"/>
      <c r="KDY36" s="86"/>
      <c r="KDZ36" s="86"/>
      <c r="KEA36" s="86"/>
      <c r="KEB36" s="86"/>
      <c r="KEC36" s="86"/>
      <c r="KED36" s="86"/>
      <c r="KEE36" s="86"/>
      <c r="KEF36" s="86"/>
      <c r="KEG36" s="86"/>
      <c r="KEH36" s="86"/>
      <c r="KEI36" s="86"/>
      <c r="KEJ36" s="86"/>
      <c r="KEK36" s="86"/>
      <c r="KEL36" s="86"/>
      <c r="KEM36" s="86"/>
      <c r="KEN36" s="86"/>
      <c r="KEO36" s="86"/>
      <c r="KEP36" s="86"/>
      <c r="KEQ36" s="86"/>
      <c r="KER36" s="86"/>
      <c r="KES36" s="86"/>
      <c r="KET36" s="86"/>
      <c r="KEU36" s="86"/>
      <c r="KEV36" s="86"/>
      <c r="KEW36" s="86"/>
      <c r="KEX36" s="86"/>
      <c r="KEY36" s="86"/>
      <c r="KEZ36" s="86"/>
      <c r="KFA36" s="86"/>
      <c r="KFB36" s="86"/>
      <c r="KFC36" s="86"/>
      <c r="KFD36" s="86"/>
      <c r="KFE36" s="86"/>
      <c r="KFF36" s="86"/>
      <c r="KFG36" s="86"/>
      <c r="KFH36" s="86"/>
      <c r="KFI36" s="86"/>
      <c r="KFJ36" s="86"/>
      <c r="KFK36" s="86"/>
      <c r="KFL36" s="86"/>
      <c r="KFM36" s="86"/>
      <c r="KFN36" s="86"/>
      <c r="KFO36" s="86"/>
      <c r="KFP36" s="86"/>
      <c r="KFQ36" s="86"/>
      <c r="KFR36" s="86"/>
      <c r="KFS36" s="86"/>
      <c r="KFT36" s="86"/>
      <c r="KFU36" s="86"/>
      <c r="KFV36" s="86"/>
      <c r="KFW36" s="86"/>
      <c r="KFX36" s="86"/>
      <c r="KFY36" s="86"/>
      <c r="KFZ36" s="86"/>
      <c r="KGA36" s="86"/>
      <c r="KGB36" s="86"/>
      <c r="KGC36" s="86"/>
      <c r="KGD36" s="86"/>
      <c r="KGE36" s="86"/>
      <c r="KGF36" s="86"/>
      <c r="KGG36" s="86"/>
      <c r="KGH36" s="86"/>
      <c r="KGI36" s="86"/>
      <c r="KGJ36" s="86"/>
      <c r="KGK36" s="86"/>
      <c r="KGL36" s="86"/>
      <c r="KGM36" s="86"/>
      <c r="KGN36" s="86"/>
      <c r="KGO36" s="86"/>
      <c r="KGP36" s="86"/>
      <c r="KGQ36" s="86"/>
      <c r="KGR36" s="86"/>
      <c r="KGS36" s="86"/>
      <c r="KGT36" s="86"/>
      <c r="KGU36" s="86"/>
      <c r="KGV36" s="86"/>
      <c r="KGW36" s="86"/>
      <c r="KGX36" s="86"/>
      <c r="KGY36" s="86"/>
      <c r="KGZ36" s="86"/>
      <c r="KHA36" s="86"/>
      <c r="KHB36" s="86"/>
      <c r="KHC36" s="86"/>
      <c r="KHD36" s="86"/>
      <c r="KHE36" s="86"/>
      <c r="KHF36" s="86"/>
      <c r="KHG36" s="86"/>
      <c r="KHH36" s="86"/>
      <c r="KHI36" s="86"/>
      <c r="KHJ36" s="86"/>
      <c r="KHK36" s="86"/>
      <c r="KHL36" s="86"/>
      <c r="KHM36" s="86"/>
      <c r="KHN36" s="86"/>
      <c r="KHO36" s="86"/>
      <c r="KHP36" s="86"/>
      <c r="KHQ36" s="86"/>
      <c r="KHR36" s="86"/>
      <c r="KHS36" s="86"/>
      <c r="KHT36" s="86"/>
      <c r="KHU36" s="86"/>
      <c r="KHV36" s="86"/>
      <c r="KHW36" s="86"/>
      <c r="KHX36" s="86"/>
      <c r="KHY36" s="86"/>
      <c r="KHZ36" s="86"/>
      <c r="KIA36" s="86"/>
      <c r="KIB36" s="86"/>
      <c r="KIC36" s="86"/>
      <c r="KID36" s="86"/>
      <c r="KIE36" s="86"/>
      <c r="KIF36" s="86"/>
      <c r="KIG36" s="86"/>
      <c r="KIH36" s="86"/>
      <c r="KII36" s="86"/>
      <c r="KIJ36" s="86"/>
      <c r="KIK36" s="86"/>
      <c r="KIL36" s="86"/>
      <c r="KIM36" s="86"/>
      <c r="KIN36" s="86"/>
      <c r="KIO36" s="86"/>
      <c r="KIP36" s="86"/>
      <c r="KIQ36" s="86"/>
      <c r="KIR36" s="86"/>
      <c r="KIS36" s="86"/>
      <c r="KIT36" s="86"/>
      <c r="KIU36" s="86"/>
      <c r="KIV36" s="86"/>
      <c r="KIW36" s="86"/>
      <c r="KIX36" s="86"/>
      <c r="KIY36" s="86"/>
      <c r="KIZ36" s="86"/>
      <c r="KJA36" s="86"/>
      <c r="KJB36" s="86"/>
      <c r="KJC36" s="86"/>
      <c r="KJD36" s="86"/>
      <c r="KJE36" s="86"/>
      <c r="KJF36" s="86"/>
      <c r="KJG36" s="86"/>
      <c r="KJH36" s="86"/>
      <c r="KJI36" s="86"/>
      <c r="KJJ36" s="86"/>
      <c r="KJK36" s="86"/>
      <c r="KJL36" s="86"/>
      <c r="KJM36" s="86"/>
      <c r="KJN36" s="86"/>
      <c r="KJO36" s="86"/>
      <c r="KJP36" s="86"/>
      <c r="KJQ36" s="86"/>
      <c r="KJR36" s="86"/>
      <c r="KJS36" s="86"/>
      <c r="KJT36" s="86"/>
      <c r="KJU36" s="86"/>
      <c r="KJV36" s="86"/>
      <c r="KJW36" s="86"/>
      <c r="KJX36" s="86"/>
      <c r="KJY36" s="86"/>
      <c r="KJZ36" s="86"/>
      <c r="KKA36" s="86"/>
      <c r="KKB36" s="86"/>
      <c r="KKC36" s="86"/>
      <c r="KKD36" s="86"/>
      <c r="KKE36" s="86"/>
      <c r="KKF36" s="86"/>
      <c r="KKG36" s="86"/>
      <c r="KKH36" s="86"/>
      <c r="KKI36" s="86"/>
      <c r="KKJ36" s="86"/>
      <c r="KKK36" s="86"/>
      <c r="KKL36" s="86"/>
      <c r="KKM36" s="86"/>
      <c r="KKN36" s="86"/>
      <c r="KKO36" s="86"/>
      <c r="KKP36" s="86"/>
      <c r="KKQ36" s="86"/>
      <c r="KKR36" s="86"/>
      <c r="KKS36" s="86"/>
      <c r="KKT36" s="86"/>
      <c r="KKU36" s="86"/>
      <c r="KKV36" s="86"/>
      <c r="KKW36" s="86"/>
      <c r="KKX36" s="86"/>
      <c r="KKY36" s="86"/>
      <c r="KKZ36" s="86"/>
      <c r="KLA36" s="86"/>
      <c r="KLB36" s="86"/>
      <c r="KLC36" s="86"/>
      <c r="KLD36" s="86"/>
      <c r="KLE36" s="86"/>
      <c r="KLF36" s="86"/>
      <c r="KLG36" s="86"/>
      <c r="KLH36" s="86"/>
      <c r="KLI36" s="86"/>
      <c r="KLJ36" s="86"/>
      <c r="KLK36" s="86"/>
      <c r="KLL36" s="86"/>
      <c r="KLM36" s="86"/>
      <c r="KLN36" s="86"/>
      <c r="KLO36" s="86"/>
      <c r="KLP36" s="86"/>
      <c r="KLQ36" s="86"/>
      <c r="KLR36" s="86"/>
      <c r="KLS36" s="86"/>
      <c r="KLT36" s="86"/>
      <c r="KLU36" s="86"/>
      <c r="KLV36" s="86"/>
      <c r="KLW36" s="86"/>
      <c r="KLX36" s="86"/>
      <c r="KLY36" s="86"/>
      <c r="KLZ36" s="86"/>
      <c r="KMA36" s="86"/>
      <c r="KMB36" s="86"/>
      <c r="KMC36" s="86"/>
      <c r="KMD36" s="86"/>
      <c r="KME36" s="86"/>
      <c r="KMF36" s="86"/>
      <c r="KMG36" s="86"/>
      <c r="KMH36" s="86"/>
      <c r="KMI36" s="86"/>
      <c r="KMJ36" s="86"/>
      <c r="KMK36" s="86"/>
      <c r="KML36" s="86"/>
      <c r="KMM36" s="86"/>
      <c r="KMN36" s="86"/>
      <c r="KMO36" s="86"/>
      <c r="KMP36" s="86"/>
      <c r="KMQ36" s="86"/>
      <c r="KMR36" s="86"/>
      <c r="KMS36" s="86"/>
      <c r="KMT36" s="86"/>
      <c r="KMU36" s="86"/>
      <c r="KMV36" s="86"/>
      <c r="KMW36" s="86"/>
      <c r="KMX36" s="86"/>
      <c r="KMY36" s="86"/>
      <c r="KMZ36" s="86"/>
      <c r="KNA36" s="86"/>
      <c r="KNB36" s="86"/>
      <c r="KNC36" s="86"/>
      <c r="KND36" s="86"/>
      <c r="KNE36" s="86"/>
      <c r="KNF36" s="86"/>
      <c r="KNG36" s="86"/>
      <c r="KNH36" s="86"/>
      <c r="KNI36" s="86"/>
      <c r="KNJ36" s="86"/>
      <c r="KNK36" s="86"/>
      <c r="KNL36" s="86"/>
      <c r="KNM36" s="86"/>
      <c r="KNN36" s="86"/>
      <c r="KNO36" s="86"/>
      <c r="KNP36" s="86"/>
      <c r="KNQ36" s="86"/>
      <c r="KNR36" s="86"/>
      <c r="KNS36" s="86"/>
      <c r="KNT36" s="86"/>
      <c r="KNU36" s="86"/>
      <c r="KNV36" s="86"/>
      <c r="KNW36" s="86"/>
      <c r="KNX36" s="86"/>
      <c r="KNY36" s="86"/>
      <c r="KNZ36" s="86"/>
      <c r="KOA36" s="86"/>
      <c r="KOB36" s="86"/>
      <c r="KOC36" s="86"/>
      <c r="KOD36" s="86"/>
      <c r="KOE36" s="86"/>
      <c r="KOF36" s="86"/>
      <c r="KOG36" s="86"/>
      <c r="KOH36" s="86"/>
      <c r="KOI36" s="86"/>
      <c r="KOJ36" s="86"/>
      <c r="KOK36" s="86"/>
      <c r="KOL36" s="86"/>
      <c r="KOM36" s="86"/>
      <c r="KON36" s="86"/>
      <c r="KOO36" s="86"/>
      <c r="KOP36" s="86"/>
      <c r="KOQ36" s="86"/>
      <c r="KOR36" s="86"/>
      <c r="KOS36" s="86"/>
      <c r="KOT36" s="86"/>
      <c r="KOU36" s="86"/>
      <c r="KOV36" s="86"/>
      <c r="KOW36" s="86"/>
      <c r="KOX36" s="86"/>
      <c r="KOY36" s="86"/>
      <c r="KOZ36" s="86"/>
      <c r="KPA36" s="86"/>
      <c r="KPB36" s="86"/>
      <c r="KPC36" s="86"/>
      <c r="KPD36" s="86"/>
      <c r="KPE36" s="86"/>
      <c r="KPF36" s="86"/>
      <c r="KPG36" s="86"/>
      <c r="KPH36" s="86"/>
      <c r="KPI36" s="86"/>
      <c r="KPJ36" s="86"/>
      <c r="KPK36" s="86"/>
      <c r="KPL36" s="86"/>
      <c r="KPM36" s="86"/>
      <c r="KPN36" s="86"/>
      <c r="KPO36" s="86"/>
      <c r="KPP36" s="86"/>
      <c r="KPQ36" s="86"/>
      <c r="KPR36" s="86"/>
      <c r="KPS36" s="86"/>
      <c r="KPT36" s="86"/>
      <c r="KPU36" s="86"/>
      <c r="KPV36" s="86"/>
      <c r="KPW36" s="86"/>
      <c r="KPX36" s="86"/>
      <c r="KPY36" s="86"/>
      <c r="KPZ36" s="86"/>
      <c r="KQA36" s="86"/>
      <c r="KQB36" s="86"/>
      <c r="KQC36" s="86"/>
      <c r="KQD36" s="86"/>
      <c r="KQE36" s="86"/>
      <c r="KQF36" s="86"/>
      <c r="KQG36" s="86"/>
      <c r="KQH36" s="86"/>
      <c r="KQI36" s="86"/>
      <c r="KQJ36" s="86"/>
      <c r="KQK36" s="86"/>
      <c r="KQL36" s="86"/>
      <c r="KQM36" s="86"/>
      <c r="KQN36" s="86"/>
      <c r="KQO36" s="86"/>
      <c r="KQP36" s="86"/>
      <c r="KQQ36" s="86"/>
      <c r="KQR36" s="86"/>
      <c r="KQS36" s="86"/>
      <c r="KQT36" s="86"/>
      <c r="KQU36" s="86"/>
      <c r="KQV36" s="86"/>
      <c r="KQW36" s="86"/>
      <c r="KQX36" s="86"/>
      <c r="KQY36" s="86"/>
      <c r="KQZ36" s="86"/>
      <c r="KRA36" s="86"/>
      <c r="KRB36" s="86"/>
      <c r="KRC36" s="86"/>
      <c r="KRD36" s="86"/>
      <c r="KRE36" s="86"/>
      <c r="KRF36" s="86"/>
      <c r="KRG36" s="86"/>
      <c r="KRH36" s="86"/>
      <c r="KRI36" s="86"/>
      <c r="KRJ36" s="86"/>
      <c r="KRK36" s="86"/>
      <c r="KRL36" s="86"/>
      <c r="KRM36" s="86"/>
      <c r="KRN36" s="86"/>
      <c r="KRO36" s="86"/>
      <c r="KRP36" s="86"/>
      <c r="KRQ36" s="86"/>
      <c r="KRR36" s="86"/>
      <c r="KRS36" s="86"/>
      <c r="KRT36" s="86"/>
      <c r="KRU36" s="86"/>
      <c r="KRV36" s="86"/>
      <c r="KRW36" s="86"/>
      <c r="KRX36" s="86"/>
      <c r="KRY36" s="86"/>
      <c r="KRZ36" s="86"/>
      <c r="KSA36" s="86"/>
      <c r="KSB36" s="86"/>
      <c r="KSC36" s="86"/>
      <c r="KSD36" s="86"/>
      <c r="KSE36" s="86"/>
      <c r="KSF36" s="86"/>
      <c r="KSG36" s="86"/>
      <c r="KSH36" s="86"/>
      <c r="KSI36" s="86"/>
      <c r="KSJ36" s="86"/>
      <c r="KSK36" s="86"/>
      <c r="KSL36" s="86"/>
      <c r="KSM36" s="86"/>
      <c r="KSN36" s="86"/>
      <c r="KSO36" s="86"/>
      <c r="KSP36" s="86"/>
      <c r="KSQ36" s="86"/>
      <c r="KSR36" s="86"/>
      <c r="KSS36" s="86"/>
      <c r="KST36" s="86"/>
      <c r="KSU36" s="86"/>
      <c r="KSV36" s="86"/>
      <c r="KSW36" s="86"/>
      <c r="KSX36" s="86"/>
      <c r="KSY36" s="86"/>
      <c r="KSZ36" s="86"/>
      <c r="KTA36" s="86"/>
      <c r="KTB36" s="86"/>
      <c r="KTC36" s="86"/>
      <c r="KTD36" s="86"/>
      <c r="KTE36" s="86"/>
      <c r="KTF36" s="86"/>
      <c r="KTG36" s="86"/>
      <c r="KTH36" s="86"/>
      <c r="KTI36" s="86"/>
      <c r="KTJ36" s="86"/>
      <c r="KTK36" s="86"/>
      <c r="KTL36" s="86"/>
      <c r="KTM36" s="86"/>
      <c r="KTN36" s="86"/>
      <c r="KTO36" s="86"/>
      <c r="KTP36" s="86"/>
      <c r="KTQ36" s="86"/>
      <c r="KTR36" s="86"/>
      <c r="KTS36" s="86"/>
      <c r="KTT36" s="86"/>
      <c r="KTU36" s="86"/>
      <c r="KTV36" s="86"/>
      <c r="KTW36" s="86"/>
      <c r="KTX36" s="86"/>
      <c r="KTY36" s="86"/>
      <c r="KTZ36" s="86"/>
      <c r="KUA36" s="86"/>
      <c r="KUB36" s="86"/>
      <c r="KUC36" s="86"/>
      <c r="KUD36" s="86"/>
      <c r="KUE36" s="86"/>
      <c r="KUF36" s="86"/>
      <c r="KUG36" s="86"/>
      <c r="KUH36" s="86"/>
      <c r="KUI36" s="86"/>
      <c r="KUJ36" s="86"/>
      <c r="KUK36" s="86"/>
      <c r="KUL36" s="86"/>
      <c r="KUM36" s="86"/>
      <c r="KUN36" s="86"/>
      <c r="KUO36" s="86"/>
      <c r="KUP36" s="86"/>
      <c r="KUQ36" s="86"/>
      <c r="KUR36" s="86"/>
      <c r="KUS36" s="86"/>
      <c r="KUT36" s="86"/>
      <c r="KUU36" s="86"/>
      <c r="KUV36" s="86"/>
      <c r="KUW36" s="86"/>
      <c r="KUX36" s="86"/>
      <c r="KUY36" s="86"/>
      <c r="KUZ36" s="86"/>
      <c r="KVA36" s="86"/>
      <c r="KVB36" s="86"/>
      <c r="KVC36" s="86"/>
      <c r="KVD36" s="86"/>
      <c r="KVE36" s="86"/>
      <c r="KVF36" s="86"/>
      <c r="KVG36" s="86"/>
      <c r="KVH36" s="86"/>
      <c r="KVI36" s="86"/>
      <c r="KVJ36" s="86"/>
      <c r="KVK36" s="86"/>
      <c r="KVL36" s="86"/>
      <c r="KVM36" s="86"/>
      <c r="KVN36" s="86"/>
      <c r="KVO36" s="86"/>
      <c r="KVP36" s="86"/>
      <c r="KVQ36" s="86"/>
      <c r="KVR36" s="86"/>
      <c r="KVS36" s="86"/>
      <c r="KVT36" s="86"/>
      <c r="KVU36" s="86"/>
      <c r="KVV36" s="86"/>
      <c r="KVW36" s="86"/>
      <c r="KVX36" s="86"/>
      <c r="KVY36" s="86"/>
      <c r="KVZ36" s="86"/>
      <c r="KWA36" s="86"/>
      <c r="KWB36" s="86"/>
      <c r="KWC36" s="86"/>
      <c r="KWD36" s="86"/>
      <c r="KWE36" s="86"/>
      <c r="KWF36" s="86"/>
      <c r="KWG36" s="86"/>
      <c r="KWH36" s="86"/>
      <c r="KWI36" s="86"/>
      <c r="KWJ36" s="86"/>
      <c r="KWK36" s="86"/>
      <c r="KWL36" s="86"/>
      <c r="KWM36" s="86"/>
      <c r="KWN36" s="86"/>
      <c r="KWO36" s="86"/>
      <c r="KWP36" s="86"/>
      <c r="KWQ36" s="86"/>
      <c r="KWR36" s="86"/>
      <c r="KWS36" s="86"/>
      <c r="KWT36" s="86"/>
      <c r="KWU36" s="86"/>
      <c r="KWV36" s="86"/>
      <c r="KWW36" s="86"/>
      <c r="KWX36" s="86"/>
      <c r="KWY36" s="86"/>
      <c r="KWZ36" s="86"/>
      <c r="KXA36" s="86"/>
      <c r="KXB36" s="86"/>
      <c r="KXC36" s="86"/>
      <c r="KXD36" s="86"/>
      <c r="KXE36" s="86"/>
      <c r="KXF36" s="86"/>
      <c r="KXG36" s="86"/>
      <c r="KXH36" s="86"/>
      <c r="KXI36" s="86"/>
      <c r="KXJ36" s="86"/>
      <c r="KXK36" s="86"/>
      <c r="KXL36" s="86"/>
      <c r="KXM36" s="86"/>
      <c r="KXN36" s="86"/>
      <c r="KXO36" s="86"/>
      <c r="KXP36" s="86"/>
      <c r="KXQ36" s="86"/>
      <c r="KXR36" s="86"/>
      <c r="KXS36" s="86"/>
      <c r="KXT36" s="86"/>
      <c r="KXU36" s="86"/>
      <c r="KXV36" s="86"/>
      <c r="KXW36" s="86"/>
      <c r="KXX36" s="86"/>
      <c r="KXY36" s="86"/>
      <c r="KXZ36" s="86"/>
      <c r="KYA36" s="86"/>
      <c r="KYB36" s="86"/>
      <c r="KYC36" s="86"/>
      <c r="KYD36" s="86"/>
      <c r="KYE36" s="86"/>
      <c r="KYF36" s="86"/>
      <c r="KYG36" s="86"/>
      <c r="KYH36" s="86"/>
      <c r="KYI36" s="86"/>
      <c r="KYJ36" s="86"/>
      <c r="KYK36" s="86"/>
      <c r="KYL36" s="86"/>
      <c r="KYM36" s="86"/>
      <c r="KYN36" s="86"/>
      <c r="KYO36" s="86"/>
      <c r="KYP36" s="86"/>
      <c r="KYQ36" s="86"/>
      <c r="KYR36" s="86"/>
      <c r="KYS36" s="86"/>
      <c r="KYT36" s="86"/>
      <c r="KYU36" s="86"/>
      <c r="KYV36" s="86"/>
      <c r="KYW36" s="86"/>
      <c r="KYX36" s="86"/>
      <c r="KYY36" s="86"/>
      <c r="KYZ36" s="86"/>
      <c r="KZA36" s="86"/>
      <c r="KZB36" s="86"/>
      <c r="KZC36" s="86"/>
      <c r="KZD36" s="86"/>
      <c r="KZE36" s="86"/>
      <c r="KZF36" s="86"/>
      <c r="KZG36" s="86"/>
      <c r="KZH36" s="86"/>
      <c r="KZI36" s="86"/>
      <c r="KZJ36" s="86"/>
      <c r="KZK36" s="86"/>
      <c r="KZL36" s="86"/>
      <c r="KZM36" s="86"/>
      <c r="KZN36" s="86"/>
      <c r="KZO36" s="86"/>
      <c r="KZP36" s="86"/>
      <c r="KZQ36" s="86"/>
      <c r="KZR36" s="86"/>
      <c r="KZS36" s="86"/>
      <c r="KZT36" s="86"/>
      <c r="KZU36" s="86"/>
      <c r="KZV36" s="86"/>
      <c r="KZW36" s="86"/>
      <c r="KZX36" s="86"/>
      <c r="KZY36" s="86"/>
      <c r="KZZ36" s="86"/>
      <c r="LAA36" s="86"/>
      <c r="LAB36" s="86"/>
      <c r="LAC36" s="86"/>
      <c r="LAD36" s="86"/>
      <c r="LAE36" s="86"/>
      <c r="LAF36" s="86"/>
      <c r="LAG36" s="86"/>
      <c r="LAH36" s="86"/>
      <c r="LAI36" s="86"/>
      <c r="LAJ36" s="86"/>
      <c r="LAK36" s="86"/>
      <c r="LAL36" s="86"/>
      <c r="LAM36" s="86"/>
      <c r="LAN36" s="86"/>
      <c r="LAO36" s="86"/>
      <c r="LAP36" s="86"/>
      <c r="LAQ36" s="86"/>
      <c r="LAR36" s="86"/>
      <c r="LAS36" s="86"/>
      <c r="LAT36" s="86"/>
      <c r="LAU36" s="86"/>
      <c r="LAV36" s="86"/>
      <c r="LAW36" s="86"/>
      <c r="LAX36" s="86"/>
      <c r="LAY36" s="86"/>
      <c r="LAZ36" s="86"/>
      <c r="LBA36" s="86"/>
      <c r="LBB36" s="86"/>
      <c r="LBC36" s="86"/>
      <c r="LBD36" s="86"/>
      <c r="LBE36" s="86"/>
      <c r="LBF36" s="86"/>
      <c r="LBG36" s="86"/>
      <c r="LBH36" s="86"/>
      <c r="LBI36" s="86"/>
      <c r="LBJ36" s="86"/>
      <c r="LBK36" s="86"/>
      <c r="LBL36" s="86"/>
      <c r="LBM36" s="86"/>
      <c r="LBN36" s="86"/>
      <c r="LBO36" s="86"/>
      <c r="LBP36" s="86"/>
      <c r="LBQ36" s="86"/>
      <c r="LBR36" s="86"/>
      <c r="LBS36" s="86"/>
      <c r="LBT36" s="86"/>
      <c r="LBU36" s="86"/>
      <c r="LBV36" s="86"/>
      <c r="LBW36" s="86"/>
      <c r="LBX36" s="86"/>
      <c r="LBY36" s="86"/>
      <c r="LBZ36" s="86"/>
      <c r="LCA36" s="86"/>
      <c r="LCB36" s="86"/>
      <c r="LCC36" s="86"/>
      <c r="LCD36" s="86"/>
      <c r="LCE36" s="86"/>
      <c r="LCF36" s="86"/>
      <c r="LCG36" s="86"/>
      <c r="LCH36" s="86"/>
      <c r="LCI36" s="86"/>
      <c r="LCJ36" s="86"/>
      <c r="LCK36" s="86"/>
      <c r="LCL36" s="86"/>
      <c r="LCM36" s="86"/>
      <c r="LCN36" s="86"/>
      <c r="LCO36" s="86"/>
      <c r="LCP36" s="86"/>
      <c r="LCQ36" s="86"/>
      <c r="LCR36" s="86"/>
      <c r="LCS36" s="86"/>
      <c r="LCT36" s="86"/>
      <c r="LCU36" s="86"/>
      <c r="LCV36" s="86"/>
      <c r="LCW36" s="86"/>
      <c r="LCX36" s="86"/>
      <c r="LCY36" s="86"/>
      <c r="LCZ36" s="86"/>
      <c r="LDA36" s="86"/>
      <c r="LDB36" s="86"/>
      <c r="LDC36" s="86"/>
      <c r="LDD36" s="86"/>
      <c r="LDE36" s="86"/>
      <c r="LDF36" s="86"/>
      <c r="LDG36" s="86"/>
      <c r="LDH36" s="86"/>
      <c r="LDI36" s="86"/>
      <c r="LDJ36" s="86"/>
      <c r="LDK36" s="86"/>
      <c r="LDL36" s="86"/>
      <c r="LDM36" s="86"/>
      <c r="LDN36" s="86"/>
      <c r="LDO36" s="86"/>
      <c r="LDP36" s="86"/>
      <c r="LDQ36" s="86"/>
      <c r="LDR36" s="86"/>
      <c r="LDS36" s="86"/>
      <c r="LDT36" s="86"/>
      <c r="LDU36" s="86"/>
      <c r="LDV36" s="86"/>
      <c r="LDW36" s="86"/>
      <c r="LDX36" s="86"/>
      <c r="LDY36" s="86"/>
      <c r="LDZ36" s="86"/>
      <c r="LEA36" s="86"/>
      <c r="LEB36" s="86"/>
      <c r="LEC36" s="86"/>
      <c r="LED36" s="86"/>
      <c r="LEE36" s="86"/>
      <c r="LEF36" s="86"/>
      <c r="LEG36" s="86"/>
      <c r="LEH36" s="86"/>
      <c r="LEI36" s="86"/>
      <c r="LEJ36" s="86"/>
      <c r="LEK36" s="86"/>
      <c r="LEL36" s="86"/>
      <c r="LEM36" s="86"/>
      <c r="LEN36" s="86"/>
      <c r="LEO36" s="86"/>
      <c r="LEP36" s="86"/>
      <c r="LEQ36" s="86"/>
      <c r="LER36" s="86"/>
      <c r="LES36" s="86"/>
      <c r="LET36" s="86"/>
      <c r="LEU36" s="86"/>
      <c r="LEV36" s="86"/>
      <c r="LEW36" s="86"/>
      <c r="LEX36" s="86"/>
      <c r="LEY36" s="86"/>
      <c r="LEZ36" s="86"/>
      <c r="LFA36" s="86"/>
      <c r="LFB36" s="86"/>
      <c r="LFC36" s="86"/>
      <c r="LFD36" s="86"/>
      <c r="LFE36" s="86"/>
      <c r="LFF36" s="86"/>
      <c r="LFG36" s="86"/>
      <c r="LFH36" s="86"/>
      <c r="LFI36" s="86"/>
      <c r="LFJ36" s="86"/>
      <c r="LFK36" s="86"/>
      <c r="LFL36" s="86"/>
      <c r="LFM36" s="86"/>
      <c r="LFN36" s="86"/>
      <c r="LFO36" s="86"/>
      <c r="LFP36" s="86"/>
      <c r="LFQ36" s="86"/>
      <c r="LFR36" s="86"/>
      <c r="LFS36" s="86"/>
      <c r="LFT36" s="86"/>
      <c r="LFU36" s="86"/>
      <c r="LFV36" s="86"/>
      <c r="LFW36" s="86"/>
      <c r="LFX36" s="86"/>
      <c r="LFY36" s="86"/>
      <c r="LFZ36" s="86"/>
      <c r="LGA36" s="86"/>
      <c r="LGB36" s="86"/>
      <c r="LGC36" s="86"/>
      <c r="LGD36" s="86"/>
      <c r="LGE36" s="86"/>
      <c r="LGF36" s="86"/>
      <c r="LGG36" s="86"/>
      <c r="LGH36" s="86"/>
      <c r="LGI36" s="86"/>
      <c r="LGJ36" s="86"/>
      <c r="LGK36" s="86"/>
      <c r="LGL36" s="86"/>
      <c r="LGM36" s="86"/>
      <c r="LGN36" s="86"/>
      <c r="LGO36" s="86"/>
      <c r="LGP36" s="86"/>
      <c r="LGQ36" s="86"/>
      <c r="LGR36" s="86"/>
      <c r="LGS36" s="86"/>
      <c r="LGT36" s="86"/>
      <c r="LGU36" s="86"/>
      <c r="LGV36" s="86"/>
      <c r="LGW36" s="86"/>
      <c r="LGX36" s="86"/>
      <c r="LGY36" s="86"/>
      <c r="LGZ36" s="86"/>
      <c r="LHA36" s="86"/>
      <c r="LHB36" s="86"/>
      <c r="LHC36" s="86"/>
      <c r="LHD36" s="86"/>
      <c r="LHE36" s="86"/>
      <c r="LHF36" s="86"/>
      <c r="LHG36" s="86"/>
      <c r="LHH36" s="86"/>
      <c r="LHI36" s="86"/>
      <c r="LHJ36" s="86"/>
      <c r="LHK36" s="86"/>
      <c r="LHL36" s="86"/>
      <c r="LHM36" s="86"/>
      <c r="LHN36" s="86"/>
      <c r="LHO36" s="86"/>
      <c r="LHP36" s="86"/>
      <c r="LHQ36" s="86"/>
      <c r="LHR36" s="86"/>
      <c r="LHS36" s="86"/>
      <c r="LHT36" s="86"/>
      <c r="LHU36" s="86"/>
      <c r="LHV36" s="86"/>
      <c r="LHW36" s="86"/>
      <c r="LHX36" s="86"/>
      <c r="LHY36" s="86"/>
      <c r="LHZ36" s="86"/>
      <c r="LIA36" s="86"/>
      <c r="LIB36" s="86"/>
      <c r="LIC36" s="86"/>
      <c r="LID36" s="86"/>
      <c r="LIE36" s="86"/>
      <c r="LIF36" s="86"/>
      <c r="LIG36" s="86"/>
      <c r="LIH36" s="86"/>
      <c r="LII36" s="86"/>
      <c r="LIJ36" s="86"/>
      <c r="LIK36" s="86"/>
      <c r="LIL36" s="86"/>
      <c r="LIM36" s="86"/>
      <c r="LIN36" s="86"/>
      <c r="LIO36" s="86"/>
      <c r="LIP36" s="86"/>
      <c r="LIQ36" s="86"/>
      <c r="LIR36" s="86"/>
      <c r="LIS36" s="86"/>
      <c r="LIT36" s="86"/>
      <c r="LIU36" s="86"/>
      <c r="LIV36" s="86"/>
      <c r="LIW36" s="86"/>
      <c r="LIX36" s="86"/>
      <c r="LIY36" s="86"/>
      <c r="LIZ36" s="86"/>
      <c r="LJA36" s="86"/>
      <c r="LJB36" s="86"/>
      <c r="LJC36" s="86"/>
      <c r="LJD36" s="86"/>
      <c r="LJE36" s="86"/>
      <c r="LJF36" s="86"/>
      <c r="LJG36" s="86"/>
      <c r="LJH36" s="86"/>
      <c r="LJI36" s="86"/>
      <c r="LJJ36" s="86"/>
      <c r="LJK36" s="86"/>
      <c r="LJL36" s="86"/>
      <c r="LJM36" s="86"/>
      <c r="LJN36" s="86"/>
      <c r="LJO36" s="86"/>
      <c r="LJP36" s="86"/>
      <c r="LJQ36" s="86"/>
      <c r="LJR36" s="86"/>
      <c r="LJS36" s="86"/>
      <c r="LJT36" s="86"/>
      <c r="LJU36" s="86"/>
      <c r="LJV36" s="86"/>
      <c r="LJW36" s="86"/>
      <c r="LJX36" s="86"/>
      <c r="LJY36" s="86"/>
      <c r="LJZ36" s="86"/>
      <c r="LKA36" s="86"/>
      <c r="LKB36" s="86"/>
      <c r="LKC36" s="86"/>
      <c r="LKD36" s="86"/>
      <c r="LKE36" s="86"/>
      <c r="LKF36" s="86"/>
      <c r="LKG36" s="86"/>
      <c r="LKH36" s="86"/>
      <c r="LKI36" s="86"/>
      <c r="LKJ36" s="86"/>
      <c r="LKK36" s="86"/>
      <c r="LKL36" s="86"/>
      <c r="LKM36" s="86"/>
      <c r="LKN36" s="86"/>
      <c r="LKO36" s="86"/>
      <c r="LKP36" s="86"/>
      <c r="LKQ36" s="86"/>
      <c r="LKR36" s="86"/>
      <c r="LKS36" s="86"/>
      <c r="LKT36" s="86"/>
      <c r="LKU36" s="86"/>
      <c r="LKV36" s="86"/>
      <c r="LKW36" s="86"/>
      <c r="LKX36" s="86"/>
      <c r="LKY36" s="86"/>
      <c r="LKZ36" s="86"/>
      <c r="LLA36" s="86"/>
      <c r="LLB36" s="86"/>
      <c r="LLC36" s="86"/>
      <c r="LLD36" s="86"/>
      <c r="LLE36" s="86"/>
      <c r="LLF36" s="86"/>
      <c r="LLG36" s="86"/>
      <c r="LLH36" s="86"/>
      <c r="LLI36" s="86"/>
      <c r="LLJ36" s="86"/>
      <c r="LLK36" s="86"/>
      <c r="LLL36" s="86"/>
      <c r="LLM36" s="86"/>
      <c r="LLN36" s="86"/>
      <c r="LLO36" s="86"/>
      <c r="LLP36" s="86"/>
      <c r="LLQ36" s="86"/>
      <c r="LLR36" s="86"/>
      <c r="LLS36" s="86"/>
      <c r="LLT36" s="86"/>
      <c r="LLU36" s="86"/>
      <c r="LLV36" s="86"/>
      <c r="LLW36" s="86"/>
      <c r="LLX36" s="86"/>
      <c r="LLY36" s="86"/>
      <c r="LLZ36" s="86"/>
      <c r="LMA36" s="86"/>
      <c r="LMB36" s="86"/>
      <c r="LMC36" s="86"/>
      <c r="LMD36" s="86"/>
      <c r="LME36" s="86"/>
      <c r="LMF36" s="86"/>
      <c r="LMG36" s="86"/>
      <c r="LMH36" s="86"/>
      <c r="LMI36" s="86"/>
      <c r="LMJ36" s="86"/>
      <c r="LMK36" s="86"/>
      <c r="LML36" s="86"/>
      <c r="LMM36" s="86"/>
      <c r="LMN36" s="86"/>
      <c r="LMO36" s="86"/>
      <c r="LMP36" s="86"/>
      <c r="LMQ36" s="86"/>
      <c r="LMR36" s="86"/>
      <c r="LMS36" s="86"/>
      <c r="LMT36" s="86"/>
      <c r="LMU36" s="86"/>
      <c r="LMV36" s="86"/>
      <c r="LMW36" s="86"/>
      <c r="LMX36" s="86"/>
      <c r="LMY36" s="86"/>
      <c r="LMZ36" s="86"/>
      <c r="LNA36" s="86"/>
      <c r="LNB36" s="86"/>
      <c r="LNC36" s="86"/>
      <c r="LND36" s="86"/>
      <c r="LNE36" s="86"/>
      <c r="LNF36" s="86"/>
      <c r="LNG36" s="86"/>
      <c r="LNH36" s="86"/>
      <c r="LNI36" s="86"/>
      <c r="LNJ36" s="86"/>
      <c r="LNK36" s="86"/>
      <c r="LNL36" s="86"/>
      <c r="LNM36" s="86"/>
      <c r="LNN36" s="86"/>
      <c r="LNO36" s="86"/>
      <c r="LNP36" s="86"/>
      <c r="LNQ36" s="86"/>
      <c r="LNR36" s="86"/>
      <c r="LNS36" s="86"/>
      <c r="LNT36" s="86"/>
      <c r="LNU36" s="86"/>
      <c r="LNV36" s="86"/>
      <c r="LNW36" s="86"/>
      <c r="LNX36" s="86"/>
      <c r="LNY36" s="86"/>
      <c r="LNZ36" s="86"/>
      <c r="LOA36" s="86"/>
      <c r="LOB36" s="86"/>
      <c r="LOC36" s="86"/>
      <c r="LOD36" s="86"/>
      <c r="LOE36" s="86"/>
      <c r="LOF36" s="86"/>
      <c r="LOG36" s="86"/>
      <c r="LOH36" s="86"/>
      <c r="LOI36" s="86"/>
      <c r="LOJ36" s="86"/>
      <c r="LOK36" s="86"/>
      <c r="LOL36" s="86"/>
      <c r="LOM36" s="86"/>
      <c r="LON36" s="86"/>
      <c r="LOO36" s="86"/>
      <c r="LOP36" s="86"/>
      <c r="LOQ36" s="86"/>
      <c r="LOR36" s="86"/>
      <c r="LOS36" s="86"/>
      <c r="LOT36" s="86"/>
      <c r="LOU36" s="86"/>
      <c r="LOV36" s="86"/>
      <c r="LOW36" s="86"/>
      <c r="LOX36" s="86"/>
      <c r="LOY36" s="86"/>
      <c r="LOZ36" s="86"/>
      <c r="LPA36" s="86"/>
      <c r="LPB36" s="86"/>
      <c r="LPC36" s="86"/>
      <c r="LPD36" s="86"/>
      <c r="LPE36" s="86"/>
      <c r="LPF36" s="86"/>
      <c r="LPG36" s="86"/>
      <c r="LPH36" s="86"/>
      <c r="LPI36" s="86"/>
      <c r="LPJ36" s="86"/>
      <c r="LPK36" s="86"/>
      <c r="LPL36" s="86"/>
      <c r="LPM36" s="86"/>
      <c r="LPN36" s="86"/>
      <c r="LPO36" s="86"/>
      <c r="LPP36" s="86"/>
      <c r="LPQ36" s="86"/>
      <c r="LPR36" s="86"/>
      <c r="LPS36" s="86"/>
      <c r="LPT36" s="86"/>
      <c r="LPU36" s="86"/>
      <c r="LPV36" s="86"/>
      <c r="LPW36" s="86"/>
      <c r="LPX36" s="86"/>
      <c r="LPY36" s="86"/>
      <c r="LPZ36" s="86"/>
      <c r="LQA36" s="86"/>
      <c r="LQB36" s="86"/>
      <c r="LQC36" s="86"/>
      <c r="LQD36" s="86"/>
      <c r="LQE36" s="86"/>
      <c r="LQF36" s="86"/>
      <c r="LQG36" s="86"/>
      <c r="LQH36" s="86"/>
      <c r="LQI36" s="86"/>
      <c r="LQJ36" s="86"/>
      <c r="LQK36" s="86"/>
      <c r="LQL36" s="86"/>
      <c r="LQM36" s="86"/>
      <c r="LQN36" s="86"/>
      <c r="LQO36" s="86"/>
      <c r="LQP36" s="86"/>
      <c r="LQQ36" s="86"/>
      <c r="LQR36" s="86"/>
      <c r="LQS36" s="86"/>
      <c r="LQT36" s="86"/>
      <c r="LQU36" s="86"/>
      <c r="LQV36" s="86"/>
      <c r="LQW36" s="86"/>
      <c r="LQX36" s="86"/>
      <c r="LQY36" s="86"/>
      <c r="LQZ36" s="86"/>
      <c r="LRA36" s="86"/>
      <c r="LRB36" s="86"/>
      <c r="LRC36" s="86"/>
      <c r="LRD36" s="86"/>
      <c r="LRE36" s="86"/>
      <c r="LRF36" s="86"/>
      <c r="LRG36" s="86"/>
      <c r="LRH36" s="86"/>
      <c r="LRI36" s="86"/>
      <c r="LRJ36" s="86"/>
      <c r="LRK36" s="86"/>
      <c r="LRL36" s="86"/>
      <c r="LRM36" s="86"/>
      <c r="LRN36" s="86"/>
      <c r="LRO36" s="86"/>
      <c r="LRP36" s="86"/>
      <c r="LRQ36" s="86"/>
      <c r="LRR36" s="86"/>
      <c r="LRS36" s="86"/>
      <c r="LRT36" s="86"/>
      <c r="LRU36" s="86"/>
      <c r="LRV36" s="86"/>
      <c r="LRW36" s="86"/>
      <c r="LRX36" s="86"/>
      <c r="LRY36" s="86"/>
      <c r="LRZ36" s="86"/>
      <c r="LSA36" s="86"/>
      <c r="LSB36" s="86"/>
      <c r="LSC36" s="86"/>
      <c r="LSD36" s="86"/>
      <c r="LSE36" s="86"/>
      <c r="LSF36" s="86"/>
      <c r="LSG36" s="86"/>
      <c r="LSH36" s="86"/>
      <c r="LSI36" s="86"/>
      <c r="LSJ36" s="86"/>
      <c r="LSK36" s="86"/>
      <c r="LSL36" s="86"/>
      <c r="LSM36" s="86"/>
      <c r="LSN36" s="86"/>
      <c r="LSO36" s="86"/>
      <c r="LSP36" s="86"/>
      <c r="LSQ36" s="86"/>
      <c r="LSR36" s="86"/>
      <c r="LSS36" s="86"/>
      <c r="LST36" s="86"/>
      <c r="LSU36" s="86"/>
      <c r="LSV36" s="86"/>
      <c r="LSW36" s="86"/>
      <c r="LSX36" s="86"/>
      <c r="LSY36" s="86"/>
      <c r="LSZ36" s="86"/>
      <c r="LTA36" s="86"/>
      <c r="LTB36" s="86"/>
      <c r="LTC36" s="86"/>
      <c r="LTD36" s="86"/>
      <c r="LTE36" s="86"/>
      <c r="LTF36" s="86"/>
      <c r="LTG36" s="86"/>
      <c r="LTH36" s="86"/>
      <c r="LTI36" s="86"/>
      <c r="LTJ36" s="86"/>
      <c r="LTK36" s="86"/>
      <c r="LTL36" s="86"/>
      <c r="LTM36" s="86"/>
      <c r="LTN36" s="86"/>
      <c r="LTO36" s="86"/>
      <c r="LTP36" s="86"/>
      <c r="LTQ36" s="86"/>
      <c r="LTR36" s="86"/>
      <c r="LTS36" s="86"/>
      <c r="LTT36" s="86"/>
      <c r="LTU36" s="86"/>
      <c r="LTV36" s="86"/>
      <c r="LTW36" s="86"/>
      <c r="LTX36" s="86"/>
      <c r="LTY36" s="86"/>
      <c r="LTZ36" s="86"/>
      <c r="LUA36" s="86"/>
      <c r="LUB36" s="86"/>
      <c r="LUC36" s="86"/>
      <c r="LUD36" s="86"/>
      <c r="LUE36" s="86"/>
      <c r="LUF36" s="86"/>
      <c r="LUG36" s="86"/>
      <c r="LUH36" s="86"/>
      <c r="LUI36" s="86"/>
      <c r="LUJ36" s="86"/>
      <c r="LUK36" s="86"/>
      <c r="LUL36" s="86"/>
      <c r="LUM36" s="86"/>
      <c r="LUN36" s="86"/>
      <c r="LUO36" s="86"/>
      <c r="LUP36" s="86"/>
      <c r="LUQ36" s="86"/>
      <c r="LUR36" s="86"/>
      <c r="LUS36" s="86"/>
      <c r="LUT36" s="86"/>
      <c r="LUU36" s="86"/>
      <c r="LUV36" s="86"/>
      <c r="LUW36" s="86"/>
      <c r="LUX36" s="86"/>
      <c r="LUY36" s="86"/>
      <c r="LUZ36" s="86"/>
      <c r="LVA36" s="86"/>
      <c r="LVB36" s="86"/>
      <c r="LVC36" s="86"/>
      <c r="LVD36" s="86"/>
      <c r="LVE36" s="86"/>
      <c r="LVF36" s="86"/>
      <c r="LVG36" s="86"/>
      <c r="LVH36" s="86"/>
      <c r="LVI36" s="86"/>
      <c r="LVJ36" s="86"/>
      <c r="LVK36" s="86"/>
      <c r="LVL36" s="86"/>
      <c r="LVM36" s="86"/>
      <c r="LVN36" s="86"/>
      <c r="LVO36" s="86"/>
      <c r="LVP36" s="86"/>
      <c r="LVQ36" s="86"/>
      <c r="LVR36" s="86"/>
      <c r="LVS36" s="86"/>
      <c r="LVT36" s="86"/>
      <c r="LVU36" s="86"/>
      <c r="LVV36" s="86"/>
      <c r="LVW36" s="86"/>
      <c r="LVX36" s="86"/>
      <c r="LVY36" s="86"/>
      <c r="LVZ36" s="86"/>
      <c r="LWA36" s="86"/>
      <c r="LWB36" s="86"/>
      <c r="LWC36" s="86"/>
      <c r="LWD36" s="86"/>
      <c r="LWE36" s="86"/>
      <c r="LWF36" s="86"/>
      <c r="LWG36" s="86"/>
      <c r="LWH36" s="86"/>
      <c r="LWI36" s="86"/>
      <c r="LWJ36" s="86"/>
      <c r="LWK36" s="86"/>
      <c r="LWL36" s="86"/>
      <c r="LWM36" s="86"/>
      <c r="LWN36" s="86"/>
      <c r="LWO36" s="86"/>
      <c r="LWP36" s="86"/>
      <c r="LWQ36" s="86"/>
      <c r="LWR36" s="86"/>
      <c r="LWS36" s="86"/>
      <c r="LWT36" s="86"/>
      <c r="LWU36" s="86"/>
      <c r="LWV36" s="86"/>
      <c r="LWW36" s="86"/>
      <c r="LWX36" s="86"/>
      <c r="LWY36" s="86"/>
      <c r="LWZ36" s="86"/>
      <c r="LXA36" s="86"/>
      <c r="LXB36" s="86"/>
      <c r="LXC36" s="86"/>
      <c r="LXD36" s="86"/>
      <c r="LXE36" s="86"/>
      <c r="LXF36" s="86"/>
      <c r="LXG36" s="86"/>
      <c r="LXH36" s="86"/>
      <c r="LXI36" s="86"/>
      <c r="LXJ36" s="86"/>
      <c r="LXK36" s="86"/>
      <c r="LXL36" s="86"/>
      <c r="LXM36" s="86"/>
      <c r="LXN36" s="86"/>
      <c r="LXO36" s="86"/>
      <c r="LXP36" s="86"/>
      <c r="LXQ36" s="86"/>
      <c r="LXR36" s="86"/>
      <c r="LXS36" s="86"/>
      <c r="LXT36" s="86"/>
      <c r="LXU36" s="86"/>
      <c r="LXV36" s="86"/>
      <c r="LXW36" s="86"/>
      <c r="LXX36" s="86"/>
      <c r="LXY36" s="86"/>
      <c r="LXZ36" s="86"/>
      <c r="LYA36" s="86"/>
      <c r="LYB36" s="86"/>
      <c r="LYC36" s="86"/>
      <c r="LYD36" s="86"/>
      <c r="LYE36" s="86"/>
      <c r="LYF36" s="86"/>
      <c r="LYG36" s="86"/>
      <c r="LYH36" s="86"/>
      <c r="LYI36" s="86"/>
      <c r="LYJ36" s="86"/>
      <c r="LYK36" s="86"/>
      <c r="LYL36" s="86"/>
      <c r="LYM36" s="86"/>
      <c r="LYN36" s="86"/>
      <c r="LYO36" s="86"/>
      <c r="LYP36" s="86"/>
      <c r="LYQ36" s="86"/>
      <c r="LYR36" s="86"/>
      <c r="LYS36" s="86"/>
      <c r="LYT36" s="86"/>
      <c r="LYU36" s="86"/>
      <c r="LYV36" s="86"/>
      <c r="LYW36" s="86"/>
      <c r="LYX36" s="86"/>
      <c r="LYY36" s="86"/>
      <c r="LYZ36" s="86"/>
      <c r="LZA36" s="86"/>
      <c r="LZB36" s="86"/>
      <c r="LZC36" s="86"/>
      <c r="LZD36" s="86"/>
      <c r="LZE36" s="86"/>
      <c r="LZF36" s="86"/>
      <c r="LZG36" s="86"/>
      <c r="LZH36" s="86"/>
      <c r="LZI36" s="86"/>
      <c r="LZJ36" s="86"/>
      <c r="LZK36" s="86"/>
      <c r="LZL36" s="86"/>
      <c r="LZM36" s="86"/>
      <c r="LZN36" s="86"/>
      <c r="LZO36" s="86"/>
      <c r="LZP36" s="86"/>
      <c r="LZQ36" s="86"/>
      <c r="LZR36" s="86"/>
      <c r="LZS36" s="86"/>
      <c r="LZT36" s="86"/>
      <c r="LZU36" s="86"/>
      <c r="LZV36" s="86"/>
      <c r="LZW36" s="86"/>
      <c r="LZX36" s="86"/>
      <c r="LZY36" s="86"/>
      <c r="LZZ36" s="86"/>
      <c r="MAA36" s="86"/>
      <c r="MAB36" s="86"/>
      <c r="MAC36" s="86"/>
      <c r="MAD36" s="86"/>
      <c r="MAE36" s="86"/>
      <c r="MAF36" s="86"/>
      <c r="MAG36" s="86"/>
      <c r="MAH36" s="86"/>
      <c r="MAI36" s="86"/>
      <c r="MAJ36" s="86"/>
      <c r="MAK36" s="86"/>
      <c r="MAL36" s="86"/>
      <c r="MAM36" s="86"/>
      <c r="MAN36" s="86"/>
      <c r="MAO36" s="86"/>
      <c r="MAP36" s="86"/>
      <c r="MAQ36" s="86"/>
      <c r="MAR36" s="86"/>
      <c r="MAS36" s="86"/>
      <c r="MAT36" s="86"/>
      <c r="MAU36" s="86"/>
      <c r="MAV36" s="86"/>
      <c r="MAW36" s="86"/>
      <c r="MAX36" s="86"/>
      <c r="MAY36" s="86"/>
      <c r="MAZ36" s="86"/>
      <c r="MBA36" s="86"/>
      <c r="MBB36" s="86"/>
      <c r="MBC36" s="86"/>
      <c r="MBD36" s="86"/>
      <c r="MBE36" s="86"/>
      <c r="MBF36" s="86"/>
      <c r="MBG36" s="86"/>
      <c r="MBH36" s="86"/>
      <c r="MBI36" s="86"/>
      <c r="MBJ36" s="86"/>
      <c r="MBK36" s="86"/>
      <c r="MBL36" s="86"/>
      <c r="MBM36" s="86"/>
      <c r="MBN36" s="86"/>
      <c r="MBO36" s="86"/>
      <c r="MBP36" s="86"/>
      <c r="MBQ36" s="86"/>
      <c r="MBR36" s="86"/>
      <c r="MBS36" s="86"/>
      <c r="MBT36" s="86"/>
      <c r="MBU36" s="86"/>
      <c r="MBV36" s="86"/>
      <c r="MBW36" s="86"/>
      <c r="MBX36" s="86"/>
      <c r="MBY36" s="86"/>
      <c r="MBZ36" s="86"/>
      <c r="MCA36" s="86"/>
      <c r="MCB36" s="86"/>
      <c r="MCC36" s="86"/>
      <c r="MCD36" s="86"/>
      <c r="MCE36" s="86"/>
      <c r="MCF36" s="86"/>
      <c r="MCG36" s="86"/>
      <c r="MCH36" s="86"/>
      <c r="MCI36" s="86"/>
      <c r="MCJ36" s="86"/>
      <c r="MCK36" s="86"/>
      <c r="MCL36" s="86"/>
      <c r="MCM36" s="86"/>
      <c r="MCN36" s="86"/>
      <c r="MCO36" s="86"/>
      <c r="MCP36" s="86"/>
      <c r="MCQ36" s="86"/>
      <c r="MCR36" s="86"/>
      <c r="MCS36" s="86"/>
      <c r="MCT36" s="86"/>
      <c r="MCU36" s="86"/>
      <c r="MCV36" s="86"/>
      <c r="MCW36" s="86"/>
      <c r="MCX36" s="86"/>
      <c r="MCY36" s="86"/>
      <c r="MCZ36" s="86"/>
      <c r="MDA36" s="86"/>
      <c r="MDB36" s="86"/>
      <c r="MDC36" s="86"/>
      <c r="MDD36" s="86"/>
      <c r="MDE36" s="86"/>
      <c r="MDF36" s="86"/>
      <c r="MDG36" s="86"/>
      <c r="MDH36" s="86"/>
      <c r="MDI36" s="86"/>
      <c r="MDJ36" s="86"/>
      <c r="MDK36" s="86"/>
      <c r="MDL36" s="86"/>
      <c r="MDM36" s="86"/>
      <c r="MDN36" s="86"/>
      <c r="MDO36" s="86"/>
      <c r="MDP36" s="86"/>
      <c r="MDQ36" s="86"/>
      <c r="MDR36" s="86"/>
      <c r="MDS36" s="86"/>
      <c r="MDT36" s="86"/>
      <c r="MDU36" s="86"/>
      <c r="MDV36" s="86"/>
      <c r="MDW36" s="86"/>
      <c r="MDX36" s="86"/>
      <c r="MDY36" s="86"/>
      <c r="MDZ36" s="86"/>
      <c r="MEA36" s="86"/>
      <c r="MEB36" s="86"/>
      <c r="MEC36" s="86"/>
      <c r="MED36" s="86"/>
      <c r="MEE36" s="86"/>
      <c r="MEF36" s="86"/>
      <c r="MEG36" s="86"/>
      <c r="MEH36" s="86"/>
      <c r="MEI36" s="86"/>
      <c r="MEJ36" s="86"/>
      <c r="MEK36" s="86"/>
      <c r="MEL36" s="86"/>
      <c r="MEM36" s="86"/>
      <c r="MEN36" s="86"/>
      <c r="MEO36" s="86"/>
      <c r="MEP36" s="86"/>
      <c r="MEQ36" s="86"/>
      <c r="MER36" s="86"/>
      <c r="MES36" s="86"/>
      <c r="MET36" s="86"/>
      <c r="MEU36" s="86"/>
      <c r="MEV36" s="86"/>
      <c r="MEW36" s="86"/>
      <c r="MEX36" s="86"/>
      <c r="MEY36" s="86"/>
      <c r="MEZ36" s="86"/>
      <c r="MFA36" s="86"/>
      <c r="MFB36" s="86"/>
      <c r="MFC36" s="86"/>
      <c r="MFD36" s="86"/>
      <c r="MFE36" s="86"/>
      <c r="MFF36" s="86"/>
      <c r="MFG36" s="86"/>
      <c r="MFH36" s="86"/>
      <c r="MFI36" s="86"/>
      <c r="MFJ36" s="86"/>
      <c r="MFK36" s="86"/>
      <c r="MFL36" s="86"/>
      <c r="MFM36" s="86"/>
      <c r="MFN36" s="86"/>
      <c r="MFO36" s="86"/>
      <c r="MFP36" s="86"/>
      <c r="MFQ36" s="86"/>
      <c r="MFR36" s="86"/>
      <c r="MFS36" s="86"/>
      <c r="MFT36" s="86"/>
      <c r="MFU36" s="86"/>
      <c r="MFV36" s="86"/>
      <c r="MFW36" s="86"/>
      <c r="MFX36" s="86"/>
      <c r="MFY36" s="86"/>
      <c r="MFZ36" s="86"/>
      <c r="MGA36" s="86"/>
      <c r="MGB36" s="86"/>
      <c r="MGC36" s="86"/>
      <c r="MGD36" s="86"/>
      <c r="MGE36" s="86"/>
      <c r="MGF36" s="86"/>
      <c r="MGG36" s="86"/>
      <c r="MGH36" s="86"/>
      <c r="MGI36" s="86"/>
      <c r="MGJ36" s="86"/>
      <c r="MGK36" s="86"/>
      <c r="MGL36" s="86"/>
      <c r="MGM36" s="86"/>
      <c r="MGN36" s="86"/>
      <c r="MGO36" s="86"/>
      <c r="MGP36" s="86"/>
      <c r="MGQ36" s="86"/>
      <c r="MGR36" s="86"/>
      <c r="MGS36" s="86"/>
      <c r="MGT36" s="86"/>
      <c r="MGU36" s="86"/>
      <c r="MGV36" s="86"/>
      <c r="MGW36" s="86"/>
      <c r="MGX36" s="86"/>
      <c r="MGY36" s="86"/>
      <c r="MGZ36" s="86"/>
      <c r="MHA36" s="86"/>
      <c r="MHB36" s="86"/>
      <c r="MHC36" s="86"/>
      <c r="MHD36" s="86"/>
      <c r="MHE36" s="86"/>
      <c r="MHF36" s="86"/>
      <c r="MHG36" s="86"/>
      <c r="MHH36" s="86"/>
      <c r="MHI36" s="86"/>
      <c r="MHJ36" s="86"/>
      <c r="MHK36" s="86"/>
      <c r="MHL36" s="86"/>
      <c r="MHM36" s="86"/>
      <c r="MHN36" s="86"/>
      <c r="MHO36" s="86"/>
      <c r="MHP36" s="86"/>
      <c r="MHQ36" s="86"/>
      <c r="MHR36" s="86"/>
      <c r="MHS36" s="86"/>
      <c r="MHT36" s="86"/>
      <c r="MHU36" s="86"/>
      <c r="MHV36" s="86"/>
      <c r="MHW36" s="86"/>
      <c r="MHX36" s="86"/>
      <c r="MHY36" s="86"/>
      <c r="MHZ36" s="86"/>
      <c r="MIA36" s="86"/>
      <c r="MIB36" s="86"/>
      <c r="MIC36" s="86"/>
      <c r="MID36" s="86"/>
      <c r="MIE36" s="86"/>
      <c r="MIF36" s="86"/>
      <c r="MIG36" s="86"/>
      <c r="MIH36" s="86"/>
      <c r="MII36" s="86"/>
      <c r="MIJ36" s="86"/>
      <c r="MIK36" s="86"/>
      <c r="MIL36" s="86"/>
      <c r="MIM36" s="86"/>
      <c r="MIN36" s="86"/>
      <c r="MIO36" s="86"/>
      <c r="MIP36" s="86"/>
      <c r="MIQ36" s="86"/>
      <c r="MIR36" s="86"/>
      <c r="MIS36" s="86"/>
      <c r="MIT36" s="86"/>
      <c r="MIU36" s="86"/>
      <c r="MIV36" s="86"/>
      <c r="MIW36" s="86"/>
      <c r="MIX36" s="86"/>
      <c r="MIY36" s="86"/>
      <c r="MIZ36" s="86"/>
      <c r="MJA36" s="86"/>
      <c r="MJB36" s="86"/>
      <c r="MJC36" s="86"/>
      <c r="MJD36" s="86"/>
      <c r="MJE36" s="86"/>
      <c r="MJF36" s="86"/>
      <c r="MJG36" s="86"/>
      <c r="MJH36" s="86"/>
      <c r="MJI36" s="86"/>
      <c r="MJJ36" s="86"/>
      <c r="MJK36" s="86"/>
      <c r="MJL36" s="86"/>
      <c r="MJM36" s="86"/>
      <c r="MJN36" s="86"/>
      <c r="MJO36" s="86"/>
      <c r="MJP36" s="86"/>
      <c r="MJQ36" s="86"/>
      <c r="MJR36" s="86"/>
      <c r="MJS36" s="86"/>
      <c r="MJT36" s="86"/>
      <c r="MJU36" s="86"/>
      <c r="MJV36" s="86"/>
      <c r="MJW36" s="86"/>
      <c r="MJX36" s="86"/>
      <c r="MJY36" s="86"/>
      <c r="MJZ36" s="86"/>
      <c r="MKA36" s="86"/>
      <c r="MKB36" s="86"/>
      <c r="MKC36" s="86"/>
      <c r="MKD36" s="86"/>
      <c r="MKE36" s="86"/>
      <c r="MKF36" s="86"/>
      <c r="MKG36" s="86"/>
      <c r="MKH36" s="86"/>
      <c r="MKI36" s="86"/>
      <c r="MKJ36" s="86"/>
      <c r="MKK36" s="86"/>
      <c r="MKL36" s="86"/>
      <c r="MKM36" s="86"/>
      <c r="MKN36" s="86"/>
      <c r="MKO36" s="86"/>
      <c r="MKP36" s="86"/>
      <c r="MKQ36" s="86"/>
      <c r="MKR36" s="86"/>
      <c r="MKS36" s="86"/>
      <c r="MKT36" s="86"/>
      <c r="MKU36" s="86"/>
      <c r="MKV36" s="86"/>
      <c r="MKW36" s="86"/>
      <c r="MKX36" s="86"/>
      <c r="MKY36" s="86"/>
      <c r="MKZ36" s="86"/>
      <c r="MLA36" s="86"/>
      <c r="MLB36" s="86"/>
      <c r="MLC36" s="86"/>
      <c r="MLD36" s="86"/>
      <c r="MLE36" s="86"/>
      <c r="MLF36" s="86"/>
      <c r="MLG36" s="86"/>
      <c r="MLH36" s="86"/>
      <c r="MLI36" s="86"/>
      <c r="MLJ36" s="86"/>
      <c r="MLK36" s="86"/>
      <c r="MLL36" s="86"/>
      <c r="MLM36" s="86"/>
      <c r="MLN36" s="86"/>
      <c r="MLO36" s="86"/>
      <c r="MLP36" s="86"/>
      <c r="MLQ36" s="86"/>
      <c r="MLR36" s="86"/>
      <c r="MLS36" s="86"/>
      <c r="MLT36" s="86"/>
      <c r="MLU36" s="86"/>
      <c r="MLV36" s="86"/>
      <c r="MLW36" s="86"/>
      <c r="MLX36" s="86"/>
      <c r="MLY36" s="86"/>
      <c r="MLZ36" s="86"/>
      <c r="MMA36" s="86"/>
      <c r="MMB36" s="86"/>
      <c r="MMC36" s="86"/>
      <c r="MMD36" s="86"/>
      <c r="MME36" s="86"/>
      <c r="MMF36" s="86"/>
      <c r="MMG36" s="86"/>
      <c r="MMH36" s="86"/>
      <c r="MMI36" s="86"/>
      <c r="MMJ36" s="86"/>
      <c r="MMK36" s="86"/>
      <c r="MML36" s="86"/>
      <c r="MMM36" s="86"/>
      <c r="MMN36" s="86"/>
      <c r="MMO36" s="86"/>
      <c r="MMP36" s="86"/>
      <c r="MMQ36" s="86"/>
      <c r="MMR36" s="86"/>
      <c r="MMS36" s="86"/>
      <c r="MMT36" s="86"/>
      <c r="MMU36" s="86"/>
      <c r="MMV36" s="86"/>
      <c r="MMW36" s="86"/>
      <c r="MMX36" s="86"/>
      <c r="MMY36" s="86"/>
      <c r="MMZ36" s="86"/>
      <c r="MNA36" s="86"/>
      <c r="MNB36" s="86"/>
      <c r="MNC36" s="86"/>
      <c r="MND36" s="86"/>
      <c r="MNE36" s="86"/>
      <c r="MNF36" s="86"/>
      <c r="MNG36" s="86"/>
      <c r="MNH36" s="86"/>
      <c r="MNI36" s="86"/>
      <c r="MNJ36" s="86"/>
      <c r="MNK36" s="86"/>
      <c r="MNL36" s="86"/>
      <c r="MNM36" s="86"/>
      <c r="MNN36" s="86"/>
      <c r="MNO36" s="86"/>
      <c r="MNP36" s="86"/>
      <c r="MNQ36" s="86"/>
      <c r="MNR36" s="86"/>
      <c r="MNS36" s="86"/>
      <c r="MNT36" s="86"/>
      <c r="MNU36" s="86"/>
      <c r="MNV36" s="86"/>
      <c r="MNW36" s="86"/>
      <c r="MNX36" s="86"/>
      <c r="MNY36" s="86"/>
      <c r="MNZ36" s="86"/>
      <c r="MOA36" s="86"/>
      <c r="MOB36" s="86"/>
      <c r="MOC36" s="86"/>
      <c r="MOD36" s="86"/>
      <c r="MOE36" s="86"/>
      <c r="MOF36" s="86"/>
      <c r="MOG36" s="86"/>
      <c r="MOH36" s="86"/>
      <c r="MOI36" s="86"/>
      <c r="MOJ36" s="86"/>
      <c r="MOK36" s="86"/>
      <c r="MOL36" s="86"/>
      <c r="MOM36" s="86"/>
      <c r="MON36" s="86"/>
      <c r="MOO36" s="86"/>
      <c r="MOP36" s="86"/>
      <c r="MOQ36" s="86"/>
      <c r="MOR36" s="86"/>
      <c r="MOS36" s="86"/>
      <c r="MOT36" s="86"/>
      <c r="MOU36" s="86"/>
      <c r="MOV36" s="86"/>
      <c r="MOW36" s="86"/>
      <c r="MOX36" s="86"/>
      <c r="MOY36" s="86"/>
      <c r="MOZ36" s="86"/>
      <c r="MPA36" s="86"/>
      <c r="MPB36" s="86"/>
      <c r="MPC36" s="86"/>
      <c r="MPD36" s="86"/>
      <c r="MPE36" s="86"/>
      <c r="MPF36" s="86"/>
      <c r="MPG36" s="86"/>
      <c r="MPH36" s="86"/>
      <c r="MPI36" s="86"/>
      <c r="MPJ36" s="86"/>
      <c r="MPK36" s="86"/>
      <c r="MPL36" s="86"/>
      <c r="MPM36" s="86"/>
      <c r="MPN36" s="86"/>
      <c r="MPO36" s="86"/>
      <c r="MPP36" s="86"/>
      <c r="MPQ36" s="86"/>
      <c r="MPR36" s="86"/>
      <c r="MPS36" s="86"/>
      <c r="MPT36" s="86"/>
      <c r="MPU36" s="86"/>
      <c r="MPV36" s="86"/>
      <c r="MPW36" s="86"/>
      <c r="MPX36" s="86"/>
      <c r="MPY36" s="86"/>
      <c r="MPZ36" s="86"/>
      <c r="MQA36" s="86"/>
      <c r="MQB36" s="86"/>
      <c r="MQC36" s="86"/>
      <c r="MQD36" s="86"/>
      <c r="MQE36" s="86"/>
      <c r="MQF36" s="86"/>
      <c r="MQG36" s="86"/>
      <c r="MQH36" s="86"/>
      <c r="MQI36" s="86"/>
      <c r="MQJ36" s="86"/>
      <c r="MQK36" s="86"/>
      <c r="MQL36" s="86"/>
      <c r="MQM36" s="86"/>
      <c r="MQN36" s="86"/>
      <c r="MQO36" s="86"/>
      <c r="MQP36" s="86"/>
      <c r="MQQ36" s="86"/>
      <c r="MQR36" s="86"/>
      <c r="MQS36" s="86"/>
      <c r="MQT36" s="86"/>
      <c r="MQU36" s="86"/>
      <c r="MQV36" s="86"/>
      <c r="MQW36" s="86"/>
      <c r="MQX36" s="86"/>
      <c r="MQY36" s="86"/>
      <c r="MQZ36" s="86"/>
      <c r="MRA36" s="86"/>
      <c r="MRB36" s="86"/>
      <c r="MRC36" s="86"/>
      <c r="MRD36" s="86"/>
      <c r="MRE36" s="86"/>
      <c r="MRF36" s="86"/>
      <c r="MRG36" s="86"/>
      <c r="MRH36" s="86"/>
      <c r="MRI36" s="86"/>
      <c r="MRJ36" s="86"/>
      <c r="MRK36" s="86"/>
      <c r="MRL36" s="86"/>
      <c r="MRM36" s="86"/>
      <c r="MRN36" s="86"/>
      <c r="MRO36" s="86"/>
      <c r="MRP36" s="86"/>
      <c r="MRQ36" s="86"/>
      <c r="MRR36" s="86"/>
      <c r="MRS36" s="86"/>
      <c r="MRT36" s="86"/>
      <c r="MRU36" s="86"/>
      <c r="MRV36" s="86"/>
      <c r="MRW36" s="86"/>
      <c r="MRX36" s="86"/>
      <c r="MRY36" s="86"/>
      <c r="MRZ36" s="86"/>
      <c r="MSA36" s="86"/>
      <c r="MSB36" s="86"/>
      <c r="MSC36" s="86"/>
      <c r="MSD36" s="86"/>
      <c r="MSE36" s="86"/>
      <c r="MSF36" s="86"/>
      <c r="MSG36" s="86"/>
      <c r="MSH36" s="86"/>
      <c r="MSI36" s="86"/>
      <c r="MSJ36" s="86"/>
      <c r="MSK36" s="86"/>
      <c r="MSL36" s="86"/>
      <c r="MSM36" s="86"/>
      <c r="MSN36" s="86"/>
      <c r="MSO36" s="86"/>
      <c r="MSP36" s="86"/>
      <c r="MSQ36" s="86"/>
      <c r="MSR36" s="86"/>
      <c r="MSS36" s="86"/>
      <c r="MST36" s="86"/>
      <c r="MSU36" s="86"/>
      <c r="MSV36" s="86"/>
      <c r="MSW36" s="86"/>
      <c r="MSX36" s="86"/>
      <c r="MSY36" s="86"/>
      <c r="MSZ36" s="86"/>
      <c r="MTA36" s="86"/>
      <c r="MTB36" s="86"/>
      <c r="MTC36" s="86"/>
      <c r="MTD36" s="86"/>
      <c r="MTE36" s="86"/>
      <c r="MTF36" s="86"/>
      <c r="MTG36" s="86"/>
      <c r="MTH36" s="86"/>
      <c r="MTI36" s="86"/>
      <c r="MTJ36" s="86"/>
      <c r="MTK36" s="86"/>
      <c r="MTL36" s="86"/>
      <c r="MTM36" s="86"/>
      <c r="MTN36" s="86"/>
      <c r="MTO36" s="86"/>
      <c r="MTP36" s="86"/>
      <c r="MTQ36" s="86"/>
      <c r="MTR36" s="86"/>
      <c r="MTS36" s="86"/>
      <c r="MTT36" s="86"/>
      <c r="MTU36" s="86"/>
      <c r="MTV36" s="86"/>
      <c r="MTW36" s="86"/>
      <c r="MTX36" s="86"/>
      <c r="MTY36" s="86"/>
      <c r="MTZ36" s="86"/>
      <c r="MUA36" s="86"/>
      <c r="MUB36" s="86"/>
      <c r="MUC36" s="86"/>
      <c r="MUD36" s="86"/>
      <c r="MUE36" s="86"/>
      <c r="MUF36" s="86"/>
      <c r="MUG36" s="86"/>
      <c r="MUH36" s="86"/>
      <c r="MUI36" s="86"/>
      <c r="MUJ36" s="86"/>
      <c r="MUK36" s="86"/>
      <c r="MUL36" s="86"/>
      <c r="MUM36" s="86"/>
      <c r="MUN36" s="86"/>
      <c r="MUO36" s="86"/>
      <c r="MUP36" s="86"/>
      <c r="MUQ36" s="86"/>
      <c r="MUR36" s="86"/>
      <c r="MUS36" s="86"/>
      <c r="MUT36" s="86"/>
      <c r="MUU36" s="86"/>
      <c r="MUV36" s="86"/>
      <c r="MUW36" s="86"/>
      <c r="MUX36" s="86"/>
      <c r="MUY36" s="86"/>
      <c r="MUZ36" s="86"/>
      <c r="MVA36" s="86"/>
      <c r="MVB36" s="86"/>
      <c r="MVC36" s="86"/>
      <c r="MVD36" s="86"/>
      <c r="MVE36" s="86"/>
      <c r="MVF36" s="86"/>
      <c r="MVG36" s="86"/>
      <c r="MVH36" s="86"/>
      <c r="MVI36" s="86"/>
      <c r="MVJ36" s="86"/>
      <c r="MVK36" s="86"/>
      <c r="MVL36" s="86"/>
      <c r="MVM36" s="86"/>
      <c r="MVN36" s="86"/>
      <c r="MVO36" s="86"/>
      <c r="MVP36" s="86"/>
      <c r="MVQ36" s="86"/>
      <c r="MVR36" s="86"/>
      <c r="MVS36" s="86"/>
      <c r="MVT36" s="86"/>
      <c r="MVU36" s="86"/>
      <c r="MVV36" s="86"/>
      <c r="MVW36" s="86"/>
      <c r="MVX36" s="86"/>
      <c r="MVY36" s="86"/>
      <c r="MVZ36" s="86"/>
      <c r="MWA36" s="86"/>
      <c r="MWB36" s="86"/>
      <c r="MWC36" s="86"/>
      <c r="MWD36" s="86"/>
      <c r="MWE36" s="86"/>
      <c r="MWF36" s="86"/>
      <c r="MWG36" s="86"/>
      <c r="MWH36" s="86"/>
      <c r="MWI36" s="86"/>
      <c r="MWJ36" s="86"/>
      <c r="MWK36" s="86"/>
      <c r="MWL36" s="86"/>
      <c r="MWM36" s="86"/>
      <c r="MWN36" s="86"/>
      <c r="MWO36" s="86"/>
      <c r="MWP36" s="86"/>
      <c r="MWQ36" s="86"/>
      <c r="MWR36" s="86"/>
      <c r="MWS36" s="86"/>
      <c r="MWT36" s="86"/>
      <c r="MWU36" s="86"/>
      <c r="MWV36" s="86"/>
      <c r="MWW36" s="86"/>
      <c r="MWX36" s="86"/>
      <c r="MWY36" s="86"/>
      <c r="MWZ36" s="86"/>
      <c r="MXA36" s="86"/>
      <c r="MXB36" s="86"/>
      <c r="MXC36" s="86"/>
      <c r="MXD36" s="86"/>
      <c r="MXE36" s="86"/>
      <c r="MXF36" s="86"/>
      <c r="MXG36" s="86"/>
      <c r="MXH36" s="86"/>
      <c r="MXI36" s="86"/>
      <c r="MXJ36" s="86"/>
      <c r="MXK36" s="86"/>
      <c r="MXL36" s="86"/>
      <c r="MXM36" s="86"/>
      <c r="MXN36" s="86"/>
      <c r="MXO36" s="86"/>
      <c r="MXP36" s="86"/>
      <c r="MXQ36" s="86"/>
      <c r="MXR36" s="86"/>
      <c r="MXS36" s="86"/>
      <c r="MXT36" s="86"/>
      <c r="MXU36" s="86"/>
      <c r="MXV36" s="86"/>
      <c r="MXW36" s="86"/>
      <c r="MXX36" s="86"/>
      <c r="MXY36" s="86"/>
      <c r="MXZ36" s="86"/>
      <c r="MYA36" s="86"/>
      <c r="MYB36" s="86"/>
      <c r="MYC36" s="86"/>
      <c r="MYD36" s="86"/>
      <c r="MYE36" s="86"/>
      <c r="MYF36" s="86"/>
      <c r="MYG36" s="86"/>
      <c r="MYH36" s="86"/>
      <c r="MYI36" s="86"/>
      <c r="MYJ36" s="86"/>
      <c r="MYK36" s="86"/>
      <c r="MYL36" s="86"/>
      <c r="MYM36" s="86"/>
      <c r="MYN36" s="86"/>
      <c r="MYO36" s="86"/>
      <c r="MYP36" s="86"/>
      <c r="MYQ36" s="86"/>
      <c r="MYR36" s="86"/>
      <c r="MYS36" s="86"/>
      <c r="MYT36" s="86"/>
      <c r="MYU36" s="86"/>
      <c r="MYV36" s="86"/>
      <c r="MYW36" s="86"/>
      <c r="MYX36" s="86"/>
      <c r="MYY36" s="86"/>
      <c r="MYZ36" s="86"/>
      <c r="MZA36" s="86"/>
      <c r="MZB36" s="86"/>
      <c r="MZC36" s="86"/>
      <c r="MZD36" s="86"/>
      <c r="MZE36" s="86"/>
      <c r="MZF36" s="86"/>
      <c r="MZG36" s="86"/>
      <c r="MZH36" s="86"/>
      <c r="MZI36" s="86"/>
      <c r="MZJ36" s="86"/>
      <c r="MZK36" s="86"/>
      <c r="MZL36" s="86"/>
      <c r="MZM36" s="86"/>
      <c r="MZN36" s="86"/>
      <c r="MZO36" s="86"/>
      <c r="MZP36" s="86"/>
      <c r="MZQ36" s="86"/>
      <c r="MZR36" s="86"/>
      <c r="MZS36" s="86"/>
      <c r="MZT36" s="86"/>
      <c r="MZU36" s="86"/>
      <c r="MZV36" s="86"/>
      <c r="MZW36" s="86"/>
      <c r="MZX36" s="86"/>
      <c r="MZY36" s="86"/>
      <c r="MZZ36" s="86"/>
      <c r="NAA36" s="86"/>
      <c r="NAB36" s="86"/>
      <c r="NAC36" s="86"/>
      <c r="NAD36" s="86"/>
      <c r="NAE36" s="86"/>
      <c r="NAF36" s="86"/>
      <c r="NAG36" s="86"/>
      <c r="NAH36" s="86"/>
      <c r="NAI36" s="86"/>
      <c r="NAJ36" s="86"/>
      <c r="NAK36" s="86"/>
      <c r="NAL36" s="86"/>
      <c r="NAM36" s="86"/>
      <c r="NAN36" s="86"/>
      <c r="NAO36" s="86"/>
      <c r="NAP36" s="86"/>
      <c r="NAQ36" s="86"/>
      <c r="NAR36" s="86"/>
      <c r="NAS36" s="86"/>
      <c r="NAT36" s="86"/>
      <c r="NAU36" s="86"/>
      <c r="NAV36" s="86"/>
      <c r="NAW36" s="86"/>
      <c r="NAX36" s="86"/>
      <c r="NAY36" s="86"/>
      <c r="NAZ36" s="86"/>
      <c r="NBA36" s="86"/>
      <c r="NBB36" s="86"/>
      <c r="NBC36" s="86"/>
      <c r="NBD36" s="86"/>
      <c r="NBE36" s="86"/>
      <c r="NBF36" s="86"/>
      <c r="NBG36" s="86"/>
      <c r="NBH36" s="86"/>
      <c r="NBI36" s="86"/>
      <c r="NBJ36" s="86"/>
      <c r="NBK36" s="86"/>
      <c r="NBL36" s="86"/>
      <c r="NBM36" s="86"/>
      <c r="NBN36" s="86"/>
      <c r="NBO36" s="86"/>
      <c r="NBP36" s="86"/>
      <c r="NBQ36" s="86"/>
      <c r="NBR36" s="86"/>
      <c r="NBS36" s="86"/>
      <c r="NBT36" s="86"/>
      <c r="NBU36" s="86"/>
      <c r="NBV36" s="86"/>
      <c r="NBW36" s="86"/>
      <c r="NBX36" s="86"/>
      <c r="NBY36" s="86"/>
      <c r="NBZ36" s="86"/>
      <c r="NCA36" s="86"/>
      <c r="NCB36" s="86"/>
      <c r="NCC36" s="86"/>
      <c r="NCD36" s="86"/>
      <c r="NCE36" s="86"/>
      <c r="NCF36" s="86"/>
      <c r="NCG36" s="86"/>
      <c r="NCH36" s="86"/>
      <c r="NCI36" s="86"/>
      <c r="NCJ36" s="86"/>
      <c r="NCK36" s="86"/>
      <c r="NCL36" s="86"/>
      <c r="NCM36" s="86"/>
      <c r="NCN36" s="86"/>
      <c r="NCO36" s="86"/>
      <c r="NCP36" s="86"/>
      <c r="NCQ36" s="86"/>
      <c r="NCR36" s="86"/>
      <c r="NCS36" s="86"/>
      <c r="NCT36" s="86"/>
      <c r="NCU36" s="86"/>
      <c r="NCV36" s="86"/>
      <c r="NCW36" s="86"/>
      <c r="NCX36" s="86"/>
      <c r="NCY36" s="86"/>
      <c r="NCZ36" s="86"/>
      <c r="NDA36" s="86"/>
      <c r="NDB36" s="86"/>
      <c r="NDC36" s="86"/>
      <c r="NDD36" s="86"/>
      <c r="NDE36" s="86"/>
      <c r="NDF36" s="86"/>
      <c r="NDG36" s="86"/>
      <c r="NDH36" s="86"/>
      <c r="NDI36" s="86"/>
      <c r="NDJ36" s="86"/>
      <c r="NDK36" s="86"/>
      <c r="NDL36" s="86"/>
      <c r="NDM36" s="86"/>
      <c r="NDN36" s="86"/>
      <c r="NDO36" s="86"/>
      <c r="NDP36" s="86"/>
      <c r="NDQ36" s="86"/>
      <c r="NDR36" s="86"/>
      <c r="NDS36" s="86"/>
      <c r="NDT36" s="86"/>
      <c r="NDU36" s="86"/>
      <c r="NDV36" s="86"/>
      <c r="NDW36" s="86"/>
      <c r="NDX36" s="86"/>
      <c r="NDY36" s="86"/>
      <c r="NDZ36" s="86"/>
      <c r="NEA36" s="86"/>
      <c r="NEB36" s="86"/>
      <c r="NEC36" s="86"/>
      <c r="NED36" s="86"/>
      <c r="NEE36" s="86"/>
      <c r="NEF36" s="86"/>
      <c r="NEG36" s="86"/>
      <c r="NEH36" s="86"/>
      <c r="NEI36" s="86"/>
      <c r="NEJ36" s="86"/>
      <c r="NEK36" s="86"/>
      <c r="NEL36" s="86"/>
      <c r="NEM36" s="86"/>
      <c r="NEN36" s="86"/>
      <c r="NEO36" s="86"/>
      <c r="NEP36" s="86"/>
      <c r="NEQ36" s="86"/>
      <c r="NER36" s="86"/>
      <c r="NES36" s="86"/>
      <c r="NET36" s="86"/>
      <c r="NEU36" s="86"/>
      <c r="NEV36" s="86"/>
      <c r="NEW36" s="86"/>
      <c r="NEX36" s="86"/>
      <c r="NEY36" s="86"/>
      <c r="NEZ36" s="86"/>
      <c r="NFA36" s="86"/>
      <c r="NFB36" s="86"/>
      <c r="NFC36" s="86"/>
      <c r="NFD36" s="86"/>
      <c r="NFE36" s="86"/>
      <c r="NFF36" s="86"/>
      <c r="NFG36" s="86"/>
      <c r="NFH36" s="86"/>
      <c r="NFI36" s="86"/>
      <c r="NFJ36" s="86"/>
      <c r="NFK36" s="86"/>
      <c r="NFL36" s="86"/>
      <c r="NFM36" s="86"/>
      <c r="NFN36" s="86"/>
      <c r="NFO36" s="86"/>
      <c r="NFP36" s="86"/>
      <c r="NFQ36" s="86"/>
      <c r="NFR36" s="86"/>
      <c r="NFS36" s="86"/>
      <c r="NFT36" s="86"/>
      <c r="NFU36" s="86"/>
      <c r="NFV36" s="86"/>
      <c r="NFW36" s="86"/>
      <c r="NFX36" s="86"/>
      <c r="NFY36" s="86"/>
      <c r="NFZ36" s="86"/>
      <c r="NGA36" s="86"/>
      <c r="NGB36" s="86"/>
      <c r="NGC36" s="86"/>
      <c r="NGD36" s="86"/>
      <c r="NGE36" s="86"/>
      <c r="NGF36" s="86"/>
      <c r="NGG36" s="86"/>
      <c r="NGH36" s="86"/>
      <c r="NGI36" s="86"/>
      <c r="NGJ36" s="86"/>
      <c r="NGK36" s="86"/>
      <c r="NGL36" s="86"/>
      <c r="NGM36" s="86"/>
      <c r="NGN36" s="86"/>
      <c r="NGO36" s="86"/>
      <c r="NGP36" s="86"/>
      <c r="NGQ36" s="86"/>
      <c r="NGR36" s="86"/>
      <c r="NGS36" s="86"/>
      <c r="NGT36" s="86"/>
      <c r="NGU36" s="86"/>
      <c r="NGV36" s="86"/>
      <c r="NGW36" s="86"/>
      <c r="NGX36" s="86"/>
      <c r="NGY36" s="86"/>
      <c r="NGZ36" s="86"/>
      <c r="NHA36" s="86"/>
      <c r="NHB36" s="86"/>
      <c r="NHC36" s="86"/>
      <c r="NHD36" s="86"/>
      <c r="NHE36" s="86"/>
      <c r="NHF36" s="86"/>
      <c r="NHG36" s="86"/>
      <c r="NHH36" s="86"/>
      <c r="NHI36" s="86"/>
      <c r="NHJ36" s="86"/>
      <c r="NHK36" s="86"/>
      <c r="NHL36" s="86"/>
      <c r="NHM36" s="86"/>
      <c r="NHN36" s="86"/>
      <c r="NHO36" s="86"/>
      <c r="NHP36" s="86"/>
      <c r="NHQ36" s="86"/>
      <c r="NHR36" s="86"/>
      <c r="NHS36" s="86"/>
      <c r="NHT36" s="86"/>
      <c r="NHU36" s="86"/>
      <c r="NHV36" s="86"/>
      <c r="NHW36" s="86"/>
      <c r="NHX36" s="86"/>
      <c r="NHY36" s="86"/>
      <c r="NHZ36" s="86"/>
      <c r="NIA36" s="86"/>
      <c r="NIB36" s="86"/>
      <c r="NIC36" s="86"/>
      <c r="NID36" s="86"/>
      <c r="NIE36" s="86"/>
      <c r="NIF36" s="86"/>
      <c r="NIG36" s="86"/>
      <c r="NIH36" s="86"/>
      <c r="NII36" s="86"/>
      <c r="NIJ36" s="86"/>
      <c r="NIK36" s="86"/>
      <c r="NIL36" s="86"/>
      <c r="NIM36" s="86"/>
      <c r="NIN36" s="86"/>
      <c r="NIO36" s="86"/>
      <c r="NIP36" s="86"/>
      <c r="NIQ36" s="86"/>
      <c r="NIR36" s="86"/>
      <c r="NIS36" s="86"/>
      <c r="NIT36" s="86"/>
      <c r="NIU36" s="86"/>
      <c r="NIV36" s="86"/>
      <c r="NIW36" s="86"/>
      <c r="NIX36" s="86"/>
      <c r="NIY36" s="86"/>
      <c r="NIZ36" s="86"/>
      <c r="NJA36" s="86"/>
      <c r="NJB36" s="86"/>
      <c r="NJC36" s="86"/>
      <c r="NJD36" s="86"/>
      <c r="NJE36" s="86"/>
      <c r="NJF36" s="86"/>
      <c r="NJG36" s="86"/>
      <c r="NJH36" s="86"/>
      <c r="NJI36" s="86"/>
      <c r="NJJ36" s="86"/>
      <c r="NJK36" s="86"/>
      <c r="NJL36" s="86"/>
      <c r="NJM36" s="86"/>
      <c r="NJN36" s="86"/>
      <c r="NJO36" s="86"/>
      <c r="NJP36" s="86"/>
      <c r="NJQ36" s="86"/>
      <c r="NJR36" s="86"/>
      <c r="NJS36" s="86"/>
      <c r="NJT36" s="86"/>
      <c r="NJU36" s="86"/>
      <c r="NJV36" s="86"/>
      <c r="NJW36" s="86"/>
      <c r="NJX36" s="86"/>
      <c r="NJY36" s="86"/>
      <c r="NJZ36" s="86"/>
      <c r="NKA36" s="86"/>
      <c r="NKB36" s="86"/>
      <c r="NKC36" s="86"/>
      <c r="NKD36" s="86"/>
      <c r="NKE36" s="86"/>
      <c r="NKF36" s="86"/>
      <c r="NKG36" s="86"/>
      <c r="NKH36" s="86"/>
      <c r="NKI36" s="86"/>
      <c r="NKJ36" s="86"/>
      <c r="NKK36" s="86"/>
      <c r="NKL36" s="86"/>
      <c r="NKM36" s="86"/>
      <c r="NKN36" s="86"/>
      <c r="NKO36" s="86"/>
      <c r="NKP36" s="86"/>
      <c r="NKQ36" s="86"/>
      <c r="NKR36" s="86"/>
      <c r="NKS36" s="86"/>
      <c r="NKT36" s="86"/>
      <c r="NKU36" s="86"/>
      <c r="NKV36" s="86"/>
      <c r="NKW36" s="86"/>
      <c r="NKX36" s="86"/>
      <c r="NKY36" s="86"/>
      <c r="NKZ36" s="86"/>
      <c r="NLA36" s="86"/>
      <c r="NLB36" s="86"/>
      <c r="NLC36" s="86"/>
      <c r="NLD36" s="86"/>
      <c r="NLE36" s="86"/>
      <c r="NLF36" s="86"/>
      <c r="NLG36" s="86"/>
      <c r="NLH36" s="86"/>
      <c r="NLI36" s="86"/>
      <c r="NLJ36" s="86"/>
      <c r="NLK36" s="86"/>
      <c r="NLL36" s="86"/>
      <c r="NLM36" s="86"/>
      <c r="NLN36" s="86"/>
      <c r="NLO36" s="86"/>
      <c r="NLP36" s="86"/>
      <c r="NLQ36" s="86"/>
      <c r="NLR36" s="86"/>
      <c r="NLS36" s="86"/>
      <c r="NLT36" s="86"/>
      <c r="NLU36" s="86"/>
      <c r="NLV36" s="86"/>
      <c r="NLW36" s="86"/>
      <c r="NLX36" s="86"/>
      <c r="NLY36" s="86"/>
      <c r="NLZ36" s="86"/>
      <c r="NMA36" s="86"/>
      <c r="NMB36" s="86"/>
      <c r="NMC36" s="86"/>
      <c r="NMD36" s="86"/>
      <c r="NME36" s="86"/>
      <c r="NMF36" s="86"/>
      <c r="NMG36" s="86"/>
      <c r="NMH36" s="86"/>
      <c r="NMI36" s="86"/>
      <c r="NMJ36" s="86"/>
      <c r="NMK36" s="86"/>
      <c r="NML36" s="86"/>
      <c r="NMM36" s="86"/>
      <c r="NMN36" s="86"/>
      <c r="NMO36" s="86"/>
      <c r="NMP36" s="86"/>
      <c r="NMQ36" s="86"/>
      <c r="NMR36" s="86"/>
      <c r="NMS36" s="86"/>
      <c r="NMT36" s="86"/>
      <c r="NMU36" s="86"/>
      <c r="NMV36" s="86"/>
      <c r="NMW36" s="86"/>
      <c r="NMX36" s="86"/>
      <c r="NMY36" s="86"/>
      <c r="NMZ36" s="86"/>
      <c r="NNA36" s="86"/>
      <c r="NNB36" s="86"/>
      <c r="NNC36" s="86"/>
      <c r="NND36" s="86"/>
      <c r="NNE36" s="86"/>
      <c r="NNF36" s="86"/>
      <c r="NNG36" s="86"/>
      <c r="NNH36" s="86"/>
      <c r="NNI36" s="86"/>
      <c r="NNJ36" s="86"/>
      <c r="NNK36" s="86"/>
      <c r="NNL36" s="86"/>
      <c r="NNM36" s="86"/>
      <c r="NNN36" s="86"/>
      <c r="NNO36" s="86"/>
      <c r="NNP36" s="86"/>
      <c r="NNQ36" s="86"/>
      <c r="NNR36" s="86"/>
      <c r="NNS36" s="86"/>
      <c r="NNT36" s="86"/>
      <c r="NNU36" s="86"/>
      <c r="NNV36" s="86"/>
      <c r="NNW36" s="86"/>
      <c r="NNX36" s="86"/>
      <c r="NNY36" s="86"/>
      <c r="NNZ36" s="86"/>
      <c r="NOA36" s="86"/>
      <c r="NOB36" s="86"/>
      <c r="NOC36" s="86"/>
      <c r="NOD36" s="86"/>
      <c r="NOE36" s="86"/>
      <c r="NOF36" s="86"/>
      <c r="NOG36" s="86"/>
      <c r="NOH36" s="86"/>
      <c r="NOI36" s="86"/>
      <c r="NOJ36" s="86"/>
      <c r="NOK36" s="86"/>
      <c r="NOL36" s="86"/>
      <c r="NOM36" s="86"/>
      <c r="NON36" s="86"/>
      <c r="NOO36" s="86"/>
      <c r="NOP36" s="86"/>
      <c r="NOQ36" s="86"/>
      <c r="NOR36" s="86"/>
      <c r="NOS36" s="86"/>
      <c r="NOT36" s="86"/>
      <c r="NOU36" s="86"/>
      <c r="NOV36" s="86"/>
      <c r="NOW36" s="86"/>
      <c r="NOX36" s="86"/>
      <c r="NOY36" s="86"/>
      <c r="NOZ36" s="86"/>
      <c r="NPA36" s="86"/>
      <c r="NPB36" s="86"/>
      <c r="NPC36" s="86"/>
      <c r="NPD36" s="86"/>
      <c r="NPE36" s="86"/>
      <c r="NPF36" s="86"/>
      <c r="NPG36" s="86"/>
      <c r="NPH36" s="86"/>
      <c r="NPI36" s="86"/>
      <c r="NPJ36" s="86"/>
      <c r="NPK36" s="86"/>
      <c r="NPL36" s="86"/>
      <c r="NPM36" s="86"/>
      <c r="NPN36" s="86"/>
      <c r="NPO36" s="86"/>
      <c r="NPP36" s="86"/>
      <c r="NPQ36" s="86"/>
      <c r="NPR36" s="86"/>
      <c r="NPS36" s="86"/>
      <c r="NPT36" s="86"/>
      <c r="NPU36" s="86"/>
      <c r="NPV36" s="86"/>
      <c r="NPW36" s="86"/>
      <c r="NPX36" s="86"/>
      <c r="NPY36" s="86"/>
      <c r="NPZ36" s="86"/>
      <c r="NQA36" s="86"/>
      <c r="NQB36" s="86"/>
      <c r="NQC36" s="86"/>
      <c r="NQD36" s="86"/>
      <c r="NQE36" s="86"/>
      <c r="NQF36" s="86"/>
      <c r="NQG36" s="86"/>
      <c r="NQH36" s="86"/>
      <c r="NQI36" s="86"/>
      <c r="NQJ36" s="86"/>
      <c r="NQK36" s="86"/>
      <c r="NQL36" s="86"/>
      <c r="NQM36" s="86"/>
      <c r="NQN36" s="86"/>
      <c r="NQO36" s="86"/>
      <c r="NQP36" s="86"/>
      <c r="NQQ36" s="86"/>
      <c r="NQR36" s="86"/>
      <c r="NQS36" s="86"/>
      <c r="NQT36" s="86"/>
      <c r="NQU36" s="86"/>
      <c r="NQV36" s="86"/>
      <c r="NQW36" s="86"/>
      <c r="NQX36" s="86"/>
      <c r="NQY36" s="86"/>
      <c r="NQZ36" s="86"/>
      <c r="NRA36" s="86"/>
      <c r="NRB36" s="86"/>
      <c r="NRC36" s="86"/>
      <c r="NRD36" s="86"/>
      <c r="NRE36" s="86"/>
      <c r="NRF36" s="86"/>
      <c r="NRG36" s="86"/>
      <c r="NRH36" s="86"/>
      <c r="NRI36" s="86"/>
      <c r="NRJ36" s="86"/>
      <c r="NRK36" s="86"/>
      <c r="NRL36" s="86"/>
      <c r="NRM36" s="86"/>
      <c r="NRN36" s="86"/>
      <c r="NRO36" s="86"/>
      <c r="NRP36" s="86"/>
      <c r="NRQ36" s="86"/>
      <c r="NRR36" s="86"/>
      <c r="NRS36" s="86"/>
      <c r="NRT36" s="86"/>
      <c r="NRU36" s="86"/>
      <c r="NRV36" s="86"/>
      <c r="NRW36" s="86"/>
      <c r="NRX36" s="86"/>
      <c r="NRY36" s="86"/>
      <c r="NRZ36" s="86"/>
      <c r="NSA36" s="86"/>
      <c r="NSB36" s="86"/>
      <c r="NSC36" s="86"/>
      <c r="NSD36" s="86"/>
      <c r="NSE36" s="86"/>
      <c r="NSF36" s="86"/>
      <c r="NSG36" s="86"/>
      <c r="NSH36" s="86"/>
      <c r="NSI36" s="86"/>
      <c r="NSJ36" s="86"/>
      <c r="NSK36" s="86"/>
      <c r="NSL36" s="86"/>
      <c r="NSM36" s="86"/>
      <c r="NSN36" s="86"/>
      <c r="NSO36" s="86"/>
      <c r="NSP36" s="86"/>
      <c r="NSQ36" s="86"/>
      <c r="NSR36" s="86"/>
      <c r="NSS36" s="86"/>
      <c r="NST36" s="86"/>
      <c r="NSU36" s="86"/>
      <c r="NSV36" s="86"/>
      <c r="NSW36" s="86"/>
      <c r="NSX36" s="86"/>
      <c r="NSY36" s="86"/>
      <c r="NSZ36" s="86"/>
      <c r="NTA36" s="86"/>
      <c r="NTB36" s="86"/>
      <c r="NTC36" s="86"/>
      <c r="NTD36" s="86"/>
      <c r="NTE36" s="86"/>
      <c r="NTF36" s="86"/>
      <c r="NTG36" s="86"/>
      <c r="NTH36" s="86"/>
      <c r="NTI36" s="86"/>
      <c r="NTJ36" s="86"/>
      <c r="NTK36" s="86"/>
      <c r="NTL36" s="86"/>
      <c r="NTM36" s="86"/>
      <c r="NTN36" s="86"/>
      <c r="NTO36" s="86"/>
      <c r="NTP36" s="86"/>
      <c r="NTQ36" s="86"/>
      <c r="NTR36" s="86"/>
      <c r="NTS36" s="86"/>
      <c r="NTT36" s="86"/>
      <c r="NTU36" s="86"/>
      <c r="NTV36" s="86"/>
      <c r="NTW36" s="86"/>
      <c r="NTX36" s="86"/>
      <c r="NTY36" s="86"/>
      <c r="NTZ36" s="86"/>
      <c r="NUA36" s="86"/>
      <c r="NUB36" s="86"/>
      <c r="NUC36" s="86"/>
      <c r="NUD36" s="86"/>
      <c r="NUE36" s="86"/>
      <c r="NUF36" s="86"/>
      <c r="NUG36" s="86"/>
      <c r="NUH36" s="86"/>
      <c r="NUI36" s="86"/>
      <c r="NUJ36" s="86"/>
      <c r="NUK36" s="86"/>
      <c r="NUL36" s="86"/>
      <c r="NUM36" s="86"/>
      <c r="NUN36" s="86"/>
      <c r="NUO36" s="86"/>
      <c r="NUP36" s="86"/>
      <c r="NUQ36" s="86"/>
      <c r="NUR36" s="86"/>
      <c r="NUS36" s="86"/>
      <c r="NUT36" s="86"/>
      <c r="NUU36" s="86"/>
      <c r="NUV36" s="86"/>
      <c r="NUW36" s="86"/>
      <c r="NUX36" s="86"/>
      <c r="NUY36" s="86"/>
      <c r="NUZ36" s="86"/>
      <c r="NVA36" s="86"/>
      <c r="NVB36" s="86"/>
      <c r="NVC36" s="86"/>
      <c r="NVD36" s="86"/>
      <c r="NVE36" s="86"/>
      <c r="NVF36" s="86"/>
      <c r="NVG36" s="86"/>
      <c r="NVH36" s="86"/>
      <c r="NVI36" s="86"/>
      <c r="NVJ36" s="86"/>
      <c r="NVK36" s="86"/>
      <c r="NVL36" s="86"/>
      <c r="NVM36" s="86"/>
      <c r="NVN36" s="86"/>
      <c r="NVO36" s="86"/>
      <c r="NVP36" s="86"/>
      <c r="NVQ36" s="86"/>
      <c r="NVR36" s="86"/>
      <c r="NVS36" s="86"/>
      <c r="NVT36" s="86"/>
      <c r="NVU36" s="86"/>
      <c r="NVV36" s="86"/>
      <c r="NVW36" s="86"/>
      <c r="NVX36" s="86"/>
      <c r="NVY36" s="86"/>
      <c r="NVZ36" s="86"/>
      <c r="NWA36" s="86"/>
      <c r="NWB36" s="86"/>
      <c r="NWC36" s="86"/>
      <c r="NWD36" s="86"/>
      <c r="NWE36" s="86"/>
      <c r="NWF36" s="86"/>
      <c r="NWG36" s="86"/>
      <c r="NWH36" s="86"/>
      <c r="NWI36" s="86"/>
      <c r="NWJ36" s="86"/>
      <c r="NWK36" s="86"/>
      <c r="NWL36" s="86"/>
      <c r="NWM36" s="86"/>
      <c r="NWN36" s="86"/>
      <c r="NWO36" s="86"/>
      <c r="NWP36" s="86"/>
      <c r="NWQ36" s="86"/>
      <c r="NWR36" s="86"/>
      <c r="NWS36" s="86"/>
      <c r="NWT36" s="86"/>
      <c r="NWU36" s="86"/>
      <c r="NWV36" s="86"/>
      <c r="NWW36" s="86"/>
      <c r="NWX36" s="86"/>
      <c r="NWY36" s="86"/>
      <c r="NWZ36" s="86"/>
      <c r="NXA36" s="86"/>
      <c r="NXB36" s="86"/>
      <c r="NXC36" s="86"/>
      <c r="NXD36" s="86"/>
      <c r="NXE36" s="86"/>
      <c r="NXF36" s="86"/>
      <c r="NXG36" s="86"/>
      <c r="NXH36" s="86"/>
      <c r="NXI36" s="86"/>
      <c r="NXJ36" s="86"/>
      <c r="NXK36" s="86"/>
      <c r="NXL36" s="86"/>
      <c r="NXM36" s="86"/>
      <c r="NXN36" s="86"/>
      <c r="NXO36" s="86"/>
      <c r="NXP36" s="86"/>
      <c r="NXQ36" s="86"/>
      <c r="NXR36" s="86"/>
      <c r="NXS36" s="86"/>
      <c r="NXT36" s="86"/>
      <c r="NXU36" s="86"/>
      <c r="NXV36" s="86"/>
      <c r="NXW36" s="86"/>
      <c r="NXX36" s="86"/>
      <c r="NXY36" s="86"/>
      <c r="NXZ36" s="86"/>
      <c r="NYA36" s="86"/>
      <c r="NYB36" s="86"/>
      <c r="NYC36" s="86"/>
      <c r="NYD36" s="86"/>
      <c r="NYE36" s="86"/>
      <c r="NYF36" s="86"/>
      <c r="NYG36" s="86"/>
      <c r="NYH36" s="86"/>
      <c r="NYI36" s="86"/>
      <c r="NYJ36" s="86"/>
      <c r="NYK36" s="86"/>
      <c r="NYL36" s="86"/>
      <c r="NYM36" s="86"/>
      <c r="NYN36" s="86"/>
      <c r="NYO36" s="86"/>
      <c r="NYP36" s="86"/>
      <c r="NYQ36" s="86"/>
      <c r="NYR36" s="86"/>
      <c r="NYS36" s="86"/>
      <c r="NYT36" s="86"/>
      <c r="NYU36" s="86"/>
      <c r="NYV36" s="86"/>
      <c r="NYW36" s="86"/>
      <c r="NYX36" s="86"/>
      <c r="NYY36" s="86"/>
      <c r="NYZ36" s="86"/>
      <c r="NZA36" s="86"/>
      <c r="NZB36" s="86"/>
      <c r="NZC36" s="86"/>
      <c r="NZD36" s="86"/>
      <c r="NZE36" s="86"/>
      <c r="NZF36" s="86"/>
      <c r="NZG36" s="86"/>
      <c r="NZH36" s="86"/>
      <c r="NZI36" s="86"/>
      <c r="NZJ36" s="86"/>
      <c r="NZK36" s="86"/>
      <c r="NZL36" s="86"/>
      <c r="NZM36" s="86"/>
      <c r="NZN36" s="86"/>
      <c r="NZO36" s="86"/>
      <c r="NZP36" s="86"/>
      <c r="NZQ36" s="86"/>
      <c r="NZR36" s="86"/>
      <c r="NZS36" s="86"/>
      <c r="NZT36" s="86"/>
      <c r="NZU36" s="86"/>
      <c r="NZV36" s="86"/>
      <c r="NZW36" s="86"/>
      <c r="NZX36" s="86"/>
      <c r="NZY36" s="86"/>
      <c r="NZZ36" s="86"/>
      <c r="OAA36" s="86"/>
      <c r="OAB36" s="86"/>
      <c r="OAC36" s="86"/>
      <c r="OAD36" s="86"/>
      <c r="OAE36" s="86"/>
      <c r="OAF36" s="86"/>
      <c r="OAG36" s="86"/>
      <c r="OAH36" s="86"/>
      <c r="OAI36" s="86"/>
      <c r="OAJ36" s="86"/>
      <c r="OAK36" s="86"/>
      <c r="OAL36" s="86"/>
      <c r="OAM36" s="86"/>
      <c r="OAN36" s="86"/>
      <c r="OAO36" s="86"/>
      <c r="OAP36" s="86"/>
      <c r="OAQ36" s="86"/>
      <c r="OAR36" s="86"/>
      <c r="OAS36" s="86"/>
      <c r="OAT36" s="86"/>
      <c r="OAU36" s="86"/>
      <c r="OAV36" s="86"/>
      <c r="OAW36" s="86"/>
      <c r="OAX36" s="86"/>
      <c r="OAY36" s="86"/>
      <c r="OAZ36" s="86"/>
      <c r="OBA36" s="86"/>
      <c r="OBB36" s="86"/>
      <c r="OBC36" s="86"/>
      <c r="OBD36" s="86"/>
      <c r="OBE36" s="86"/>
      <c r="OBF36" s="86"/>
      <c r="OBG36" s="86"/>
      <c r="OBH36" s="86"/>
      <c r="OBI36" s="86"/>
      <c r="OBJ36" s="86"/>
      <c r="OBK36" s="86"/>
      <c r="OBL36" s="86"/>
      <c r="OBM36" s="86"/>
      <c r="OBN36" s="86"/>
      <c r="OBO36" s="86"/>
      <c r="OBP36" s="86"/>
      <c r="OBQ36" s="86"/>
      <c r="OBR36" s="86"/>
      <c r="OBS36" s="86"/>
      <c r="OBT36" s="86"/>
      <c r="OBU36" s="86"/>
      <c r="OBV36" s="86"/>
      <c r="OBW36" s="86"/>
      <c r="OBX36" s="86"/>
      <c r="OBY36" s="86"/>
      <c r="OBZ36" s="86"/>
      <c r="OCA36" s="86"/>
      <c r="OCB36" s="86"/>
      <c r="OCC36" s="86"/>
      <c r="OCD36" s="86"/>
      <c r="OCE36" s="86"/>
      <c r="OCF36" s="86"/>
      <c r="OCG36" s="86"/>
      <c r="OCH36" s="86"/>
      <c r="OCI36" s="86"/>
      <c r="OCJ36" s="86"/>
      <c r="OCK36" s="86"/>
      <c r="OCL36" s="86"/>
      <c r="OCM36" s="86"/>
      <c r="OCN36" s="86"/>
      <c r="OCO36" s="86"/>
      <c r="OCP36" s="86"/>
      <c r="OCQ36" s="86"/>
      <c r="OCR36" s="86"/>
      <c r="OCS36" s="86"/>
      <c r="OCT36" s="86"/>
      <c r="OCU36" s="86"/>
      <c r="OCV36" s="86"/>
      <c r="OCW36" s="86"/>
      <c r="OCX36" s="86"/>
      <c r="OCY36" s="86"/>
      <c r="OCZ36" s="86"/>
      <c r="ODA36" s="86"/>
      <c r="ODB36" s="86"/>
      <c r="ODC36" s="86"/>
      <c r="ODD36" s="86"/>
      <c r="ODE36" s="86"/>
      <c r="ODF36" s="86"/>
      <c r="ODG36" s="86"/>
      <c r="ODH36" s="86"/>
      <c r="ODI36" s="86"/>
      <c r="ODJ36" s="86"/>
      <c r="ODK36" s="86"/>
      <c r="ODL36" s="86"/>
      <c r="ODM36" s="86"/>
      <c r="ODN36" s="86"/>
      <c r="ODO36" s="86"/>
      <c r="ODP36" s="86"/>
      <c r="ODQ36" s="86"/>
      <c r="ODR36" s="86"/>
      <c r="ODS36" s="86"/>
      <c r="ODT36" s="86"/>
      <c r="ODU36" s="86"/>
      <c r="ODV36" s="86"/>
      <c r="ODW36" s="86"/>
      <c r="ODX36" s="86"/>
      <c r="ODY36" s="86"/>
      <c r="ODZ36" s="86"/>
      <c r="OEA36" s="86"/>
      <c r="OEB36" s="86"/>
      <c r="OEC36" s="86"/>
      <c r="OED36" s="86"/>
      <c r="OEE36" s="86"/>
      <c r="OEF36" s="86"/>
      <c r="OEG36" s="86"/>
      <c r="OEH36" s="86"/>
      <c r="OEI36" s="86"/>
      <c r="OEJ36" s="86"/>
      <c r="OEK36" s="86"/>
      <c r="OEL36" s="86"/>
      <c r="OEM36" s="86"/>
      <c r="OEN36" s="86"/>
      <c r="OEO36" s="86"/>
      <c r="OEP36" s="86"/>
      <c r="OEQ36" s="86"/>
      <c r="OER36" s="86"/>
      <c r="OES36" s="86"/>
      <c r="OET36" s="86"/>
      <c r="OEU36" s="86"/>
      <c r="OEV36" s="86"/>
      <c r="OEW36" s="86"/>
      <c r="OEX36" s="86"/>
      <c r="OEY36" s="86"/>
      <c r="OEZ36" s="86"/>
      <c r="OFA36" s="86"/>
      <c r="OFB36" s="86"/>
      <c r="OFC36" s="86"/>
      <c r="OFD36" s="86"/>
      <c r="OFE36" s="86"/>
      <c r="OFF36" s="86"/>
      <c r="OFG36" s="86"/>
      <c r="OFH36" s="86"/>
      <c r="OFI36" s="86"/>
      <c r="OFJ36" s="86"/>
      <c r="OFK36" s="86"/>
      <c r="OFL36" s="86"/>
      <c r="OFM36" s="86"/>
      <c r="OFN36" s="86"/>
      <c r="OFO36" s="86"/>
      <c r="OFP36" s="86"/>
      <c r="OFQ36" s="86"/>
      <c r="OFR36" s="86"/>
      <c r="OFS36" s="86"/>
      <c r="OFT36" s="86"/>
      <c r="OFU36" s="86"/>
      <c r="OFV36" s="86"/>
      <c r="OFW36" s="86"/>
      <c r="OFX36" s="86"/>
      <c r="OFY36" s="86"/>
      <c r="OFZ36" s="86"/>
      <c r="OGA36" s="86"/>
      <c r="OGB36" s="86"/>
      <c r="OGC36" s="86"/>
      <c r="OGD36" s="86"/>
      <c r="OGE36" s="86"/>
      <c r="OGF36" s="86"/>
      <c r="OGG36" s="86"/>
      <c r="OGH36" s="86"/>
      <c r="OGI36" s="86"/>
      <c r="OGJ36" s="86"/>
      <c r="OGK36" s="86"/>
      <c r="OGL36" s="86"/>
      <c r="OGM36" s="86"/>
      <c r="OGN36" s="86"/>
      <c r="OGO36" s="86"/>
      <c r="OGP36" s="86"/>
      <c r="OGQ36" s="86"/>
      <c r="OGR36" s="86"/>
      <c r="OGS36" s="86"/>
      <c r="OGT36" s="86"/>
      <c r="OGU36" s="86"/>
      <c r="OGV36" s="86"/>
      <c r="OGW36" s="86"/>
      <c r="OGX36" s="86"/>
      <c r="OGY36" s="86"/>
      <c r="OGZ36" s="86"/>
      <c r="OHA36" s="86"/>
      <c r="OHB36" s="86"/>
      <c r="OHC36" s="86"/>
      <c r="OHD36" s="86"/>
      <c r="OHE36" s="86"/>
      <c r="OHF36" s="86"/>
      <c r="OHG36" s="86"/>
      <c r="OHH36" s="86"/>
      <c r="OHI36" s="86"/>
      <c r="OHJ36" s="86"/>
      <c r="OHK36" s="86"/>
      <c r="OHL36" s="86"/>
      <c r="OHM36" s="86"/>
      <c r="OHN36" s="86"/>
      <c r="OHO36" s="86"/>
      <c r="OHP36" s="86"/>
      <c r="OHQ36" s="86"/>
      <c r="OHR36" s="86"/>
      <c r="OHS36" s="86"/>
      <c r="OHT36" s="86"/>
      <c r="OHU36" s="86"/>
      <c r="OHV36" s="86"/>
      <c r="OHW36" s="86"/>
      <c r="OHX36" s="86"/>
      <c r="OHY36" s="86"/>
      <c r="OHZ36" s="86"/>
      <c r="OIA36" s="86"/>
      <c r="OIB36" s="86"/>
      <c r="OIC36" s="86"/>
      <c r="OID36" s="86"/>
      <c r="OIE36" s="86"/>
      <c r="OIF36" s="86"/>
      <c r="OIG36" s="86"/>
      <c r="OIH36" s="86"/>
      <c r="OII36" s="86"/>
      <c r="OIJ36" s="86"/>
      <c r="OIK36" s="86"/>
      <c r="OIL36" s="86"/>
      <c r="OIM36" s="86"/>
      <c r="OIN36" s="86"/>
      <c r="OIO36" s="86"/>
      <c r="OIP36" s="86"/>
      <c r="OIQ36" s="86"/>
      <c r="OIR36" s="86"/>
      <c r="OIS36" s="86"/>
      <c r="OIT36" s="86"/>
      <c r="OIU36" s="86"/>
      <c r="OIV36" s="86"/>
      <c r="OIW36" s="86"/>
      <c r="OIX36" s="86"/>
      <c r="OIY36" s="86"/>
      <c r="OIZ36" s="86"/>
      <c r="OJA36" s="86"/>
      <c r="OJB36" s="86"/>
      <c r="OJC36" s="86"/>
      <c r="OJD36" s="86"/>
      <c r="OJE36" s="86"/>
      <c r="OJF36" s="86"/>
      <c r="OJG36" s="86"/>
      <c r="OJH36" s="86"/>
      <c r="OJI36" s="86"/>
      <c r="OJJ36" s="86"/>
      <c r="OJK36" s="86"/>
      <c r="OJL36" s="86"/>
      <c r="OJM36" s="86"/>
      <c r="OJN36" s="86"/>
      <c r="OJO36" s="86"/>
      <c r="OJP36" s="86"/>
      <c r="OJQ36" s="86"/>
      <c r="OJR36" s="86"/>
      <c r="OJS36" s="86"/>
      <c r="OJT36" s="86"/>
      <c r="OJU36" s="86"/>
      <c r="OJV36" s="86"/>
      <c r="OJW36" s="86"/>
      <c r="OJX36" s="86"/>
      <c r="OJY36" s="86"/>
      <c r="OJZ36" s="86"/>
      <c r="OKA36" s="86"/>
      <c r="OKB36" s="86"/>
      <c r="OKC36" s="86"/>
      <c r="OKD36" s="86"/>
      <c r="OKE36" s="86"/>
      <c r="OKF36" s="86"/>
      <c r="OKG36" s="86"/>
      <c r="OKH36" s="86"/>
      <c r="OKI36" s="86"/>
      <c r="OKJ36" s="86"/>
      <c r="OKK36" s="86"/>
      <c r="OKL36" s="86"/>
      <c r="OKM36" s="86"/>
      <c r="OKN36" s="86"/>
      <c r="OKO36" s="86"/>
      <c r="OKP36" s="86"/>
      <c r="OKQ36" s="86"/>
      <c r="OKR36" s="86"/>
      <c r="OKS36" s="86"/>
      <c r="OKT36" s="86"/>
      <c r="OKU36" s="86"/>
      <c r="OKV36" s="86"/>
      <c r="OKW36" s="86"/>
      <c r="OKX36" s="86"/>
      <c r="OKY36" s="86"/>
      <c r="OKZ36" s="86"/>
      <c r="OLA36" s="86"/>
      <c r="OLB36" s="86"/>
      <c r="OLC36" s="86"/>
      <c r="OLD36" s="86"/>
      <c r="OLE36" s="86"/>
      <c r="OLF36" s="86"/>
      <c r="OLG36" s="86"/>
      <c r="OLH36" s="86"/>
      <c r="OLI36" s="86"/>
      <c r="OLJ36" s="86"/>
      <c r="OLK36" s="86"/>
      <c r="OLL36" s="86"/>
      <c r="OLM36" s="86"/>
      <c r="OLN36" s="86"/>
      <c r="OLO36" s="86"/>
      <c r="OLP36" s="86"/>
      <c r="OLQ36" s="86"/>
      <c r="OLR36" s="86"/>
      <c r="OLS36" s="86"/>
      <c r="OLT36" s="86"/>
      <c r="OLU36" s="86"/>
      <c r="OLV36" s="86"/>
      <c r="OLW36" s="86"/>
      <c r="OLX36" s="86"/>
      <c r="OLY36" s="86"/>
      <c r="OLZ36" s="86"/>
      <c r="OMA36" s="86"/>
      <c r="OMB36" s="86"/>
      <c r="OMC36" s="86"/>
      <c r="OMD36" s="86"/>
      <c r="OME36" s="86"/>
      <c r="OMF36" s="86"/>
      <c r="OMG36" s="86"/>
      <c r="OMH36" s="86"/>
      <c r="OMI36" s="86"/>
      <c r="OMJ36" s="86"/>
      <c r="OMK36" s="86"/>
      <c r="OML36" s="86"/>
      <c r="OMM36" s="86"/>
      <c r="OMN36" s="86"/>
      <c r="OMO36" s="86"/>
      <c r="OMP36" s="86"/>
      <c r="OMQ36" s="86"/>
      <c r="OMR36" s="86"/>
      <c r="OMS36" s="86"/>
      <c r="OMT36" s="86"/>
      <c r="OMU36" s="86"/>
      <c r="OMV36" s="86"/>
      <c r="OMW36" s="86"/>
      <c r="OMX36" s="86"/>
      <c r="OMY36" s="86"/>
      <c r="OMZ36" s="86"/>
      <c r="ONA36" s="86"/>
      <c r="ONB36" s="86"/>
      <c r="ONC36" s="86"/>
      <c r="OND36" s="86"/>
      <c r="ONE36" s="86"/>
      <c r="ONF36" s="86"/>
      <c r="ONG36" s="86"/>
      <c r="ONH36" s="86"/>
      <c r="ONI36" s="86"/>
      <c r="ONJ36" s="86"/>
      <c r="ONK36" s="86"/>
      <c r="ONL36" s="86"/>
      <c r="ONM36" s="86"/>
      <c r="ONN36" s="86"/>
      <c r="ONO36" s="86"/>
      <c r="ONP36" s="86"/>
      <c r="ONQ36" s="86"/>
      <c r="ONR36" s="86"/>
      <c r="ONS36" s="86"/>
      <c r="ONT36" s="86"/>
      <c r="ONU36" s="86"/>
      <c r="ONV36" s="86"/>
      <c r="ONW36" s="86"/>
      <c r="ONX36" s="86"/>
      <c r="ONY36" s="86"/>
      <c r="ONZ36" s="86"/>
      <c r="OOA36" s="86"/>
      <c r="OOB36" s="86"/>
      <c r="OOC36" s="86"/>
      <c r="OOD36" s="86"/>
      <c r="OOE36" s="86"/>
      <c r="OOF36" s="86"/>
      <c r="OOG36" s="86"/>
      <c r="OOH36" s="86"/>
      <c r="OOI36" s="86"/>
      <c r="OOJ36" s="86"/>
      <c r="OOK36" s="86"/>
      <c r="OOL36" s="86"/>
      <c r="OOM36" s="86"/>
      <c r="OON36" s="86"/>
      <c r="OOO36" s="86"/>
      <c r="OOP36" s="86"/>
      <c r="OOQ36" s="86"/>
      <c r="OOR36" s="86"/>
      <c r="OOS36" s="86"/>
      <c r="OOT36" s="86"/>
      <c r="OOU36" s="86"/>
      <c r="OOV36" s="86"/>
      <c r="OOW36" s="86"/>
      <c r="OOX36" s="86"/>
      <c r="OOY36" s="86"/>
      <c r="OOZ36" s="86"/>
      <c r="OPA36" s="86"/>
      <c r="OPB36" s="86"/>
      <c r="OPC36" s="86"/>
      <c r="OPD36" s="86"/>
      <c r="OPE36" s="86"/>
      <c r="OPF36" s="86"/>
      <c r="OPG36" s="86"/>
      <c r="OPH36" s="86"/>
      <c r="OPI36" s="86"/>
      <c r="OPJ36" s="86"/>
      <c r="OPK36" s="86"/>
      <c r="OPL36" s="86"/>
      <c r="OPM36" s="86"/>
      <c r="OPN36" s="86"/>
      <c r="OPO36" s="86"/>
      <c r="OPP36" s="86"/>
      <c r="OPQ36" s="86"/>
      <c r="OPR36" s="86"/>
      <c r="OPS36" s="86"/>
      <c r="OPT36" s="86"/>
      <c r="OPU36" s="86"/>
      <c r="OPV36" s="86"/>
      <c r="OPW36" s="86"/>
      <c r="OPX36" s="86"/>
      <c r="OPY36" s="86"/>
      <c r="OPZ36" s="86"/>
      <c r="OQA36" s="86"/>
      <c r="OQB36" s="86"/>
      <c r="OQC36" s="86"/>
      <c r="OQD36" s="86"/>
      <c r="OQE36" s="86"/>
      <c r="OQF36" s="86"/>
      <c r="OQG36" s="86"/>
      <c r="OQH36" s="86"/>
      <c r="OQI36" s="86"/>
      <c r="OQJ36" s="86"/>
      <c r="OQK36" s="86"/>
      <c r="OQL36" s="86"/>
      <c r="OQM36" s="86"/>
      <c r="OQN36" s="86"/>
      <c r="OQO36" s="86"/>
      <c r="OQP36" s="86"/>
      <c r="OQQ36" s="86"/>
      <c r="OQR36" s="86"/>
      <c r="OQS36" s="86"/>
      <c r="OQT36" s="86"/>
      <c r="OQU36" s="86"/>
      <c r="OQV36" s="86"/>
      <c r="OQW36" s="86"/>
      <c r="OQX36" s="86"/>
      <c r="OQY36" s="86"/>
      <c r="OQZ36" s="86"/>
      <c r="ORA36" s="86"/>
      <c r="ORB36" s="86"/>
      <c r="ORC36" s="86"/>
      <c r="ORD36" s="86"/>
      <c r="ORE36" s="86"/>
      <c r="ORF36" s="86"/>
      <c r="ORG36" s="86"/>
      <c r="ORH36" s="86"/>
      <c r="ORI36" s="86"/>
      <c r="ORJ36" s="86"/>
      <c r="ORK36" s="86"/>
      <c r="ORL36" s="86"/>
      <c r="ORM36" s="86"/>
      <c r="ORN36" s="86"/>
      <c r="ORO36" s="86"/>
      <c r="ORP36" s="86"/>
      <c r="ORQ36" s="86"/>
      <c r="ORR36" s="86"/>
      <c r="ORS36" s="86"/>
      <c r="ORT36" s="86"/>
      <c r="ORU36" s="86"/>
      <c r="ORV36" s="86"/>
      <c r="ORW36" s="86"/>
      <c r="ORX36" s="86"/>
      <c r="ORY36" s="86"/>
      <c r="ORZ36" s="86"/>
      <c r="OSA36" s="86"/>
      <c r="OSB36" s="86"/>
      <c r="OSC36" s="86"/>
      <c r="OSD36" s="86"/>
      <c r="OSE36" s="86"/>
      <c r="OSF36" s="86"/>
      <c r="OSG36" s="86"/>
      <c r="OSH36" s="86"/>
      <c r="OSI36" s="86"/>
      <c r="OSJ36" s="86"/>
      <c r="OSK36" s="86"/>
      <c r="OSL36" s="86"/>
      <c r="OSM36" s="86"/>
      <c r="OSN36" s="86"/>
      <c r="OSO36" s="86"/>
      <c r="OSP36" s="86"/>
      <c r="OSQ36" s="86"/>
      <c r="OSR36" s="86"/>
      <c r="OSS36" s="86"/>
      <c r="OST36" s="86"/>
      <c r="OSU36" s="86"/>
      <c r="OSV36" s="86"/>
      <c r="OSW36" s="86"/>
      <c r="OSX36" s="86"/>
      <c r="OSY36" s="86"/>
      <c r="OSZ36" s="86"/>
      <c r="OTA36" s="86"/>
      <c r="OTB36" s="86"/>
      <c r="OTC36" s="86"/>
      <c r="OTD36" s="86"/>
      <c r="OTE36" s="86"/>
      <c r="OTF36" s="86"/>
      <c r="OTG36" s="86"/>
      <c r="OTH36" s="86"/>
      <c r="OTI36" s="86"/>
      <c r="OTJ36" s="86"/>
      <c r="OTK36" s="86"/>
      <c r="OTL36" s="86"/>
      <c r="OTM36" s="86"/>
      <c r="OTN36" s="86"/>
      <c r="OTO36" s="86"/>
      <c r="OTP36" s="86"/>
      <c r="OTQ36" s="86"/>
      <c r="OTR36" s="86"/>
      <c r="OTS36" s="86"/>
      <c r="OTT36" s="86"/>
      <c r="OTU36" s="86"/>
      <c r="OTV36" s="86"/>
      <c r="OTW36" s="86"/>
      <c r="OTX36" s="86"/>
      <c r="OTY36" s="86"/>
      <c r="OTZ36" s="86"/>
      <c r="OUA36" s="86"/>
      <c r="OUB36" s="86"/>
      <c r="OUC36" s="86"/>
      <c r="OUD36" s="86"/>
      <c r="OUE36" s="86"/>
      <c r="OUF36" s="86"/>
      <c r="OUG36" s="86"/>
      <c r="OUH36" s="86"/>
      <c r="OUI36" s="86"/>
      <c r="OUJ36" s="86"/>
      <c r="OUK36" s="86"/>
      <c r="OUL36" s="86"/>
      <c r="OUM36" s="86"/>
      <c r="OUN36" s="86"/>
      <c r="OUO36" s="86"/>
      <c r="OUP36" s="86"/>
      <c r="OUQ36" s="86"/>
      <c r="OUR36" s="86"/>
      <c r="OUS36" s="86"/>
      <c r="OUT36" s="86"/>
      <c r="OUU36" s="86"/>
      <c r="OUV36" s="86"/>
      <c r="OUW36" s="86"/>
      <c r="OUX36" s="86"/>
      <c r="OUY36" s="86"/>
      <c r="OUZ36" s="86"/>
      <c r="OVA36" s="86"/>
      <c r="OVB36" s="86"/>
      <c r="OVC36" s="86"/>
      <c r="OVD36" s="86"/>
      <c r="OVE36" s="86"/>
      <c r="OVF36" s="86"/>
      <c r="OVG36" s="86"/>
      <c r="OVH36" s="86"/>
      <c r="OVI36" s="86"/>
      <c r="OVJ36" s="86"/>
      <c r="OVK36" s="86"/>
      <c r="OVL36" s="86"/>
      <c r="OVM36" s="86"/>
      <c r="OVN36" s="86"/>
      <c r="OVO36" s="86"/>
      <c r="OVP36" s="86"/>
      <c r="OVQ36" s="86"/>
      <c r="OVR36" s="86"/>
      <c r="OVS36" s="86"/>
      <c r="OVT36" s="86"/>
      <c r="OVU36" s="86"/>
      <c r="OVV36" s="86"/>
      <c r="OVW36" s="86"/>
      <c r="OVX36" s="86"/>
      <c r="OVY36" s="86"/>
      <c r="OVZ36" s="86"/>
      <c r="OWA36" s="86"/>
      <c r="OWB36" s="86"/>
      <c r="OWC36" s="86"/>
      <c r="OWD36" s="86"/>
      <c r="OWE36" s="86"/>
      <c r="OWF36" s="86"/>
      <c r="OWG36" s="86"/>
      <c r="OWH36" s="86"/>
      <c r="OWI36" s="86"/>
      <c r="OWJ36" s="86"/>
      <c r="OWK36" s="86"/>
      <c r="OWL36" s="86"/>
      <c r="OWM36" s="86"/>
      <c r="OWN36" s="86"/>
      <c r="OWO36" s="86"/>
      <c r="OWP36" s="86"/>
      <c r="OWQ36" s="86"/>
      <c r="OWR36" s="86"/>
      <c r="OWS36" s="86"/>
      <c r="OWT36" s="86"/>
      <c r="OWU36" s="86"/>
      <c r="OWV36" s="86"/>
      <c r="OWW36" s="86"/>
      <c r="OWX36" s="86"/>
      <c r="OWY36" s="86"/>
      <c r="OWZ36" s="86"/>
      <c r="OXA36" s="86"/>
      <c r="OXB36" s="86"/>
      <c r="OXC36" s="86"/>
      <c r="OXD36" s="86"/>
      <c r="OXE36" s="86"/>
      <c r="OXF36" s="86"/>
      <c r="OXG36" s="86"/>
      <c r="OXH36" s="86"/>
      <c r="OXI36" s="86"/>
      <c r="OXJ36" s="86"/>
      <c r="OXK36" s="86"/>
      <c r="OXL36" s="86"/>
      <c r="OXM36" s="86"/>
      <c r="OXN36" s="86"/>
      <c r="OXO36" s="86"/>
      <c r="OXP36" s="86"/>
      <c r="OXQ36" s="86"/>
      <c r="OXR36" s="86"/>
      <c r="OXS36" s="86"/>
      <c r="OXT36" s="86"/>
      <c r="OXU36" s="86"/>
      <c r="OXV36" s="86"/>
      <c r="OXW36" s="86"/>
      <c r="OXX36" s="86"/>
      <c r="OXY36" s="86"/>
      <c r="OXZ36" s="86"/>
      <c r="OYA36" s="86"/>
      <c r="OYB36" s="86"/>
      <c r="OYC36" s="86"/>
      <c r="OYD36" s="86"/>
      <c r="OYE36" s="86"/>
      <c r="OYF36" s="86"/>
      <c r="OYG36" s="86"/>
      <c r="OYH36" s="86"/>
      <c r="OYI36" s="86"/>
      <c r="OYJ36" s="86"/>
      <c r="OYK36" s="86"/>
      <c r="OYL36" s="86"/>
      <c r="OYM36" s="86"/>
      <c r="OYN36" s="86"/>
      <c r="OYO36" s="86"/>
      <c r="OYP36" s="86"/>
      <c r="OYQ36" s="86"/>
      <c r="OYR36" s="86"/>
      <c r="OYS36" s="86"/>
      <c r="OYT36" s="86"/>
      <c r="OYU36" s="86"/>
      <c r="OYV36" s="86"/>
      <c r="OYW36" s="86"/>
      <c r="OYX36" s="86"/>
      <c r="OYY36" s="86"/>
      <c r="OYZ36" s="86"/>
      <c r="OZA36" s="86"/>
      <c r="OZB36" s="86"/>
      <c r="OZC36" s="86"/>
      <c r="OZD36" s="86"/>
      <c r="OZE36" s="86"/>
      <c r="OZF36" s="86"/>
      <c r="OZG36" s="86"/>
      <c r="OZH36" s="86"/>
      <c r="OZI36" s="86"/>
      <c r="OZJ36" s="86"/>
      <c r="OZK36" s="86"/>
      <c r="OZL36" s="86"/>
      <c r="OZM36" s="86"/>
      <c r="OZN36" s="86"/>
      <c r="OZO36" s="86"/>
      <c r="OZP36" s="86"/>
      <c r="OZQ36" s="86"/>
      <c r="OZR36" s="86"/>
      <c r="OZS36" s="86"/>
      <c r="OZT36" s="86"/>
      <c r="OZU36" s="86"/>
      <c r="OZV36" s="86"/>
      <c r="OZW36" s="86"/>
      <c r="OZX36" s="86"/>
      <c r="OZY36" s="86"/>
      <c r="OZZ36" s="86"/>
      <c r="PAA36" s="86"/>
      <c r="PAB36" s="86"/>
      <c r="PAC36" s="86"/>
      <c r="PAD36" s="86"/>
      <c r="PAE36" s="86"/>
      <c r="PAF36" s="86"/>
      <c r="PAG36" s="86"/>
      <c r="PAH36" s="86"/>
      <c r="PAI36" s="86"/>
      <c r="PAJ36" s="86"/>
      <c r="PAK36" s="86"/>
      <c r="PAL36" s="86"/>
      <c r="PAM36" s="86"/>
      <c r="PAN36" s="86"/>
      <c r="PAO36" s="86"/>
      <c r="PAP36" s="86"/>
      <c r="PAQ36" s="86"/>
      <c r="PAR36" s="86"/>
      <c r="PAS36" s="86"/>
      <c r="PAT36" s="86"/>
      <c r="PAU36" s="86"/>
      <c r="PAV36" s="86"/>
      <c r="PAW36" s="86"/>
      <c r="PAX36" s="86"/>
      <c r="PAY36" s="86"/>
      <c r="PAZ36" s="86"/>
      <c r="PBA36" s="86"/>
      <c r="PBB36" s="86"/>
      <c r="PBC36" s="86"/>
      <c r="PBD36" s="86"/>
      <c r="PBE36" s="86"/>
      <c r="PBF36" s="86"/>
      <c r="PBG36" s="86"/>
      <c r="PBH36" s="86"/>
      <c r="PBI36" s="86"/>
      <c r="PBJ36" s="86"/>
      <c r="PBK36" s="86"/>
      <c r="PBL36" s="86"/>
      <c r="PBM36" s="86"/>
      <c r="PBN36" s="86"/>
      <c r="PBO36" s="86"/>
      <c r="PBP36" s="86"/>
      <c r="PBQ36" s="86"/>
      <c r="PBR36" s="86"/>
      <c r="PBS36" s="86"/>
      <c r="PBT36" s="86"/>
      <c r="PBU36" s="86"/>
      <c r="PBV36" s="86"/>
      <c r="PBW36" s="86"/>
      <c r="PBX36" s="86"/>
      <c r="PBY36" s="86"/>
      <c r="PBZ36" s="86"/>
      <c r="PCA36" s="86"/>
      <c r="PCB36" s="86"/>
      <c r="PCC36" s="86"/>
      <c r="PCD36" s="86"/>
      <c r="PCE36" s="86"/>
      <c r="PCF36" s="86"/>
      <c r="PCG36" s="86"/>
      <c r="PCH36" s="86"/>
      <c r="PCI36" s="86"/>
      <c r="PCJ36" s="86"/>
      <c r="PCK36" s="86"/>
      <c r="PCL36" s="86"/>
      <c r="PCM36" s="86"/>
      <c r="PCN36" s="86"/>
      <c r="PCO36" s="86"/>
      <c r="PCP36" s="86"/>
      <c r="PCQ36" s="86"/>
      <c r="PCR36" s="86"/>
      <c r="PCS36" s="86"/>
      <c r="PCT36" s="86"/>
      <c r="PCU36" s="86"/>
      <c r="PCV36" s="86"/>
      <c r="PCW36" s="86"/>
      <c r="PCX36" s="86"/>
      <c r="PCY36" s="86"/>
      <c r="PCZ36" s="86"/>
      <c r="PDA36" s="86"/>
      <c r="PDB36" s="86"/>
      <c r="PDC36" s="86"/>
      <c r="PDD36" s="86"/>
      <c r="PDE36" s="86"/>
      <c r="PDF36" s="86"/>
      <c r="PDG36" s="86"/>
      <c r="PDH36" s="86"/>
      <c r="PDI36" s="86"/>
      <c r="PDJ36" s="86"/>
      <c r="PDK36" s="86"/>
      <c r="PDL36" s="86"/>
      <c r="PDM36" s="86"/>
      <c r="PDN36" s="86"/>
      <c r="PDO36" s="86"/>
      <c r="PDP36" s="86"/>
      <c r="PDQ36" s="86"/>
      <c r="PDR36" s="86"/>
      <c r="PDS36" s="86"/>
      <c r="PDT36" s="86"/>
      <c r="PDU36" s="86"/>
      <c r="PDV36" s="86"/>
      <c r="PDW36" s="86"/>
      <c r="PDX36" s="86"/>
      <c r="PDY36" s="86"/>
      <c r="PDZ36" s="86"/>
      <c r="PEA36" s="86"/>
      <c r="PEB36" s="86"/>
      <c r="PEC36" s="86"/>
      <c r="PED36" s="86"/>
      <c r="PEE36" s="86"/>
      <c r="PEF36" s="86"/>
      <c r="PEG36" s="86"/>
      <c r="PEH36" s="86"/>
      <c r="PEI36" s="86"/>
      <c r="PEJ36" s="86"/>
      <c r="PEK36" s="86"/>
      <c r="PEL36" s="86"/>
      <c r="PEM36" s="86"/>
      <c r="PEN36" s="86"/>
      <c r="PEO36" s="86"/>
      <c r="PEP36" s="86"/>
      <c r="PEQ36" s="86"/>
      <c r="PER36" s="86"/>
      <c r="PES36" s="86"/>
      <c r="PET36" s="86"/>
      <c r="PEU36" s="86"/>
      <c r="PEV36" s="86"/>
      <c r="PEW36" s="86"/>
      <c r="PEX36" s="86"/>
      <c r="PEY36" s="86"/>
      <c r="PEZ36" s="86"/>
      <c r="PFA36" s="86"/>
      <c r="PFB36" s="86"/>
      <c r="PFC36" s="86"/>
      <c r="PFD36" s="86"/>
      <c r="PFE36" s="86"/>
      <c r="PFF36" s="86"/>
      <c r="PFG36" s="86"/>
      <c r="PFH36" s="86"/>
      <c r="PFI36" s="86"/>
      <c r="PFJ36" s="86"/>
      <c r="PFK36" s="86"/>
      <c r="PFL36" s="86"/>
      <c r="PFM36" s="86"/>
      <c r="PFN36" s="86"/>
      <c r="PFO36" s="86"/>
      <c r="PFP36" s="86"/>
      <c r="PFQ36" s="86"/>
      <c r="PFR36" s="86"/>
      <c r="PFS36" s="86"/>
      <c r="PFT36" s="86"/>
      <c r="PFU36" s="86"/>
      <c r="PFV36" s="86"/>
      <c r="PFW36" s="86"/>
      <c r="PFX36" s="86"/>
      <c r="PFY36" s="86"/>
      <c r="PFZ36" s="86"/>
      <c r="PGA36" s="86"/>
      <c r="PGB36" s="86"/>
      <c r="PGC36" s="86"/>
      <c r="PGD36" s="86"/>
      <c r="PGE36" s="86"/>
      <c r="PGF36" s="86"/>
      <c r="PGG36" s="86"/>
      <c r="PGH36" s="86"/>
      <c r="PGI36" s="86"/>
      <c r="PGJ36" s="86"/>
      <c r="PGK36" s="86"/>
      <c r="PGL36" s="86"/>
      <c r="PGM36" s="86"/>
      <c r="PGN36" s="86"/>
      <c r="PGO36" s="86"/>
      <c r="PGP36" s="86"/>
      <c r="PGQ36" s="86"/>
      <c r="PGR36" s="86"/>
      <c r="PGS36" s="86"/>
      <c r="PGT36" s="86"/>
      <c r="PGU36" s="86"/>
      <c r="PGV36" s="86"/>
      <c r="PGW36" s="86"/>
      <c r="PGX36" s="86"/>
      <c r="PGY36" s="86"/>
      <c r="PGZ36" s="86"/>
      <c r="PHA36" s="86"/>
      <c r="PHB36" s="86"/>
      <c r="PHC36" s="86"/>
      <c r="PHD36" s="86"/>
      <c r="PHE36" s="86"/>
      <c r="PHF36" s="86"/>
      <c r="PHG36" s="86"/>
      <c r="PHH36" s="86"/>
      <c r="PHI36" s="86"/>
      <c r="PHJ36" s="86"/>
      <c r="PHK36" s="86"/>
      <c r="PHL36" s="86"/>
      <c r="PHM36" s="86"/>
      <c r="PHN36" s="86"/>
      <c r="PHO36" s="86"/>
      <c r="PHP36" s="86"/>
      <c r="PHQ36" s="86"/>
      <c r="PHR36" s="86"/>
      <c r="PHS36" s="86"/>
      <c r="PHT36" s="86"/>
      <c r="PHU36" s="86"/>
      <c r="PHV36" s="86"/>
      <c r="PHW36" s="86"/>
      <c r="PHX36" s="86"/>
      <c r="PHY36" s="86"/>
      <c r="PHZ36" s="86"/>
      <c r="PIA36" s="86"/>
      <c r="PIB36" s="86"/>
      <c r="PIC36" s="86"/>
      <c r="PID36" s="86"/>
      <c r="PIE36" s="86"/>
      <c r="PIF36" s="86"/>
      <c r="PIG36" s="86"/>
      <c r="PIH36" s="86"/>
      <c r="PII36" s="86"/>
      <c r="PIJ36" s="86"/>
      <c r="PIK36" s="86"/>
      <c r="PIL36" s="86"/>
      <c r="PIM36" s="86"/>
      <c r="PIN36" s="86"/>
      <c r="PIO36" s="86"/>
      <c r="PIP36" s="86"/>
      <c r="PIQ36" s="86"/>
      <c r="PIR36" s="86"/>
      <c r="PIS36" s="86"/>
      <c r="PIT36" s="86"/>
      <c r="PIU36" s="86"/>
      <c r="PIV36" s="86"/>
      <c r="PIW36" s="86"/>
      <c r="PIX36" s="86"/>
      <c r="PIY36" s="86"/>
      <c r="PIZ36" s="86"/>
      <c r="PJA36" s="86"/>
      <c r="PJB36" s="86"/>
      <c r="PJC36" s="86"/>
      <c r="PJD36" s="86"/>
      <c r="PJE36" s="86"/>
      <c r="PJF36" s="86"/>
      <c r="PJG36" s="86"/>
      <c r="PJH36" s="86"/>
      <c r="PJI36" s="86"/>
      <c r="PJJ36" s="86"/>
      <c r="PJK36" s="86"/>
      <c r="PJL36" s="86"/>
      <c r="PJM36" s="86"/>
      <c r="PJN36" s="86"/>
      <c r="PJO36" s="86"/>
      <c r="PJP36" s="86"/>
      <c r="PJQ36" s="86"/>
      <c r="PJR36" s="86"/>
      <c r="PJS36" s="86"/>
      <c r="PJT36" s="86"/>
      <c r="PJU36" s="86"/>
      <c r="PJV36" s="86"/>
      <c r="PJW36" s="86"/>
      <c r="PJX36" s="86"/>
      <c r="PJY36" s="86"/>
      <c r="PJZ36" s="86"/>
      <c r="PKA36" s="86"/>
      <c r="PKB36" s="86"/>
      <c r="PKC36" s="86"/>
      <c r="PKD36" s="86"/>
      <c r="PKE36" s="86"/>
      <c r="PKF36" s="86"/>
      <c r="PKG36" s="86"/>
      <c r="PKH36" s="86"/>
      <c r="PKI36" s="86"/>
      <c r="PKJ36" s="86"/>
      <c r="PKK36" s="86"/>
      <c r="PKL36" s="86"/>
      <c r="PKM36" s="86"/>
      <c r="PKN36" s="86"/>
      <c r="PKO36" s="86"/>
      <c r="PKP36" s="86"/>
      <c r="PKQ36" s="86"/>
      <c r="PKR36" s="86"/>
      <c r="PKS36" s="86"/>
      <c r="PKT36" s="86"/>
      <c r="PKU36" s="86"/>
      <c r="PKV36" s="86"/>
      <c r="PKW36" s="86"/>
      <c r="PKX36" s="86"/>
      <c r="PKY36" s="86"/>
      <c r="PKZ36" s="86"/>
      <c r="PLA36" s="86"/>
      <c r="PLB36" s="86"/>
      <c r="PLC36" s="86"/>
      <c r="PLD36" s="86"/>
      <c r="PLE36" s="86"/>
      <c r="PLF36" s="86"/>
      <c r="PLG36" s="86"/>
      <c r="PLH36" s="86"/>
      <c r="PLI36" s="86"/>
      <c r="PLJ36" s="86"/>
      <c r="PLK36" s="86"/>
      <c r="PLL36" s="86"/>
      <c r="PLM36" s="86"/>
      <c r="PLN36" s="86"/>
      <c r="PLO36" s="86"/>
      <c r="PLP36" s="86"/>
      <c r="PLQ36" s="86"/>
      <c r="PLR36" s="86"/>
      <c r="PLS36" s="86"/>
      <c r="PLT36" s="86"/>
      <c r="PLU36" s="86"/>
      <c r="PLV36" s="86"/>
      <c r="PLW36" s="86"/>
      <c r="PLX36" s="86"/>
      <c r="PLY36" s="86"/>
      <c r="PLZ36" s="86"/>
      <c r="PMA36" s="86"/>
      <c r="PMB36" s="86"/>
      <c r="PMC36" s="86"/>
      <c r="PMD36" s="86"/>
      <c r="PME36" s="86"/>
      <c r="PMF36" s="86"/>
      <c r="PMG36" s="86"/>
      <c r="PMH36" s="86"/>
      <c r="PMI36" s="86"/>
      <c r="PMJ36" s="86"/>
      <c r="PMK36" s="86"/>
      <c r="PML36" s="86"/>
      <c r="PMM36" s="86"/>
      <c r="PMN36" s="86"/>
      <c r="PMO36" s="86"/>
      <c r="PMP36" s="86"/>
      <c r="PMQ36" s="86"/>
      <c r="PMR36" s="86"/>
      <c r="PMS36" s="86"/>
      <c r="PMT36" s="86"/>
      <c r="PMU36" s="86"/>
      <c r="PMV36" s="86"/>
      <c r="PMW36" s="86"/>
      <c r="PMX36" s="86"/>
      <c r="PMY36" s="86"/>
      <c r="PMZ36" s="86"/>
      <c r="PNA36" s="86"/>
      <c r="PNB36" s="86"/>
      <c r="PNC36" s="86"/>
      <c r="PND36" s="86"/>
      <c r="PNE36" s="86"/>
      <c r="PNF36" s="86"/>
      <c r="PNG36" s="86"/>
      <c r="PNH36" s="86"/>
      <c r="PNI36" s="86"/>
      <c r="PNJ36" s="86"/>
      <c r="PNK36" s="86"/>
      <c r="PNL36" s="86"/>
      <c r="PNM36" s="86"/>
      <c r="PNN36" s="86"/>
      <c r="PNO36" s="86"/>
      <c r="PNP36" s="86"/>
      <c r="PNQ36" s="86"/>
      <c r="PNR36" s="86"/>
      <c r="PNS36" s="86"/>
      <c r="PNT36" s="86"/>
      <c r="PNU36" s="86"/>
      <c r="PNV36" s="86"/>
      <c r="PNW36" s="86"/>
      <c r="PNX36" s="86"/>
      <c r="PNY36" s="86"/>
      <c r="PNZ36" s="86"/>
      <c r="POA36" s="86"/>
      <c r="POB36" s="86"/>
      <c r="POC36" s="86"/>
      <c r="POD36" s="86"/>
      <c r="POE36" s="86"/>
      <c r="POF36" s="86"/>
      <c r="POG36" s="86"/>
      <c r="POH36" s="86"/>
      <c r="POI36" s="86"/>
      <c r="POJ36" s="86"/>
      <c r="POK36" s="86"/>
      <c r="POL36" s="86"/>
      <c r="POM36" s="86"/>
      <c r="PON36" s="86"/>
      <c r="POO36" s="86"/>
      <c r="POP36" s="86"/>
      <c r="POQ36" s="86"/>
      <c r="POR36" s="86"/>
      <c r="POS36" s="86"/>
      <c r="POT36" s="86"/>
      <c r="POU36" s="86"/>
      <c r="POV36" s="86"/>
      <c r="POW36" s="86"/>
      <c r="POX36" s="86"/>
      <c r="POY36" s="86"/>
      <c r="POZ36" s="86"/>
      <c r="PPA36" s="86"/>
      <c r="PPB36" s="86"/>
      <c r="PPC36" s="86"/>
      <c r="PPD36" s="86"/>
      <c r="PPE36" s="86"/>
      <c r="PPF36" s="86"/>
      <c r="PPG36" s="86"/>
      <c r="PPH36" s="86"/>
      <c r="PPI36" s="86"/>
      <c r="PPJ36" s="86"/>
      <c r="PPK36" s="86"/>
      <c r="PPL36" s="86"/>
      <c r="PPM36" s="86"/>
      <c r="PPN36" s="86"/>
      <c r="PPO36" s="86"/>
      <c r="PPP36" s="86"/>
      <c r="PPQ36" s="86"/>
      <c r="PPR36" s="86"/>
      <c r="PPS36" s="86"/>
      <c r="PPT36" s="86"/>
      <c r="PPU36" s="86"/>
      <c r="PPV36" s="86"/>
      <c r="PPW36" s="86"/>
      <c r="PPX36" s="86"/>
      <c r="PPY36" s="86"/>
      <c r="PPZ36" s="86"/>
      <c r="PQA36" s="86"/>
      <c r="PQB36" s="86"/>
      <c r="PQC36" s="86"/>
      <c r="PQD36" s="86"/>
      <c r="PQE36" s="86"/>
      <c r="PQF36" s="86"/>
      <c r="PQG36" s="86"/>
      <c r="PQH36" s="86"/>
      <c r="PQI36" s="86"/>
      <c r="PQJ36" s="86"/>
      <c r="PQK36" s="86"/>
      <c r="PQL36" s="86"/>
      <c r="PQM36" s="86"/>
      <c r="PQN36" s="86"/>
      <c r="PQO36" s="86"/>
      <c r="PQP36" s="86"/>
      <c r="PQQ36" s="86"/>
      <c r="PQR36" s="86"/>
      <c r="PQS36" s="86"/>
      <c r="PQT36" s="86"/>
      <c r="PQU36" s="86"/>
      <c r="PQV36" s="86"/>
      <c r="PQW36" s="86"/>
      <c r="PQX36" s="86"/>
      <c r="PQY36" s="86"/>
      <c r="PQZ36" s="86"/>
      <c r="PRA36" s="86"/>
      <c r="PRB36" s="86"/>
      <c r="PRC36" s="86"/>
      <c r="PRD36" s="86"/>
      <c r="PRE36" s="86"/>
      <c r="PRF36" s="86"/>
      <c r="PRG36" s="86"/>
      <c r="PRH36" s="86"/>
      <c r="PRI36" s="86"/>
      <c r="PRJ36" s="86"/>
      <c r="PRK36" s="86"/>
      <c r="PRL36" s="86"/>
      <c r="PRM36" s="86"/>
      <c r="PRN36" s="86"/>
      <c r="PRO36" s="86"/>
      <c r="PRP36" s="86"/>
      <c r="PRQ36" s="86"/>
      <c r="PRR36" s="86"/>
      <c r="PRS36" s="86"/>
      <c r="PRT36" s="86"/>
      <c r="PRU36" s="86"/>
      <c r="PRV36" s="86"/>
      <c r="PRW36" s="86"/>
      <c r="PRX36" s="86"/>
      <c r="PRY36" s="86"/>
      <c r="PRZ36" s="86"/>
      <c r="PSA36" s="86"/>
      <c r="PSB36" s="86"/>
      <c r="PSC36" s="86"/>
      <c r="PSD36" s="86"/>
      <c r="PSE36" s="86"/>
      <c r="PSF36" s="86"/>
      <c r="PSG36" s="86"/>
      <c r="PSH36" s="86"/>
      <c r="PSI36" s="86"/>
      <c r="PSJ36" s="86"/>
      <c r="PSK36" s="86"/>
      <c r="PSL36" s="86"/>
      <c r="PSM36" s="86"/>
      <c r="PSN36" s="86"/>
      <c r="PSO36" s="86"/>
      <c r="PSP36" s="86"/>
      <c r="PSQ36" s="86"/>
      <c r="PSR36" s="86"/>
      <c r="PSS36" s="86"/>
      <c r="PST36" s="86"/>
      <c r="PSU36" s="86"/>
      <c r="PSV36" s="86"/>
      <c r="PSW36" s="86"/>
      <c r="PSX36" s="86"/>
      <c r="PSY36" s="86"/>
      <c r="PSZ36" s="86"/>
      <c r="PTA36" s="86"/>
      <c r="PTB36" s="86"/>
      <c r="PTC36" s="86"/>
      <c r="PTD36" s="86"/>
      <c r="PTE36" s="86"/>
      <c r="PTF36" s="86"/>
      <c r="PTG36" s="86"/>
      <c r="PTH36" s="86"/>
      <c r="PTI36" s="86"/>
      <c r="PTJ36" s="86"/>
      <c r="PTK36" s="86"/>
      <c r="PTL36" s="86"/>
      <c r="PTM36" s="86"/>
      <c r="PTN36" s="86"/>
      <c r="PTO36" s="86"/>
      <c r="PTP36" s="86"/>
      <c r="PTQ36" s="86"/>
      <c r="PTR36" s="86"/>
      <c r="PTS36" s="86"/>
      <c r="PTT36" s="86"/>
      <c r="PTU36" s="86"/>
      <c r="PTV36" s="86"/>
      <c r="PTW36" s="86"/>
      <c r="PTX36" s="86"/>
      <c r="PTY36" s="86"/>
      <c r="PTZ36" s="86"/>
      <c r="PUA36" s="86"/>
      <c r="PUB36" s="86"/>
      <c r="PUC36" s="86"/>
      <c r="PUD36" s="86"/>
      <c r="PUE36" s="86"/>
      <c r="PUF36" s="86"/>
      <c r="PUG36" s="86"/>
      <c r="PUH36" s="86"/>
      <c r="PUI36" s="86"/>
      <c r="PUJ36" s="86"/>
      <c r="PUK36" s="86"/>
      <c r="PUL36" s="86"/>
      <c r="PUM36" s="86"/>
      <c r="PUN36" s="86"/>
      <c r="PUO36" s="86"/>
      <c r="PUP36" s="86"/>
      <c r="PUQ36" s="86"/>
      <c r="PUR36" s="86"/>
      <c r="PUS36" s="86"/>
      <c r="PUT36" s="86"/>
      <c r="PUU36" s="86"/>
      <c r="PUV36" s="86"/>
      <c r="PUW36" s="86"/>
      <c r="PUX36" s="86"/>
      <c r="PUY36" s="86"/>
      <c r="PUZ36" s="86"/>
      <c r="PVA36" s="86"/>
      <c r="PVB36" s="86"/>
      <c r="PVC36" s="86"/>
      <c r="PVD36" s="86"/>
      <c r="PVE36" s="86"/>
      <c r="PVF36" s="86"/>
      <c r="PVG36" s="86"/>
      <c r="PVH36" s="86"/>
      <c r="PVI36" s="86"/>
      <c r="PVJ36" s="86"/>
      <c r="PVK36" s="86"/>
      <c r="PVL36" s="86"/>
      <c r="PVM36" s="86"/>
      <c r="PVN36" s="86"/>
      <c r="PVO36" s="86"/>
      <c r="PVP36" s="86"/>
      <c r="PVQ36" s="86"/>
      <c r="PVR36" s="86"/>
      <c r="PVS36" s="86"/>
      <c r="PVT36" s="86"/>
      <c r="PVU36" s="86"/>
      <c r="PVV36" s="86"/>
      <c r="PVW36" s="86"/>
      <c r="PVX36" s="86"/>
      <c r="PVY36" s="86"/>
      <c r="PVZ36" s="86"/>
      <c r="PWA36" s="86"/>
      <c r="PWB36" s="86"/>
      <c r="PWC36" s="86"/>
      <c r="PWD36" s="86"/>
      <c r="PWE36" s="86"/>
      <c r="PWF36" s="86"/>
      <c r="PWG36" s="86"/>
      <c r="PWH36" s="86"/>
      <c r="PWI36" s="86"/>
      <c r="PWJ36" s="86"/>
      <c r="PWK36" s="86"/>
      <c r="PWL36" s="86"/>
      <c r="PWM36" s="86"/>
      <c r="PWN36" s="86"/>
      <c r="PWO36" s="86"/>
      <c r="PWP36" s="86"/>
      <c r="PWQ36" s="86"/>
      <c r="PWR36" s="86"/>
      <c r="PWS36" s="86"/>
      <c r="PWT36" s="86"/>
      <c r="PWU36" s="86"/>
      <c r="PWV36" s="86"/>
      <c r="PWW36" s="86"/>
      <c r="PWX36" s="86"/>
      <c r="PWY36" s="86"/>
      <c r="PWZ36" s="86"/>
      <c r="PXA36" s="86"/>
      <c r="PXB36" s="86"/>
      <c r="PXC36" s="86"/>
      <c r="PXD36" s="86"/>
      <c r="PXE36" s="86"/>
      <c r="PXF36" s="86"/>
      <c r="PXG36" s="86"/>
      <c r="PXH36" s="86"/>
      <c r="PXI36" s="86"/>
      <c r="PXJ36" s="86"/>
      <c r="PXK36" s="86"/>
      <c r="PXL36" s="86"/>
      <c r="PXM36" s="86"/>
      <c r="PXN36" s="86"/>
      <c r="PXO36" s="86"/>
      <c r="PXP36" s="86"/>
      <c r="PXQ36" s="86"/>
      <c r="PXR36" s="86"/>
      <c r="PXS36" s="86"/>
      <c r="PXT36" s="86"/>
      <c r="PXU36" s="86"/>
      <c r="PXV36" s="86"/>
      <c r="PXW36" s="86"/>
      <c r="PXX36" s="86"/>
      <c r="PXY36" s="86"/>
      <c r="PXZ36" s="86"/>
      <c r="PYA36" s="86"/>
      <c r="PYB36" s="86"/>
      <c r="PYC36" s="86"/>
      <c r="PYD36" s="86"/>
      <c r="PYE36" s="86"/>
      <c r="PYF36" s="86"/>
      <c r="PYG36" s="86"/>
      <c r="PYH36" s="86"/>
      <c r="PYI36" s="86"/>
      <c r="PYJ36" s="86"/>
      <c r="PYK36" s="86"/>
      <c r="PYL36" s="86"/>
      <c r="PYM36" s="86"/>
      <c r="PYN36" s="86"/>
      <c r="PYO36" s="86"/>
      <c r="PYP36" s="86"/>
      <c r="PYQ36" s="86"/>
      <c r="PYR36" s="86"/>
      <c r="PYS36" s="86"/>
      <c r="PYT36" s="86"/>
      <c r="PYU36" s="86"/>
      <c r="PYV36" s="86"/>
      <c r="PYW36" s="86"/>
      <c r="PYX36" s="86"/>
      <c r="PYY36" s="86"/>
      <c r="PYZ36" s="86"/>
      <c r="PZA36" s="86"/>
      <c r="PZB36" s="86"/>
      <c r="PZC36" s="86"/>
      <c r="PZD36" s="86"/>
      <c r="PZE36" s="86"/>
      <c r="PZF36" s="86"/>
      <c r="PZG36" s="86"/>
      <c r="PZH36" s="86"/>
      <c r="PZI36" s="86"/>
      <c r="PZJ36" s="86"/>
      <c r="PZK36" s="86"/>
      <c r="PZL36" s="86"/>
      <c r="PZM36" s="86"/>
      <c r="PZN36" s="86"/>
      <c r="PZO36" s="86"/>
      <c r="PZP36" s="86"/>
      <c r="PZQ36" s="86"/>
      <c r="PZR36" s="86"/>
      <c r="PZS36" s="86"/>
      <c r="PZT36" s="86"/>
      <c r="PZU36" s="86"/>
      <c r="PZV36" s="86"/>
      <c r="PZW36" s="86"/>
      <c r="PZX36" s="86"/>
      <c r="PZY36" s="86"/>
      <c r="PZZ36" s="86"/>
      <c r="QAA36" s="86"/>
      <c r="QAB36" s="86"/>
      <c r="QAC36" s="86"/>
      <c r="QAD36" s="86"/>
      <c r="QAE36" s="86"/>
      <c r="QAF36" s="86"/>
      <c r="QAG36" s="86"/>
      <c r="QAH36" s="86"/>
      <c r="QAI36" s="86"/>
      <c r="QAJ36" s="86"/>
      <c r="QAK36" s="86"/>
      <c r="QAL36" s="86"/>
      <c r="QAM36" s="86"/>
      <c r="QAN36" s="86"/>
      <c r="QAO36" s="86"/>
      <c r="QAP36" s="86"/>
      <c r="QAQ36" s="86"/>
      <c r="QAR36" s="86"/>
      <c r="QAS36" s="86"/>
      <c r="QAT36" s="86"/>
      <c r="QAU36" s="86"/>
      <c r="QAV36" s="86"/>
      <c r="QAW36" s="86"/>
      <c r="QAX36" s="86"/>
      <c r="QAY36" s="86"/>
      <c r="QAZ36" s="86"/>
      <c r="QBA36" s="86"/>
      <c r="QBB36" s="86"/>
      <c r="QBC36" s="86"/>
      <c r="QBD36" s="86"/>
      <c r="QBE36" s="86"/>
      <c r="QBF36" s="86"/>
      <c r="QBG36" s="86"/>
      <c r="QBH36" s="86"/>
      <c r="QBI36" s="86"/>
      <c r="QBJ36" s="86"/>
      <c r="QBK36" s="86"/>
      <c r="QBL36" s="86"/>
      <c r="QBM36" s="86"/>
      <c r="QBN36" s="86"/>
      <c r="QBO36" s="86"/>
      <c r="QBP36" s="86"/>
      <c r="QBQ36" s="86"/>
      <c r="QBR36" s="86"/>
      <c r="QBS36" s="86"/>
      <c r="QBT36" s="86"/>
      <c r="QBU36" s="86"/>
      <c r="QBV36" s="86"/>
      <c r="QBW36" s="86"/>
      <c r="QBX36" s="86"/>
      <c r="QBY36" s="86"/>
      <c r="QBZ36" s="86"/>
      <c r="QCA36" s="86"/>
      <c r="QCB36" s="86"/>
      <c r="QCC36" s="86"/>
      <c r="QCD36" s="86"/>
      <c r="QCE36" s="86"/>
      <c r="QCF36" s="86"/>
      <c r="QCG36" s="86"/>
      <c r="QCH36" s="86"/>
      <c r="QCI36" s="86"/>
      <c r="QCJ36" s="86"/>
      <c r="QCK36" s="86"/>
      <c r="QCL36" s="86"/>
      <c r="QCM36" s="86"/>
      <c r="QCN36" s="86"/>
      <c r="QCO36" s="86"/>
      <c r="QCP36" s="86"/>
      <c r="QCQ36" s="86"/>
      <c r="QCR36" s="86"/>
      <c r="QCS36" s="86"/>
      <c r="QCT36" s="86"/>
      <c r="QCU36" s="86"/>
      <c r="QCV36" s="86"/>
      <c r="QCW36" s="86"/>
      <c r="QCX36" s="86"/>
      <c r="QCY36" s="86"/>
      <c r="QCZ36" s="86"/>
      <c r="QDA36" s="86"/>
      <c r="QDB36" s="86"/>
      <c r="QDC36" s="86"/>
      <c r="QDD36" s="86"/>
      <c r="QDE36" s="86"/>
      <c r="QDF36" s="86"/>
      <c r="QDG36" s="86"/>
      <c r="QDH36" s="86"/>
      <c r="QDI36" s="86"/>
      <c r="QDJ36" s="86"/>
      <c r="QDK36" s="86"/>
      <c r="QDL36" s="86"/>
      <c r="QDM36" s="86"/>
      <c r="QDN36" s="86"/>
      <c r="QDO36" s="86"/>
      <c r="QDP36" s="86"/>
      <c r="QDQ36" s="86"/>
      <c r="QDR36" s="86"/>
      <c r="QDS36" s="86"/>
      <c r="QDT36" s="86"/>
      <c r="QDU36" s="86"/>
      <c r="QDV36" s="86"/>
      <c r="QDW36" s="86"/>
      <c r="QDX36" s="86"/>
      <c r="QDY36" s="86"/>
      <c r="QDZ36" s="86"/>
      <c r="QEA36" s="86"/>
      <c r="QEB36" s="86"/>
      <c r="QEC36" s="86"/>
      <c r="QED36" s="86"/>
      <c r="QEE36" s="86"/>
      <c r="QEF36" s="86"/>
      <c r="QEG36" s="86"/>
      <c r="QEH36" s="86"/>
      <c r="QEI36" s="86"/>
      <c r="QEJ36" s="86"/>
      <c r="QEK36" s="86"/>
      <c r="QEL36" s="86"/>
      <c r="QEM36" s="86"/>
      <c r="QEN36" s="86"/>
      <c r="QEO36" s="86"/>
      <c r="QEP36" s="86"/>
      <c r="QEQ36" s="86"/>
      <c r="QER36" s="86"/>
      <c r="QES36" s="86"/>
      <c r="QET36" s="86"/>
      <c r="QEU36" s="86"/>
      <c r="QEV36" s="86"/>
      <c r="QEW36" s="86"/>
      <c r="QEX36" s="86"/>
      <c r="QEY36" s="86"/>
      <c r="QEZ36" s="86"/>
      <c r="QFA36" s="86"/>
      <c r="QFB36" s="86"/>
      <c r="QFC36" s="86"/>
      <c r="QFD36" s="86"/>
      <c r="QFE36" s="86"/>
      <c r="QFF36" s="86"/>
      <c r="QFG36" s="86"/>
      <c r="QFH36" s="86"/>
      <c r="QFI36" s="86"/>
      <c r="QFJ36" s="86"/>
      <c r="QFK36" s="86"/>
      <c r="QFL36" s="86"/>
      <c r="QFM36" s="86"/>
      <c r="QFN36" s="86"/>
      <c r="QFO36" s="86"/>
      <c r="QFP36" s="86"/>
      <c r="QFQ36" s="86"/>
      <c r="QFR36" s="86"/>
      <c r="QFS36" s="86"/>
      <c r="QFT36" s="86"/>
      <c r="QFU36" s="86"/>
      <c r="QFV36" s="86"/>
      <c r="QFW36" s="86"/>
      <c r="QFX36" s="86"/>
      <c r="QFY36" s="86"/>
      <c r="QFZ36" s="86"/>
      <c r="QGA36" s="86"/>
      <c r="QGB36" s="86"/>
      <c r="QGC36" s="86"/>
      <c r="QGD36" s="86"/>
      <c r="QGE36" s="86"/>
      <c r="QGF36" s="86"/>
      <c r="QGG36" s="86"/>
      <c r="QGH36" s="86"/>
      <c r="QGI36" s="86"/>
      <c r="QGJ36" s="86"/>
      <c r="QGK36" s="86"/>
      <c r="QGL36" s="86"/>
      <c r="QGM36" s="86"/>
      <c r="QGN36" s="86"/>
      <c r="QGO36" s="86"/>
      <c r="QGP36" s="86"/>
      <c r="QGQ36" s="86"/>
      <c r="QGR36" s="86"/>
      <c r="QGS36" s="86"/>
      <c r="QGT36" s="86"/>
      <c r="QGU36" s="86"/>
      <c r="QGV36" s="86"/>
      <c r="QGW36" s="86"/>
      <c r="QGX36" s="86"/>
      <c r="QGY36" s="86"/>
      <c r="QGZ36" s="86"/>
      <c r="QHA36" s="86"/>
      <c r="QHB36" s="86"/>
      <c r="QHC36" s="86"/>
      <c r="QHD36" s="86"/>
      <c r="QHE36" s="86"/>
      <c r="QHF36" s="86"/>
      <c r="QHG36" s="86"/>
      <c r="QHH36" s="86"/>
      <c r="QHI36" s="86"/>
      <c r="QHJ36" s="86"/>
      <c r="QHK36" s="86"/>
      <c r="QHL36" s="86"/>
      <c r="QHM36" s="86"/>
      <c r="QHN36" s="86"/>
      <c r="QHO36" s="86"/>
      <c r="QHP36" s="86"/>
      <c r="QHQ36" s="86"/>
      <c r="QHR36" s="86"/>
      <c r="QHS36" s="86"/>
      <c r="QHT36" s="86"/>
      <c r="QHU36" s="86"/>
      <c r="QHV36" s="86"/>
      <c r="QHW36" s="86"/>
      <c r="QHX36" s="86"/>
      <c r="QHY36" s="86"/>
      <c r="QHZ36" s="86"/>
      <c r="QIA36" s="86"/>
      <c r="QIB36" s="86"/>
      <c r="QIC36" s="86"/>
      <c r="QID36" s="86"/>
      <c r="QIE36" s="86"/>
      <c r="QIF36" s="86"/>
      <c r="QIG36" s="86"/>
      <c r="QIH36" s="86"/>
      <c r="QII36" s="86"/>
      <c r="QIJ36" s="86"/>
      <c r="QIK36" s="86"/>
      <c r="QIL36" s="86"/>
      <c r="QIM36" s="86"/>
      <c r="QIN36" s="86"/>
      <c r="QIO36" s="86"/>
      <c r="QIP36" s="86"/>
      <c r="QIQ36" s="86"/>
      <c r="QIR36" s="86"/>
      <c r="QIS36" s="86"/>
      <c r="QIT36" s="86"/>
      <c r="QIU36" s="86"/>
      <c r="QIV36" s="86"/>
      <c r="QIW36" s="86"/>
      <c r="QIX36" s="86"/>
      <c r="QIY36" s="86"/>
      <c r="QIZ36" s="86"/>
      <c r="QJA36" s="86"/>
      <c r="QJB36" s="86"/>
      <c r="QJC36" s="86"/>
      <c r="QJD36" s="86"/>
      <c r="QJE36" s="86"/>
      <c r="QJF36" s="86"/>
      <c r="QJG36" s="86"/>
      <c r="QJH36" s="86"/>
      <c r="QJI36" s="86"/>
      <c r="QJJ36" s="86"/>
      <c r="QJK36" s="86"/>
      <c r="QJL36" s="86"/>
      <c r="QJM36" s="86"/>
      <c r="QJN36" s="86"/>
      <c r="QJO36" s="86"/>
      <c r="QJP36" s="86"/>
      <c r="QJQ36" s="86"/>
      <c r="QJR36" s="86"/>
      <c r="QJS36" s="86"/>
      <c r="QJT36" s="86"/>
      <c r="QJU36" s="86"/>
      <c r="QJV36" s="86"/>
      <c r="QJW36" s="86"/>
      <c r="QJX36" s="86"/>
      <c r="QJY36" s="86"/>
      <c r="QJZ36" s="86"/>
      <c r="QKA36" s="86"/>
      <c r="QKB36" s="86"/>
      <c r="QKC36" s="86"/>
      <c r="QKD36" s="86"/>
      <c r="QKE36" s="86"/>
      <c r="QKF36" s="86"/>
      <c r="QKG36" s="86"/>
      <c r="QKH36" s="86"/>
      <c r="QKI36" s="86"/>
      <c r="QKJ36" s="86"/>
      <c r="QKK36" s="86"/>
      <c r="QKL36" s="86"/>
      <c r="QKM36" s="86"/>
      <c r="QKN36" s="86"/>
      <c r="QKO36" s="86"/>
      <c r="QKP36" s="86"/>
      <c r="QKQ36" s="86"/>
      <c r="QKR36" s="86"/>
      <c r="QKS36" s="86"/>
      <c r="QKT36" s="86"/>
      <c r="QKU36" s="86"/>
      <c r="QKV36" s="86"/>
      <c r="QKW36" s="86"/>
      <c r="QKX36" s="86"/>
      <c r="QKY36" s="86"/>
      <c r="QKZ36" s="86"/>
      <c r="QLA36" s="86"/>
      <c r="QLB36" s="86"/>
      <c r="QLC36" s="86"/>
      <c r="QLD36" s="86"/>
      <c r="QLE36" s="86"/>
      <c r="QLF36" s="86"/>
      <c r="QLG36" s="86"/>
      <c r="QLH36" s="86"/>
      <c r="QLI36" s="86"/>
      <c r="QLJ36" s="86"/>
      <c r="QLK36" s="86"/>
      <c r="QLL36" s="86"/>
      <c r="QLM36" s="86"/>
      <c r="QLN36" s="86"/>
      <c r="QLO36" s="86"/>
      <c r="QLP36" s="86"/>
      <c r="QLQ36" s="86"/>
      <c r="QLR36" s="86"/>
      <c r="QLS36" s="86"/>
      <c r="QLT36" s="86"/>
      <c r="QLU36" s="86"/>
      <c r="QLV36" s="86"/>
      <c r="QLW36" s="86"/>
      <c r="QLX36" s="86"/>
      <c r="QLY36" s="86"/>
      <c r="QLZ36" s="86"/>
      <c r="QMA36" s="86"/>
      <c r="QMB36" s="86"/>
      <c r="QMC36" s="86"/>
      <c r="QMD36" s="86"/>
      <c r="QME36" s="86"/>
      <c r="QMF36" s="86"/>
      <c r="QMG36" s="86"/>
      <c r="QMH36" s="86"/>
      <c r="QMI36" s="86"/>
      <c r="QMJ36" s="86"/>
      <c r="QMK36" s="86"/>
      <c r="QML36" s="86"/>
      <c r="QMM36" s="86"/>
      <c r="QMN36" s="86"/>
      <c r="QMO36" s="86"/>
      <c r="QMP36" s="86"/>
      <c r="QMQ36" s="86"/>
      <c r="QMR36" s="86"/>
      <c r="QMS36" s="86"/>
      <c r="QMT36" s="86"/>
      <c r="QMU36" s="86"/>
      <c r="QMV36" s="86"/>
      <c r="QMW36" s="86"/>
      <c r="QMX36" s="86"/>
      <c r="QMY36" s="86"/>
      <c r="QMZ36" s="86"/>
      <c r="QNA36" s="86"/>
      <c r="QNB36" s="86"/>
      <c r="QNC36" s="86"/>
      <c r="QND36" s="86"/>
      <c r="QNE36" s="86"/>
      <c r="QNF36" s="86"/>
      <c r="QNG36" s="86"/>
      <c r="QNH36" s="86"/>
      <c r="QNI36" s="86"/>
      <c r="QNJ36" s="86"/>
      <c r="QNK36" s="86"/>
      <c r="QNL36" s="86"/>
      <c r="QNM36" s="86"/>
      <c r="QNN36" s="86"/>
      <c r="QNO36" s="86"/>
      <c r="QNP36" s="86"/>
      <c r="QNQ36" s="86"/>
      <c r="QNR36" s="86"/>
      <c r="QNS36" s="86"/>
      <c r="QNT36" s="86"/>
      <c r="QNU36" s="86"/>
      <c r="QNV36" s="86"/>
      <c r="QNW36" s="86"/>
      <c r="QNX36" s="86"/>
      <c r="QNY36" s="86"/>
      <c r="QNZ36" s="86"/>
      <c r="QOA36" s="86"/>
      <c r="QOB36" s="86"/>
      <c r="QOC36" s="86"/>
      <c r="QOD36" s="86"/>
      <c r="QOE36" s="86"/>
      <c r="QOF36" s="86"/>
      <c r="QOG36" s="86"/>
      <c r="QOH36" s="86"/>
      <c r="QOI36" s="86"/>
      <c r="QOJ36" s="86"/>
      <c r="QOK36" s="86"/>
      <c r="QOL36" s="86"/>
      <c r="QOM36" s="86"/>
      <c r="QON36" s="86"/>
      <c r="QOO36" s="86"/>
      <c r="QOP36" s="86"/>
      <c r="QOQ36" s="86"/>
      <c r="QOR36" s="86"/>
      <c r="QOS36" s="86"/>
      <c r="QOT36" s="86"/>
      <c r="QOU36" s="86"/>
      <c r="QOV36" s="86"/>
      <c r="QOW36" s="86"/>
      <c r="QOX36" s="86"/>
      <c r="QOY36" s="86"/>
      <c r="QOZ36" s="86"/>
      <c r="QPA36" s="86"/>
      <c r="QPB36" s="86"/>
      <c r="QPC36" s="86"/>
      <c r="QPD36" s="86"/>
      <c r="QPE36" s="86"/>
      <c r="QPF36" s="86"/>
      <c r="QPG36" s="86"/>
      <c r="QPH36" s="86"/>
      <c r="QPI36" s="86"/>
      <c r="QPJ36" s="86"/>
      <c r="QPK36" s="86"/>
      <c r="QPL36" s="86"/>
      <c r="QPM36" s="86"/>
      <c r="QPN36" s="86"/>
      <c r="QPO36" s="86"/>
      <c r="QPP36" s="86"/>
      <c r="QPQ36" s="86"/>
      <c r="QPR36" s="86"/>
      <c r="QPS36" s="86"/>
      <c r="QPT36" s="86"/>
      <c r="QPU36" s="86"/>
      <c r="QPV36" s="86"/>
      <c r="QPW36" s="86"/>
      <c r="QPX36" s="86"/>
      <c r="QPY36" s="86"/>
      <c r="QPZ36" s="86"/>
      <c r="QQA36" s="86"/>
      <c r="QQB36" s="86"/>
      <c r="QQC36" s="86"/>
      <c r="QQD36" s="86"/>
      <c r="QQE36" s="86"/>
      <c r="QQF36" s="86"/>
      <c r="QQG36" s="86"/>
      <c r="QQH36" s="86"/>
      <c r="QQI36" s="86"/>
      <c r="QQJ36" s="86"/>
      <c r="QQK36" s="86"/>
      <c r="QQL36" s="86"/>
      <c r="QQM36" s="86"/>
      <c r="QQN36" s="86"/>
      <c r="QQO36" s="86"/>
      <c r="QQP36" s="86"/>
      <c r="QQQ36" s="86"/>
      <c r="QQR36" s="86"/>
      <c r="QQS36" s="86"/>
      <c r="QQT36" s="86"/>
      <c r="QQU36" s="86"/>
      <c r="QQV36" s="86"/>
      <c r="QQW36" s="86"/>
      <c r="QQX36" s="86"/>
      <c r="QQY36" s="86"/>
      <c r="QQZ36" s="86"/>
      <c r="QRA36" s="86"/>
      <c r="QRB36" s="86"/>
      <c r="QRC36" s="86"/>
      <c r="QRD36" s="86"/>
      <c r="QRE36" s="86"/>
      <c r="QRF36" s="86"/>
      <c r="QRG36" s="86"/>
      <c r="QRH36" s="86"/>
      <c r="QRI36" s="86"/>
      <c r="QRJ36" s="86"/>
      <c r="QRK36" s="86"/>
      <c r="QRL36" s="86"/>
      <c r="QRM36" s="86"/>
      <c r="QRN36" s="86"/>
      <c r="QRO36" s="86"/>
      <c r="QRP36" s="86"/>
      <c r="QRQ36" s="86"/>
      <c r="QRR36" s="86"/>
      <c r="QRS36" s="86"/>
      <c r="QRT36" s="86"/>
      <c r="QRU36" s="86"/>
      <c r="QRV36" s="86"/>
      <c r="QRW36" s="86"/>
      <c r="QRX36" s="86"/>
      <c r="QRY36" s="86"/>
      <c r="QRZ36" s="86"/>
      <c r="QSA36" s="86"/>
      <c r="QSB36" s="86"/>
      <c r="QSC36" s="86"/>
      <c r="QSD36" s="86"/>
      <c r="QSE36" s="86"/>
      <c r="QSF36" s="86"/>
      <c r="QSG36" s="86"/>
      <c r="QSH36" s="86"/>
      <c r="QSI36" s="86"/>
      <c r="QSJ36" s="86"/>
      <c r="QSK36" s="86"/>
      <c r="QSL36" s="86"/>
      <c r="QSM36" s="86"/>
      <c r="QSN36" s="86"/>
      <c r="QSO36" s="86"/>
      <c r="QSP36" s="86"/>
      <c r="QSQ36" s="86"/>
      <c r="QSR36" s="86"/>
      <c r="QSS36" s="86"/>
      <c r="QST36" s="86"/>
      <c r="QSU36" s="86"/>
      <c r="QSV36" s="86"/>
      <c r="QSW36" s="86"/>
      <c r="QSX36" s="86"/>
      <c r="QSY36" s="86"/>
      <c r="QSZ36" s="86"/>
      <c r="QTA36" s="86"/>
      <c r="QTB36" s="86"/>
      <c r="QTC36" s="86"/>
      <c r="QTD36" s="86"/>
      <c r="QTE36" s="86"/>
      <c r="QTF36" s="86"/>
      <c r="QTG36" s="86"/>
      <c r="QTH36" s="86"/>
      <c r="QTI36" s="86"/>
      <c r="QTJ36" s="86"/>
      <c r="QTK36" s="86"/>
      <c r="QTL36" s="86"/>
      <c r="QTM36" s="86"/>
      <c r="QTN36" s="86"/>
      <c r="QTO36" s="86"/>
      <c r="QTP36" s="86"/>
      <c r="QTQ36" s="86"/>
      <c r="QTR36" s="86"/>
      <c r="QTS36" s="86"/>
      <c r="QTT36" s="86"/>
      <c r="QTU36" s="86"/>
      <c r="QTV36" s="86"/>
      <c r="QTW36" s="86"/>
      <c r="QTX36" s="86"/>
      <c r="QTY36" s="86"/>
      <c r="QTZ36" s="86"/>
      <c r="QUA36" s="86"/>
      <c r="QUB36" s="86"/>
      <c r="QUC36" s="86"/>
      <c r="QUD36" s="86"/>
      <c r="QUE36" s="86"/>
      <c r="QUF36" s="86"/>
      <c r="QUG36" s="86"/>
      <c r="QUH36" s="86"/>
      <c r="QUI36" s="86"/>
      <c r="QUJ36" s="86"/>
      <c r="QUK36" s="86"/>
      <c r="QUL36" s="86"/>
      <c r="QUM36" s="86"/>
      <c r="QUN36" s="86"/>
      <c r="QUO36" s="86"/>
      <c r="QUP36" s="86"/>
      <c r="QUQ36" s="86"/>
      <c r="QUR36" s="86"/>
      <c r="QUS36" s="86"/>
      <c r="QUT36" s="86"/>
      <c r="QUU36" s="86"/>
      <c r="QUV36" s="86"/>
      <c r="QUW36" s="86"/>
      <c r="QUX36" s="86"/>
      <c r="QUY36" s="86"/>
      <c r="QUZ36" s="86"/>
      <c r="QVA36" s="86"/>
      <c r="QVB36" s="86"/>
      <c r="QVC36" s="86"/>
      <c r="QVD36" s="86"/>
      <c r="QVE36" s="86"/>
      <c r="QVF36" s="86"/>
      <c r="QVG36" s="86"/>
      <c r="QVH36" s="86"/>
      <c r="QVI36" s="86"/>
      <c r="QVJ36" s="86"/>
      <c r="QVK36" s="86"/>
      <c r="QVL36" s="86"/>
      <c r="QVM36" s="86"/>
      <c r="QVN36" s="86"/>
      <c r="QVO36" s="86"/>
      <c r="QVP36" s="86"/>
      <c r="QVQ36" s="86"/>
      <c r="QVR36" s="86"/>
      <c r="QVS36" s="86"/>
      <c r="QVT36" s="86"/>
      <c r="QVU36" s="86"/>
      <c r="QVV36" s="86"/>
      <c r="QVW36" s="86"/>
      <c r="QVX36" s="86"/>
      <c r="QVY36" s="86"/>
      <c r="QVZ36" s="86"/>
      <c r="QWA36" s="86"/>
      <c r="QWB36" s="86"/>
      <c r="QWC36" s="86"/>
      <c r="QWD36" s="86"/>
      <c r="QWE36" s="86"/>
      <c r="QWF36" s="86"/>
      <c r="QWG36" s="86"/>
      <c r="QWH36" s="86"/>
      <c r="QWI36" s="86"/>
      <c r="QWJ36" s="86"/>
      <c r="QWK36" s="86"/>
      <c r="QWL36" s="86"/>
      <c r="QWM36" s="86"/>
      <c r="QWN36" s="86"/>
      <c r="QWO36" s="86"/>
      <c r="QWP36" s="86"/>
      <c r="QWQ36" s="86"/>
      <c r="QWR36" s="86"/>
      <c r="QWS36" s="86"/>
      <c r="QWT36" s="86"/>
      <c r="QWU36" s="86"/>
      <c r="QWV36" s="86"/>
      <c r="QWW36" s="86"/>
      <c r="QWX36" s="86"/>
      <c r="QWY36" s="86"/>
      <c r="QWZ36" s="86"/>
      <c r="QXA36" s="86"/>
      <c r="QXB36" s="86"/>
      <c r="QXC36" s="86"/>
      <c r="QXD36" s="86"/>
      <c r="QXE36" s="86"/>
      <c r="QXF36" s="86"/>
      <c r="QXG36" s="86"/>
      <c r="QXH36" s="86"/>
      <c r="QXI36" s="86"/>
      <c r="QXJ36" s="86"/>
      <c r="QXK36" s="86"/>
      <c r="QXL36" s="86"/>
      <c r="QXM36" s="86"/>
      <c r="QXN36" s="86"/>
      <c r="QXO36" s="86"/>
      <c r="QXP36" s="86"/>
      <c r="QXQ36" s="86"/>
      <c r="QXR36" s="86"/>
      <c r="QXS36" s="86"/>
      <c r="QXT36" s="86"/>
      <c r="QXU36" s="86"/>
      <c r="QXV36" s="86"/>
      <c r="QXW36" s="86"/>
      <c r="QXX36" s="86"/>
      <c r="QXY36" s="86"/>
      <c r="QXZ36" s="86"/>
      <c r="QYA36" s="86"/>
      <c r="QYB36" s="86"/>
      <c r="QYC36" s="86"/>
      <c r="QYD36" s="86"/>
      <c r="QYE36" s="86"/>
      <c r="QYF36" s="86"/>
      <c r="QYG36" s="86"/>
      <c r="QYH36" s="86"/>
      <c r="QYI36" s="86"/>
      <c r="QYJ36" s="86"/>
      <c r="QYK36" s="86"/>
      <c r="QYL36" s="86"/>
      <c r="QYM36" s="86"/>
      <c r="QYN36" s="86"/>
      <c r="QYO36" s="86"/>
      <c r="QYP36" s="86"/>
      <c r="QYQ36" s="86"/>
      <c r="QYR36" s="86"/>
      <c r="QYS36" s="86"/>
      <c r="QYT36" s="86"/>
      <c r="QYU36" s="86"/>
      <c r="QYV36" s="86"/>
      <c r="QYW36" s="86"/>
      <c r="QYX36" s="86"/>
      <c r="QYY36" s="86"/>
      <c r="QYZ36" s="86"/>
      <c r="QZA36" s="86"/>
      <c r="QZB36" s="86"/>
      <c r="QZC36" s="86"/>
      <c r="QZD36" s="86"/>
      <c r="QZE36" s="86"/>
      <c r="QZF36" s="86"/>
      <c r="QZG36" s="86"/>
      <c r="QZH36" s="86"/>
      <c r="QZI36" s="86"/>
      <c r="QZJ36" s="86"/>
      <c r="QZK36" s="86"/>
      <c r="QZL36" s="86"/>
      <c r="QZM36" s="86"/>
      <c r="QZN36" s="86"/>
      <c r="QZO36" s="86"/>
      <c r="QZP36" s="86"/>
      <c r="QZQ36" s="86"/>
      <c r="QZR36" s="86"/>
      <c r="QZS36" s="86"/>
      <c r="QZT36" s="86"/>
      <c r="QZU36" s="86"/>
      <c r="QZV36" s="86"/>
      <c r="QZW36" s="86"/>
      <c r="QZX36" s="86"/>
      <c r="QZY36" s="86"/>
      <c r="QZZ36" s="86"/>
      <c r="RAA36" s="86"/>
      <c r="RAB36" s="86"/>
      <c r="RAC36" s="86"/>
      <c r="RAD36" s="86"/>
      <c r="RAE36" s="86"/>
      <c r="RAF36" s="86"/>
      <c r="RAG36" s="86"/>
      <c r="RAH36" s="86"/>
      <c r="RAI36" s="86"/>
      <c r="RAJ36" s="86"/>
      <c r="RAK36" s="86"/>
      <c r="RAL36" s="86"/>
      <c r="RAM36" s="86"/>
      <c r="RAN36" s="86"/>
      <c r="RAO36" s="86"/>
      <c r="RAP36" s="86"/>
      <c r="RAQ36" s="86"/>
      <c r="RAR36" s="86"/>
      <c r="RAS36" s="86"/>
      <c r="RAT36" s="86"/>
      <c r="RAU36" s="86"/>
      <c r="RAV36" s="86"/>
      <c r="RAW36" s="86"/>
      <c r="RAX36" s="86"/>
      <c r="RAY36" s="86"/>
      <c r="RAZ36" s="86"/>
      <c r="RBA36" s="86"/>
      <c r="RBB36" s="86"/>
      <c r="RBC36" s="86"/>
      <c r="RBD36" s="86"/>
      <c r="RBE36" s="86"/>
      <c r="RBF36" s="86"/>
      <c r="RBG36" s="86"/>
      <c r="RBH36" s="86"/>
      <c r="RBI36" s="86"/>
      <c r="RBJ36" s="86"/>
      <c r="RBK36" s="86"/>
      <c r="RBL36" s="86"/>
      <c r="RBM36" s="86"/>
      <c r="RBN36" s="86"/>
      <c r="RBO36" s="86"/>
      <c r="RBP36" s="86"/>
      <c r="RBQ36" s="86"/>
      <c r="RBR36" s="86"/>
      <c r="RBS36" s="86"/>
      <c r="RBT36" s="86"/>
      <c r="RBU36" s="86"/>
      <c r="RBV36" s="86"/>
      <c r="RBW36" s="86"/>
      <c r="RBX36" s="86"/>
      <c r="RBY36" s="86"/>
      <c r="RBZ36" s="86"/>
      <c r="RCA36" s="86"/>
      <c r="RCB36" s="86"/>
      <c r="RCC36" s="86"/>
      <c r="RCD36" s="86"/>
      <c r="RCE36" s="86"/>
      <c r="RCF36" s="86"/>
      <c r="RCG36" s="86"/>
      <c r="RCH36" s="86"/>
      <c r="RCI36" s="86"/>
      <c r="RCJ36" s="86"/>
      <c r="RCK36" s="86"/>
      <c r="RCL36" s="86"/>
      <c r="RCM36" s="86"/>
      <c r="RCN36" s="86"/>
      <c r="RCO36" s="86"/>
      <c r="RCP36" s="86"/>
      <c r="RCQ36" s="86"/>
      <c r="RCR36" s="86"/>
      <c r="RCS36" s="86"/>
      <c r="RCT36" s="86"/>
      <c r="RCU36" s="86"/>
      <c r="RCV36" s="86"/>
      <c r="RCW36" s="86"/>
      <c r="RCX36" s="86"/>
      <c r="RCY36" s="86"/>
      <c r="RCZ36" s="86"/>
      <c r="RDA36" s="86"/>
      <c r="RDB36" s="86"/>
      <c r="RDC36" s="86"/>
      <c r="RDD36" s="86"/>
      <c r="RDE36" s="86"/>
      <c r="RDF36" s="86"/>
      <c r="RDG36" s="86"/>
      <c r="RDH36" s="86"/>
      <c r="RDI36" s="86"/>
      <c r="RDJ36" s="86"/>
      <c r="RDK36" s="86"/>
      <c r="RDL36" s="86"/>
      <c r="RDM36" s="86"/>
      <c r="RDN36" s="86"/>
      <c r="RDO36" s="86"/>
      <c r="RDP36" s="86"/>
      <c r="RDQ36" s="86"/>
      <c r="RDR36" s="86"/>
      <c r="RDS36" s="86"/>
      <c r="RDT36" s="86"/>
      <c r="RDU36" s="86"/>
      <c r="RDV36" s="86"/>
      <c r="RDW36" s="86"/>
      <c r="RDX36" s="86"/>
      <c r="RDY36" s="86"/>
      <c r="RDZ36" s="86"/>
      <c r="REA36" s="86"/>
      <c r="REB36" s="86"/>
      <c r="REC36" s="86"/>
      <c r="RED36" s="86"/>
      <c r="REE36" s="86"/>
      <c r="REF36" s="86"/>
      <c r="REG36" s="86"/>
      <c r="REH36" s="86"/>
      <c r="REI36" s="86"/>
      <c r="REJ36" s="86"/>
      <c r="REK36" s="86"/>
      <c r="REL36" s="86"/>
      <c r="REM36" s="86"/>
      <c r="REN36" s="86"/>
      <c r="REO36" s="86"/>
      <c r="REP36" s="86"/>
      <c r="REQ36" s="86"/>
      <c r="RER36" s="86"/>
      <c r="RES36" s="86"/>
      <c r="RET36" s="86"/>
      <c r="REU36" s="86"/>
      <c r="REV36" s="86"/>
      <c r="REW36" s="86"/>
      <c r="REX36" s="86"/>
      <c r="REY36" s="86"/>
      <c r="REZ36" s="86"/>
      <c r="RFA36" s="86"/>
      <c r="RFB36" s="86"/>
      <c r="RFC36" s="86"/>
      <c r="RFD36" s="86"/>
      <c r="RFE36" s="86"/>
      <c r="RFF36" s="86"/>
      <c r="RFG36" s="86"/>
      <c r="RFH36" s="86"/>
      <c r="RFI36" s="86"/>
      <c r="RFJ36" s="86"/>
      <c r="RFK36" s="86"/>
      <c r="RFL36" s="86"/>
      <c r="RFM36" s="86"/>
      <c r="RFN36" s="86"/>
      <c r="RFO36" s="86"/>
      <c r="RFP36" s="86"/>
      <c r="RFQ36" s="86"/>
      <c r="RFR36" s="86"/>
      <c r="RFS36" s="86"/>
      <c r="RFT36" s="86"/>
      <c r="RFU36" s="86"/>
      <c r="RFV36" s="86"/>
      <c r="RFW36" s="86"/>
      <c r="RFX36" s="86"/>
      <c r="RFY36" s="86"/>
      <c r="RFZ36" s="86"/>
      <c r="RGA36" s="86"/>
      <c r="RGB36" s="86"/>
      <c r="RGC36" s="86"/>
      <c r="RGD36" s="86"/>
      <c r="RGE36" s="86"/>
      <c r="RGF36" s="86"/>
      <c r="RGG36" s="86"/>
      <c r="RGH36" s="86"/>
      <c r="RGI36" s="86"/>
      <c r="RGJ36" s="86"/>
      <c r="RGK36" s="86"/>
      <c r="RGL36" s="86"/>
      <c r="RGM36" s="86"/>
      <c r="RGN36" s="86"/>
      <c r="RGO36" s="86"/>
      <c r="RGP36" s="86"/>
      <c r="RGQ36" s="86"/>
      <c r="RGR36" s="86"/>
      <c r="RGS36" s="86"/>
      <c r="RGT36" s="86"/>
      <c r="RGU36" s="86"/>
      <c r="RGV36" s="86"/>
      <c r="RGW36" s="86"/>
      <c r="RGX36" s="86"/>
      <c r="RGY36" s="86"/>
      <c r="RGZ36" s="86"/>
      <c r="RHA36" s="86"/>
      <c r="RHB36" s="86"/>
      <c r="RHC36" s="86"/>
      <c r="RHD36" s="86"/>
      <c r="RHE36" s="86"/>
      <c r="RHF36" s="86"/>
      <c r="RHG36" s="86"/>
      <c r="RHH36" s="86"/>
      <c r="RHI36" s="86"/>
      <c r="RHJ36" s="86"/>
      <c r="RHK36" s="86"/>
      <c r="RHL36" s="86"/>
      <c r="RHM36" s="86"/>
      <c r="RHN36" s="86"/>
      <c r="RHO36" s="86"/>
      <c r="RHP36" s="86"/>
      <c r="RHQ36" s="86"/>
      <c r="RHR36" s="86"/>
      <c r="RHS36" s="86"/>
      <c r="RHT36" s="86"/>
      <c r="RHU36" s="86"/>
      <c r="RHV36" s="86"/>
      <c r="RHW36" s="86"/>
      <c r="RHX36" s="86"/>
      <c r="RHY36" s="86"/>
      <c r="RHZ36" s="86"/>
      <c r="RIA36" s="86"/>
      <c r="RIB36" s="86"/>
      <c r="RIC36" s="86"/>
      <c r="RID36" s="86"/>
      <c r="RIE36" s="86"/>
      <c r="RIF36" s="86"/>
      <c r="RIG36" s="86"/>
      <c r="RIH36" s="86"/>
      <c r="RII36" s="86"/>
      <c r="RIJ36" s="86"/>
      <c r="RIK36" s="86"/>
      <c r="RIL36" s="86"/>
      <c r="RIM36" s="86"/>
      <c r="RIN36" s="86"/>
      <c r="RIO36" s="86"/>
      <c r="RIP36" s="86"/>
      <c r="RIQ36" s="86"/>
      <c r="RIR36" s="86"/>
      <c r="RIS36" s="86"/>
      <c r="RIT36" s="86"/>
      <c r="RIU36" s="86"/>
      <c r="RIV36" s="86"/>
      <c r="RIW36" s="86"/>
      <c r="RIX36" s="86"/>
      <c r="RIY36" s="86"/>
      <c r="RIZ36" s="86"/>
      <c r="RJA36" s="86"/>
      <c r="RJB36" s="86"/>
      <c r="RJC36" s="86"/>
      <c r="RJD36" s="86"/>
      <c r="RJE36" s="86"/>
      <c r="RJF36" s="86"/>
      <c r="RJG36" s="86"/>
      <c r="RJH36" s="86"/>
      <c r="RJI36" s="86"/>
      <c r="RJJ36" s="86"/>
      <c r="RJK36" s="86"/>
      <c r="RJL36" s="86"/>
      <c r="RJM36" s="86"/>
      <c r="RJN36" s="86"/>
      <c r="RJO36" s="86"/>
      <c r="RJP36" s="86"/>
      <c r="RJQ36" s="86"/>
      <c r="RJR36" s="86"/>
      <c r="RJS36" s="86"/>
      <c r="RJT36" s="86"/>
      <c r="RJU36" s="86"/>
      <c r="RJV36" s="86"/>
      <c r="RJW36" s="86"/>
      <c r="RJX36" s="86"/>
      <c r="RJY36" s="86"/>
      <c r="RJZ36" s="86"/>
      <c r="RKA36" s="86"/>
      <c r="RKB36" s="86"/>
      <c r="RKC36" s="86"/>
      <c r="RKD36" s="86"/>
      <c r="RKE36" s="86"/>
      <c r="RKF36" s="86"/>
      <c r="RKG36" s="86"/>
      <c r="RKH36" s="86"/>
      <c r="RKI36" s="86"/>
      <c r="RKJ36" s="86"/>
      <c r="RKK36" s="86"/>
      <c r="RKL36" s="86"/>
      <c r="RKM36" s="86"/>
      <c r="RKN36" s="86"/>
      <c r="RKO36" s="86"/>
      <c r="RKP36" s="86"/>
      <c r="RKQ36" s="86"/>
      <c r="RKR36" s="86"/>
      <c r="RKS36" s="86"/>
      <c r="RKT36" s="86"/>
      <c r="RKU36" s="86"/>
      <c r="RKV36" s="86"/>
      <c r="RKW36" s="86"/>
      <c r="RKX36" s="86"/>
      <c r="RKY36" s="86"/>
      <c r="RKZ36" s="86"/>
      <c r="RLA36" s="86"/>
      <c r="RLB36" s="86"/>
      <c r="RLC36" s="86"/>
      <c r="RLD36" s="86"/>
      <c r="RLE36" s="86"/>
      <c r="RLF36" s="86"/>
      <c r="RLG36" s="86"/>
      <c r="RLH36" s="86"/>
      <c r="RLI36" s="86"/>
      <c r="RLJ36" s="86"/>
      <c r="RLK36" s="86"/>
      <c r="RLL36" s="86"/>
      <c r="RLM36" s="86"/>
      <c r="RLN36" s="86"/>
      <c r="RLO36" s="86"/>
      <c r="RLP36" s="86"/>
      <c r="RLQ36" s="86"/>
      <c r="RLR36" s="86"/>
      <c r="RLS36" s="86"/>
      <c r="RLT36" s="86"/>
      <c r="RLU36" s="86"/>
      <c r="RLV36" s="86"/>
      <c r="RLW36" s="86"/>
      <c r="RLX36" s="86"/>
      <c r="RLY36" s="86"/>
      <c r="RLZ36" s="86"/>
      <c r="RMA36" s="86"/>
      <c r="RMB36" s="86"/>
      <c r="RMC36" s="86"/>
      <c r="RMD36" s="86"/>
      <c r="RME36" s="86"/>
      <c r="RMF36" s="86"/>
      <c r="RMG36" s="86"/>
      <c r="RMH36" s="86"/>
      <c r="RMI36" s="86"/>
      <c r="RMJ36" s="86"/>
      <c r="RMK36" s="86"/>
      <c r="RML36" s="86"/>
      <c r="RMM36" s="86"/>
      <c r="RMN36" s="86"/>
      <c r="RMO36" s="86"/>
      <c r="RMP36" s="86"/>
      <c r="RMQ36" s="86"/>
      <c r="RMR36" s="86"/>
      <c r="RMS36" s="86"/>
      <c r="RMT36" s="86"/>
      <c r="RMU36" s="86"/>
      <c r="RMV36" s="86"/>
      <c r="RMW36" s="86"/>
      <c r="RMX36" s="86"/>
      <c r="RMY36" s="86"/>
      <c r="RMZ36" s="86"/>
      <c r="RNA36" s="86"/>
      <c r="RNB36" s="86"/>
      <c r="RNC36" s="86"/>
      <c r="RND36" s="86"/>
      <c r="RNE36" s="86"/>
      <c r="RNF36" s="86"/>
      <c r="RNG36" s="86"/>
      <c r="RNH36" s="86"/>
      <c r="RNI36" s="86"/>
      <c r="RNJ36" s="86"/>
      <c r="RNK36" s="86"/>
      <c r="RNL36" s="86"/>
      <c r="RNM36" s="86"/>
      <c r="RNN36" s="86"/>
      <c r="RNO36" s="86"/>
      <c r="RNP36" s="86"/>
      <c r="RNQ36" s="86"/>
      <c r="RNR36" s="86"/>
      <c r="RNS36" s="86"/>
      <c r="RNT36" s="86"/>
      <c r="RNU36" s="86"/>
      <c r="RNV36" s="86"/>
      <c r="RNW36" s="86"/>
      <c r="RNX36" s="86"/>
      <c r="RNY36" s="86"/>
      <c r="RNZ36" s="86"/>
      <c r="ROA36" s="86"/>
      <c r="ROB36" s="86"/>
      <c r="ROC36" s="86"/>
      <c r="ROD36" s="86"/>
      <c r="ROE36" s="86"/>
      <c r="ROF36" s="86"/>
      <c r="ROG36" s="86"/>
      <c r="ROH36" s="86"/>
      <c r="ROI36" s="86"/>
      <c r="ROJ36" s="86"/>
      <c r="ROK36" s="86"/>
      <c r="ROL36" s="86"/>
      <c r="ROM36" s="86"/>
      <c r="RON36" s="86"/>
      <c r="ROO36" s="86"/>
      <c r="ROP36" s="86"/>
      <c r="ROQ36" s="86"/>
      <c r="ROR36" s="86"/>
      <c r="ROS36" s="86"/>
      <c r="ROT36" s="86"/>
      <c r="ROU36" s="86"/>
      <c r="ROV36" s="86"/>
      <c r="ROW36" s="86"/>
      <c r="ROX36" s="86"/>
      <c r="ROY36" s="86"/>
      <c r="ROZ36" s="86"/>
      <c r="RPA36" s="86"/>
      <c r="RPB36" s="86"/>
      <c r="RPC36" s="86"/>
      <c r="RPD36" s="86"/>
      <c r="RPE36" s="86"/>
      <c r="RPF36" s="86"/>
      <c r="RPG36" s="86"/>
      <c r="RPH36" s="86"/>
      <c r="RPI36" s="86"/>
      <c r="RPJ36" s="86"/>
      <c r="RPK36" s="86"/>
      <c r="RPL36" s="86"/>
      <c r="RPM36" s="86"/>
      <c r="RPN36" s="86"/>
      <c r="RPO36" s="86"/>
      <c r="RPP36" s="86"/>
      <c r="RPQ36" s="86"/>
      <c r="RPR36" s="86"/>
      <c r="RPS36" s="86"/>
      <c r="RPT36" s="86"/>
      <c r="RPU36" s="86"/>
      <c r="RPV36" s="86"/>
      <c r="RPW36" s="86"/>
      <c r="RPX36" s="86"/>
      <c r="RPY36" s="86"/>
      <c r="RPZ36" s="86"/>
      <c r="RQA36" s="86"/>
      <c r="RQB36" s="86"/>
      <c r="RQC36" s="86"/>
      <c r="RQD36" s="86"/>
      <c r="RQE36" s="86"/>
      <c r="RQF36" s="86"/>
      <c r="RQG36" s="86"/>
      <c r="RQH36" s="86"/>
      <c r="RQI36" s="86"/>
      <c r="RQJ36" s="86"/>
      <c r="RQK36" s="86"/>
      <c r="RQL36" s="86"/>
      <c r="RQM36" s="86"/>
      <c r="RQN36" s="86"/>
      <c r="RQO36" s="86"/>
      <c r="RQP36" s="86"/>
      <c r="RQQ36" s="86"/>
      <c r="RQR36" s="86"/>
      <c r="RQS36" s="86"/>
      <c r="RQT36" s="86"/>
      <c r="RQU36" s="86"/>
      <c r="RQV36" s="86"/>
      <c r="RQW36" s="86"/>
      <c r="RQX36" s="86"/>
      <c r="RQY36" s="86"/>
      <c r="RQZ36" s="86"/>
      <c r="RRA36" s="86"/>
      <c r="RRB36" s="86"/>
      <c r="RRC36" s="86"/>
      <c r="RRD36" s="86"/>
      <c r="RRE36" s="86"/>
      <c r="RRF36" s="86"/>
      <c r="RRG36" s="86"/>
      <c r="RRH36" s="86"/>
      <c r="RRI36" s="86"/>
      <c r="RRJ36" s="86"/>
      <c r="RRK36" s="86"/>
      <c r="RRL36" s="86"/>
      <c r="RRM36" s="86"/>
      <c r="RRN36" s="86"/>
      <c r="RRO36" s="86"/>
      <c r="RRP36" s="86"/>
      <c r="RRQ36" s="86"/>
      <c r="RRR36" s="86"/>
      <c r="RRS36" s="86"/>
      <c r="RRT36" s="86"/>
      <c r="RRU36" s="86"/>
      <c r="RRV36" s="86"/>
      <c r="RRW36" s="86"/>
      <c r="RRX36" s="86"/>
      <c r="RRY36" s="86"/>
      <c r="RRZ36" s="86"/>
      <c r="RSA36" s="86"/>
      <c r="RSB36" s="86"/>
      <c r="RSC36" s="86"/>
      <c r="RSD36" s="86"/>
      <c r="RSE36" s="86"/>
      <c r="RSF36" s="86"/>
      <c r="RSG36" s="86"/>
      <c r="RSH36" s="86"/>
      <c r="RSI36" s="86"/>
      <c r="RSJ36" s="86"/>
      <c r="RSK36" s="86"/>
      <c r="RSL36" s="86"/>
      <c r="RSM36" s="86"/>
      <c r="RSN36" s="86"/>
      <c r="RSO36" s="86"/>
      <c r="RSP36" s="86"/>
      <c r="RSQ36" s="86"/>
      <c r="RSR36" s="86"/>
      <c r="RSS36" s="86"/>
      <c r="RST36" s="86"/>
      <c r="RSU36" s="86"/>
      <c r="RSV36" s="86"/>
      <c r="RSW36" s="86"/>
      <c r="RSX36" s="86"/>
      <c r="RSY36" s="86"/>
      <c r="RSZ36" s="86"/>
      <c r="RTA36" s="86"/>
      <c r="RTB36" s="86"/>
      <c r="RTC36" s="86"/>
      <c r="RTD36" s="86"/>
      <c r="RTE36" s="86"/>
      <c r="RTF36" s="86"/>
      <c r="RTG36" s="86"/>
      <c r="RTH36" s="86"/>
      <c r="RTI36" s="86"/>
      <c r="RTJ36" s="86"/>
      <c r="RTK36" s="86"/>
      <c r="RTL36" s="86"/>
      <c r="RTM36" s="86"/>
      <c r="RTN36" s="86"/>
      <c r="RTO36" s="86"/>
      <c r="RTP36" s="86"/>
      <c r="RTQ36" s="86"/>
      <c r="RTR36" s="86"/>
      <c r="RTS36" s="86"/>
      <c r="RTT36" s="86"/>
      <c r="RTU36" s="86"/>
      <c r="RTV36" s="86"/>
      <c r="RTW36" s="86"/>
      <c r="RTX36" s="86"/>
      <c r="RTY36" s="86"/>
      <c r="RTZ36" s="86"/>
      <c r="RUA36" s="86"/>
      <c r="RUB36" s="86"/>
      <c r="RUC36" s="86"/>
      <c r="RUD36" s="86"/>
      <c r="RUE36" s="86"/>
      <c r="RUF36" s="86"/>
      <c r="RUG36" s="86"/>
      <c r="RUH36" s="86"/>
      <c r="RUI36" s="86"/>
      <c r="RUJ36" s="86"/>
      <c r="RUK36" s="86"/>
      <c r="RUL36" s="86"/>
      <c r="RUM36" s="86"/>
      <c r="RUN36" s="86"/>
      <c r="RUO36" s="86"/>
      <c r="RUP36" s="86"/>
      <c r="RUQ36" s="86"/>
      <c r="RUR36" s="86"/>
      <c r="RUS36" s="86"/>
      <c r="RUT36" s="86"/>
      <c r="RUU36" s="86"/>
      <c r="RUV36" s="86"/>
      <c r="RUW36" s="86"/>
      <c r="RUX36" s="86"/>
      <c r="RUY36" s="86"/>
      <c r="RUZ36" s="86"/>
      <c r="RVA36" s="86"/>
      <c r="RVB36" s="86"/>
      <c r="RVC36" s="86"/>
      <c r="RVD36" s="86"/>
      <c r="RVE36" s="86"/>
      <c r="RVF36" s="86"/>
      <c r="RVG36" s="86"/>
      <c r="RVH36" s="86"/>
      <c r="RVI36" s="86"/>
      <c r="RVJ36" s="86"/>
      <c r="RVK36" s="86"/>
      <c r="RVL36" s="86"/>
      <c r="RVM36" s="86"/>
      <c r="RVN36" s="86"/>
      <c r="RVO36" s="86"/>
      <c r="RVP36" s="86"/>
      <c r="RVQ36" s="86"/>
      <c r="RVR36" s="86"/>
      <c r="RVS36" s="86"/>
      <c r="RVT36" s="86"/>
      <c r="RVU36" s="86"/>
      <c r="RVV36" s="86"/>
      <c r="RVW36" s="86"/>
      <c r="RVX36" s="86"/>
      <c r="RVY36" s="86"/>
      <c r="RVZ36" s="86"/>
      <c r="RWA36" s="86"/>
      <c r="RWB36" s="86"/>
      <c r="RWC36" s="86"/>
      <c r="RWD36" s="86"/>
      <c r="RWE36" s="86"/>
      <c r="RWF36" s="86"/>
      <c r="RWG36" s="86"/>
      <c r="RWH36" s="86"/>
      <c r="RWI36" s="86"/>
      <c r="RWJ36" s="86"/>
      <c r="RWK36" s="86"/>
      <c r="RWL36" s="86"/>
      <c r="RWM36" s="86"/>
      <c r="RWN36" s="86"/>
      <c r="RWO36" s="86"/>
      <c r="RWP36" s="86"/>
      <c r="RWQ36" s="86"/>
      <c r="RWR36" s="86"/>
      <c r="RWS36" s="86"/>
      <c r="RWT36" s="86"/>
      <c r="RWU36" s="86"/>
      <c r="RWV36" s="86"/>
      <c r="RWW36" s="86"/>
      <c r="RWX36" s="86"/>
      <c r="RWY36" s="86"/>
      <c r="RWZ36" s="86"/>
      <c r="RXA36" s="86"/>
      <c r="RXB36" s="86"/>
      <c r="RXC36" s="86"/>
      <c r="RXD36" s="86"/>
      <c r="RXE36" s="86"/>
      <c r="RXF36" s="86"/>
      <c r="RXG36" s="86"/>
      <c r="RXH36" s="86"/>
      <c r="RXI36" s="86"/>
      <c r="RXJ36" s="86"/>
      <c r="RXK36" s="86"/>
      <c r="RXL36" s="86"/>
      <c r="RXM36" s="86"/>
      <c r="RXN36" s="86"/>
      <c r="RXO36" s="86"/>
      <c r="RXP36" s="86"/>
      <c r="RXQ36" s="86"/>
      <c r="RXR36" s="86"/>
      <c r="RXS36" s="86"/>
      <c r="RXT36" s="86"/>
      <c r="RXU36" s="86"/>
      <c r="RXV36" s="86"/>
      <c r="RXW36" s="86"/>
      <c r="RXX36" s="86"/>
      <c r="RXY36" s="86"/>
      <c r="RXZ36" s="86"/>
      <c r="RYA36" s="86"/>
      <c r="RYB36" s="86"/>
      <c r="RYC36" s="86"/>
      <c r="RYD36" s="86"/>
      <c r="RYE36" s="86"/>
      <c r="RYF36" s="86"/>
      <c r="RYG36" s="86"/>
      <c r="RYH36" s="86"/>
      <c r="RYI36" s="86"/>
      <c r="RYJ36" s="86"/>
      <c r="RYK36" s="86"/>
      <c r="RYL36" s="86"/>
      <c r="RYM36" s="86"/>
      <c r="RYN36" s="86"/>
      <c r="RYO36" s="86"/>
      <c r="RYP36" s="86"/>
      <c r="RYQ36" s="86"/>
      <c r="RYR36" s="86"/>
      <c r="RYS36" s="86"/>
      <c r="RYT36" s="86"/>
      <c r="RYU36" s="86"/>
      <c r="RYV36" s="86"/>
      <c r="RYW36" s="86"/>
      <c r="RYX36" s="86"/>
      <c r="RYY36" s="86"/>
      <c r="RYZ36" s="86"/>
      <c r="RZA36" s="86"/>
      <c r="RZB36" s="86"/>
      <c r="RZC36" s="86"/>
      <c r="RZD36" s="86"/>
      <c r="RZE36" s="86"/>
      <c r="RZF36" s="86"/>
      <c r="RZG36" s="86"/>
      <c r="RZH36" s="86"/>
      <c r="RZI36" s="86"/>
      <c r="RZJ36" s="86"/>
      <c r="RZK36" s="86"/>
      <c r="RZL36" s="86"/>
      <c r="RZM36" s="86"/>
      <c r="RZN36" s="86"/>
      <c r="RZO36" s="86"/>
      <c r="RZP36" s="86"/>
      <c r="RZQ36" s="86"/>
      <c r="RZR36" s="86"/>
      <c r="RZS36" s="86"/>
      <c r="RZT36" s="86"/>
      <c r="RZU36" s="86"/>
      <c r="RZV36" s="86"/>
      <c r="RZW36" s="86"/>
      <c r="RZX36" s="86"/>
      <c r="RZY36" s="86"/>
      <c r="RZZ36" s="86"/>
      <c r="SAA36" s="86"/>
      <c r="SAB36" s="86"/>
      <c r="SAC36" s="86"/>
      <c r="SAD36" s="86"/>
      <c r="SAE36" s="86"/>
      <c r="SAF36" s="86"/>
      <c r="SAG36" s="86"/>
      <c r="SAH36" s="86"/>
      <c r="SAI36" s="86"/>
      <c r="SAJ36" s="86"/>
      <c r="SAK36" s="86"/>
      <c r="SAL36" s="86"/>
      <c r="SAM36" s="86"/>
      <c r="SAN36" s="86"/>
      <c r="SAO36" s="86"/>
      <c r="SAP36" s="86"/>
      <c r="SAQ36" s="86"/>
      <c r="SAR36" s="86"/>
      <c r="SAS36" s="86"/>
      <c r="SAT36" s="86"/>
      <c r="SAU36" s="86"/>
      <c r="SAV36" s="86"/>
      <c r="SAW36" s="86"/>
      <c r="SAX36" s="86"/>
      <c r="SAY36" s="86"/>
      <c r="SAZ36" s="86"/>
      <c r="SBA36" s="86"/>
      <c r="SBB36" s="86"/>
      <c r="SBC36" s="86"/>
      <c r="SBD36" s="86"/>
      <c r="SBE36" s="86"/>
      <c r="SBF36" s="86"/>
      <c r="SBG36" s="86"/>
      <c r="SBH36" s="86"/>
      <c r="SBI36" s="86"/>
      <c r="SBJ36" s="86"/>
      <c r="SBK36" s="86"/>
      <c r="SBL36" s="86"/>
      <c r="SBM36" s="86"/>
      <c r="SBN36" s="86"/>
      <c r="SBO36" s="86"/>
      <c r="SBP36" s="86"/>
      <c r="SBQ36" s="86"/>
      <c r="SBR36" s="86"/>
      <c r="SBS36" s="86"/>
      <c r="SBT36" s="86"/>
      <c r="SBU36" s="86"/>
      <c r="SBV36" s="86"/>
      <c r="SBW36" s="86"/>
      <c r="SBX36" s="86"/>
      <c r="SBY36" s="86"/>
      <c r="SBZ36" s="86"/>
      <c r="SCA36" s="86"/>
      <c r="SCB36" s="86"/>
      <c r="SCC36" s="86"/>
      <c r="SCD36" s="86"/>
      <c r="SCE36" s="86"/>
      <c r="SCF36" s="86"/>
      <c r="SCG36" s="86"/>
      <c r="SCH36" s="86"/>
      <c r="SCI36" s="86"/>
      <c r="SCJ36" s="86"/>
      <c r="SCK36" s="86"/>
      <c r="SCL36" s="86"/>
      <c r="SCM36" s="86"/>
      <c r="SCN36" s="86"/>
      <c r="SCO36" s="86"/>
      <c r="SCP36" s="86"/>
      <c r="SCQ36" s="86"/>
      <c r="SCR36" s="86"/>
      <c r="SCS36" s="86"/>
      <c r="SCT36" s="86"/>
      <c r="SCU36" s="86"/>
      <c r="SCV36" s="86"/>
      <c r="SCW36" s="86"/>
      <c r="SCX36" s="86"/>
      <c r="SCY36" s="86"/>
      <c r="SCZ36" s="86"/>
      <c r="SDA36" s="86"/>
      <c r="SDB36" s="86"/>
      <c r="SDC36" s="86"/>
      <c r="SDD36" s="86"/>
      <c r="SDE36" s="86"/>
      <c r="SDF36" s="86"/>
      <c r="SDG36" s="86"/>
      <c r="SDH36" s="86"/>
      <c r="SDI36" s="86"/>
      <c r="SDJ36" s="86"/>
      <c r="SDK36" s="86"/>
      <c r="SDL36" s="86"/>
      <c r="SDM36" s="86"/>
      <c r="SDN36" s="86"/>
      <c r="SDO36" s="86"/>
      <c r="SDP36" s="86"/>
      <c r="SDQ36" s="86"/>
      <c r="SDR36" s="86"/>
      <c r="SDS36" s="86"/>
      <c r="SDT36" s="86"/>
      <c r="SDU36" s="86"/>
      <c r="SDV36" s="86"/>
      <c r="SDW36" s="86"/>
      <c r="SDX36" s="86"/>
      <c r="SDY36" s="86"/>
      <c r="SDZ36" s="86"/>
      <c r="SEA36" s="86"/>
      <c r="SEB36" s="86"/>
      <c r="SEC36" s="86"/>
      <c r="SED36" s="86"/>
      <c r="SEE36" s="86"/>
      <c r="SEF36" s="86"/>
      <c r="SEG36" s="86"/>
      <c r="SEH36" s="86"/>
      <c r="SEI36" s="86"/>
      <c r="SEJ36" s="86"/>
      <c r="SEK36" s="86"/>
      <c r="SEL36" s="86"/>
      <c r="SEM36" s="86"/>
      <c r="SEN36" s="86"/>
      <c r="SEO36" s="86"/>
      <c r="SEP36" s="86"/>
      <c r="SEQ36" s="86"/>
      <c r="SER36" s="86"/>
      <c r="SES36" s="86"/>
      <c r="SET36" s="86"/>
      <c r="SEU36" s="86"/>
      <c r="SEV36" s="86"/>
      <c r="SEW36" s="86"/>
      <c r="SEX36" s="86"/>
      <c r="SEY36" s="86"/>
      <c r="SEZ36" s="86"/>
      <c r="SFA36" s="86"/>
      <c r="SFB36" s="86"/>
      <c r="SFC36" s="86"/>
      <c r="SFD36" s="86"/>
      <c r="SFE36" s="86"/>
      <c r="SFF36" s="86"/>
      <c r="SFG36" s="86"/>
      <c r="SFH36" s="86"/>
      <c r="SFI36" s="86"/>
      <c r="SFJ36" s="86"/>
      <c r="SFK36" s="86"/>
      <c r="SFL36" s="86"/>
      <c r="SFM36" s="86"/>
      <c r="SFN36" s="86"/>
      <c r="SFO36" s="86"/>
      <c r="SFP36" s="86"/>
      <c r="SFQ36" s="86"/>
      <c r="SFR36" s="86"/>
      <c r="SFS36" s="86"/>
      <c r="SFT36" s="86"/>
      <c r="SFU36" s="86"/>
      <c r="SFV36" s="86"/>
      <c r="SFW36" s="86"/>
      <c r="SFX36" s="86"/>
      <c r="SFY36" s="86"/>
      <c r="SFZ36" s="86"/>
      <c r="SGA36" s="86"/>
      <c r="SGB36" s="86"/>
      <c r="SGC36" s="86"/>
      <c r="SGD36" s="86"/>
      <c r="SGE36" s="86"/>
      <c r="SGF36" s="86"/>
      <c r="SGG36" s="86"/>
      <c r="SGH36" s="86"/>
      <c r="SGI36" s="86"/>
      <c r="SGJ36" s="86"/>
      <c r="SGK36" s="86"/>
      <c r="SGL36" s="86"/>
      <c r="SGM36" s="86"/>
      <c r="SGN36" s="86"/>
      <c r="SGO36" s="86"/>
      <c r="SGP36" s="86"/>
      <c r="SGQ36" s="86"/>
      <c r="SGR36" s="86"/>
      <c r="SGS36" s="86"/>
      <c r="SGT36" s="86"/>
      <c r="SGU36" s="86"/>
      <c r="SGV36" s="86"/>
      <c r="SGW36" s="86"/>
      <c r="SGX36" s="86"/>
      <c r="SGY36" s="86"/>
      <c r="SGZ36" s="86"/>
      <c r="SHA36" s="86"/>
      <c r="SHB36" s="86"/>
      <c r="SHC36" s="86"/>
      <c r="SHD36" s="86"/>
      <c r="SHE36" s="86"/>
      <c r="SHF36" s="86"/>
      <c r="SHG36" s="86"/>
      <c r="SHH36" s="86"/>
      <c r="SHI36" s="86"/>
      <c r="SHJ36" s="86"/>
      <c r="SHK36" s="86"/>
      <c r="SHL36" s="86"/>
      <c r="SHM36" s="86"/>
      <c r="SHN36" s="86"/>
      <c r="SHO36" s="86"/>
      <c r="SHP36" s="86"/>
      <c r="SHQ36" s="86"/>
      <c r="SHR36" s="86"/>
      <c r="SHS36" s="86"/>
      <c r="SHT36" s="86"/>
      <c r="SHU36" s="86"/>
      <c r="SHV36" s="86"/>
      <c r="SHW36" s="86"/>
      <c r="SHX36" s="86"/>
      <c r="SHY36" s="86"/>
      <c r="SHZ36" s="86"/>
      <c r="SIA36" s="86"/>
      <c r="SIB36" s="86"/>
      <c r="SIC36" s="86"/>
      <c r="SID36" s="86"/>
      <c r="SIE36" s="86"/>
      <c r="SIF36" s="86"/>
      <c r="SIG36" s="86"/>
      <c r="SIH36" s="86"/>
      <c r="SII36" s="86"/>
      <c r="SIJ36" s="86"/>
      <c r="SIK36" s="86"/>
      <c r="SIL36" s="86"/>
      <c r="SIM36" s="86"/>
      <c r="SIN36" s="86"/>
      <c r="SIO36" s="86"/>
      <c r="SIP36" s="86"/>
      <c r="SIQ36" s="86"/>
      <c r="SIR36" s="86"/>
      <c r="SIS36" s="86"/>
      <c r="SIT36" s="86"/>
      <c r="SIU36" s="86"/>
      <c r="SIV36" s="86"/>
      <c r="SIW36" s="86"/>
      <c r="SIX36" s="86"/>
      <c r="SIY36" s="86"/>
      <c r="SIZ36" s="86"/>
      <c r="SJA36" s="86"/>
      <c r="SJB36" s="86"/>
      <c r="SJC36" s="86"/>
      <c r="SJD36" s="86"/>
      <c r="SJE36" s="86"/>
      <c r="SJF36" s="86"/>
      <c r="SJG36" s="86"/>
      <c r="SJH36" s="86"/>
      <c r="SJI36" s="86"/>
      <c r="SJJ36" s="86"/>
      <c r="SJK36" s="86"/>
      <c r="SJL36" s="86"/>
      <c r="SJM36" s="86"/>
      <c r="SJN36" s="86"/>
      <c r="SJO36" s="86"/>
      <c r="SJP36" s="86"/>
      <c r="SJQ36" s="86"/>
      <c r="SJR36" s="86"/>
      <c r="SJS36" s="86"/>
      <c r="SJT36" s="86"/>
      <c r="SJU36" s="86"/>
      <c r="SJV36" s="86"/>
      <c r="SJW36" s="86"/>
      <c r="SJX36" s="86"/>
      <c r="SJY36" s="86"/>
      <c r="SJZ36" s="86"/>
      <c r="SKA36" s="86"/>
      <c r="SKB36" s="86"/>
      <c r="SKC36" s="86"/>
      <c r="SKD36" s="86"/>
      <c r="SKE36" s="86"/>
      <c r="SKF36" s="86"/>
      <c r="SKG36" s="86"/>
      <c r="SKH36" s="86"/>
      <c r="SKI36" s="86"/>
      <c r="SKJ36" s="86"/>
      <c r="SKK36" s="86"/>
      <c r="SKL36" s="86"/>
      <c r="SKM36" s="86"/>
      <c r="SKN36" s="86"/>
      <c r="SKO36" s="86"/>
      <c r="SKP36" s="86"/>
      <c r="SKQ36" s="86"/>
      <c r="SKR36" s="86"/>
      <c r="SKS36" s="86"/>
      <c r="SKT36" s="86"/>
      <c r="SKU36" s="86"/>
      <c r="SKV36" s="86"/>
      <c r="SKW36" s="86"/>
      <c r="SKX36" s="86"/>
      <c r="SKY36" s="86"/>
      <c r="SKZ36" s="86"/>
      <c r="SLA36" s="86"/>
      <c r="SLB36" s="86"/>
      <c r="SLC36" s="86"/>
      <c r="SLD36" s="86"/>
      <c r="SLE36" s="86"/>
      <c r="SLF36" s="86"/>
      <c r="SLG36" s="86"/>
      <c r="SLH36" s="86"/>
      <c r="SLI36" s="86"/>
      <c r="SLJ36" s="86"/>
      <c r="SLK36" s="86"/>
      <c r="SLL36" s="86"/>
      <c r="SLM36" s="86"/>
      <c r="SLN36" s="86"/>
      <c r="SLO36" s="86"/>
      <c r="SLP36" s="86"/>
      <c r="SLQ36" s="86"/>
      <c r="SLR36" s="86"/>
      <c r="SLS36" s="86"/>
      <c r="SLT36" s="86"/>
      <c r="SLU36" s="86"/>
      <c r="SLV36" s="86"/>
      <c r="SLW36" s="86"/>
      <c r="SLX36" s="86"/>
      <c r="SLY36" s="86"/>
      <c r="SLZ36" s="86"/>
      <c r="SMA36" s="86"/>
      <c r="SMB36" s="86"/>
      <c r="SMC36" s="86"/>
      <c r="SMD36" s="86"/>
      <c r="SME36" s="86"/>
      <c r="SMF36" s="86"/>
      <c r="SMG36" s="86"/>
      <c r="SMH36" s="86"/>
      <c r="SMI36" s="86"/>
      <c r="SMJ36" s="86"/>
      <c r="SMK36" s="86"/>
      <c r="SML36" s="86"/>
      <c r="SMM36" s="86"/>
      <c r="SMN36" s="86"/>
      <c r="SMO36" s="86"/>
      <c r="SMP36" s="86"/>
      <c r="SMQ36" s="86"/>
      <c r="SMR36" s="86"/>
      <c r="SMS36" s="86"/>
      <c r="SMT36" s="86"/>
      <c r="SMU36" s="86"/>
      <c r="SMV36" s="86"/>
      <c r="SMW36" s="86"/>
      <c r="SMX36" s="86"/>
      <c r="SMY36" s="86"/>
      <c r="SMZ36" s="86"/>
      <c r="SNA36" s="86"/>
      <c r="SNB36" s="86"/>
      <c r="SNC36" s="86"/>
      <c r="SND36" s="86"/>
      <c r="SNE36" s="86"/>
      <c r="SNF36" s="86"/>
      <c r="SNG36" s="86"/>
      <c r="SNH36" s="86"/>
      <c r="SNI36" s="86"/>
      <c r="SNJ36" s="86"/>
      <c r="SNK36" s="86"/>
      <c r="SNL36" s="86"/>
      <c r="SNM36" s="86"/>
      <c r="SNN36" s="86"/>
      <c r="SNO36" s="86"/>
      <c r="SNP36" s="86"/>
      <c r="SNQ36" s="86"/>
      <c r="SNR36" s="86"/>
      <c r="SNS36" s="86"/>
      <c r="SNT36" s="86"/>
      <c r="SNU36" s="86"/>
      <c r="SNV36" s="86"/>
      <c r="SNW36" s="86"/>
      <c r="SNX36" s="86"/>
      <c r="SNY36" s="86"/>
      <c r="SNZ36" s="86"/>
      <c r="SOA36" s="86"/>
      <c r="SOB36" s="86"/>
      <c r="SOC36" s="86"/>
      <c r="SOD36" s="86"/>
      <c r="SOE36" s="86"/>
      <c r="SOF36" s="86"/>
      <c r="SOG36" s="86"/>
      <c r="SOH36" s="86"/>
      <c r="SOI36" s="86"/>
      <c r="SOJ36" s="86"/>
      <c r="SOK36" s="86"/>
      <c r="SOL36" s="86"/>
      <c r="SOM36" s="86"/>
      <c r="SON36" s="86"/>
      <c r="SOO36" s="86"/>
      <c r="SOP36" s="86"/>
      <c r="SOQ36" s="86"/>
      <c r="SOR36" s="86"/>
      <c r="SOS36" s="86"/>
      <c r="SOT36" s="86"/>
      <c r="SOU36" s="86"/>
      <c r="SOV36" s="86"/>
      <c r="SOW36" s="86"/>
      <c r="SOX36" s="86"/>
      <c r="SOY36" s="86"/>
      <c r="SOZ36" s="86"/>
      <c r="SPA36" s="86"/>
      <c r="SPB36" s="86"/>
      <c r="SPC36" s="86"/>
      <c r="SPD36" s="86"/>
      <c r="SPE36" s="86"/>
      <c r="SPF36" s="86"/>
      <c r="SPG36" s="86"/>
      <c r="SPH36" s="86"/>
      <c r="SPI36" s="86"/>
      <c r="SPJ36" s="86"/>
      <c r="SPK36" s="86"/>
      <c r="SPL36" s="86"/>
      <c r="SPM36" s="86"/>
      <c r="SPN36" s="86"/>
      <c r="SPO36" s="86"/>
      <c r="SPP36" s="86"/>
      <c r="SPQ36" s="86"/>
      <c r="SPR36" s="86"/>
      <c r="SPS36" s="86"/>
      <c r="SPT36" s="86"/>
      <c r="SPU36" s="86"/>
      <c r="SPV36" s="86"/>
      <c r="SPW36" s="86"/>
      <c r="SPX36" s="86"/>
      <c r="SPY36" s="86"/>
      <c r="SPZ36" s="86"/>
      <c r="SQA36" s="86"/>
      <c r="SQB36" s="86"/>
      <c r="SQC36" s="86"/>
      <c r="SQD36" s="86"/>
      <c r="SQE36" s="86"/>
      <c r="SQF36" s="86"/>
      <c r="SQG36" s="86"/>
      <c r="SQH36" s="86"/>
      <c r="SQI36" s="86"/>
      <c r="SQJ36" s="86"/>
      <c r="SQK36" s="86"/>
      <c r="SQL36" s="86"/>
      <c r="SQM36" s="86"/>
      <c r="SQN36" s="86"/>
      <c r="SQO36" s="86"/>
      <c r="SQP36" s="86"/>
      <c r="SQQ36" s="86"/>
      <c r="SQR36" s="86"/>
      <c r="SQS36" s="86"/>
      <c r="SQT36" s="86"/>
      <c r="SQU36" s="86"/>
      <c r="SQV36" s="86"/>
      <c r="SQW36" s="86"/>
      <c r="SQX36" s="86"/>
      <c r="SQY36" s="86"/>
      <c r="SQZ36" s="86"/>
      <c r="SRA36" s="86"/>
      <c r="SRB36" s="86"/>
      <c r="SRC36" s="86"/>
      <c r="SRD36" s="86"/>
      <c r="SRE36" s="86"/>
      <c r="SRF36" s="86"/>
      <c r="SRG36" s="86"/>
      <c r="SRH36" s="86"/>
      <c r="SRI36" s="86"/>
      <c r="SRJ36" s="86"/>
      <c r="SRK36" s="86"/>
      <c r="SRL36" s="86"/>
      <c r="SRM36" s="86"/>
      <c r="SRN36" s="86"/>
      <c r="SRO36" s="86"/>
      <c r="SRP36" s="86"/>
      <c r="SRQ36" s="86"/>
      <c r="SRR36" s="86"/>
      <c r="SRS36" s="86"/>
      <c r="SRT36" s="86"/>
      <c r="SRU36" s="86"/>
      <c r="SRV36" s="86"/>
      <c r="SRW36" s="86"/>
      <c r="SRX36" s="86"/>
      <c r="SRY36" s="86"/>
      <c r="SRZ36" s="86"/>
      <c r="SSA36" s="86"/>
      <c r="SSB36" s="86"/>
      <c r="SSC36" s="86"/>
      <c r="SSD36" s="86"/>
      <c r="SSE36" s="86"/>
      <c r="SSF36" s="86"/>
      <c r="SSG36" s="86"/>
      <c r="SSH36" s="86"/>
      <c r="SSI36" s="86"/>
      <c r="SSJ36" s="86"/>
      <c r="SSK36" s="86"/>
      <c r="SSL36" s="86"/>
      <c r="SSM36" s="86"/>
      <c r="SSN36" s="86"/>
      <c r="SSO36" s="86"/>
      <c r="SSP36" s="86"/>
      <c r="SSQ36" s="86"/>
      <c r="SSR36" s="86"/>
      <c r="SSS36" s="86"/>
      <c r="SST36" s="86"/>
      <c r="SSU36" s="86"/>
      <c r="SSV36" s="86"/>
      <c r="SSW36" s="86"/>
      <c r="SSX36" s="86"/>
      <c r="SSY36" s="86"/>
      <c r="SSZ36" s="86"/>
      <c r="STA36" s="86"/>
      <c r="STB36" s="86"/>
      <c r="STC36" s="86"/>
      <c r="STD36" s="86"/>
      <c r="STE36" s="86"/>
      <c r="STF36" s="86"/>
      <c r="STG36" s="86"/>
      <c r="STH36" s="86"/>
      <c r="STI36" s="86"/>
      <c r="STJ36" s="86"/>
      <c r="STK36" s="86"/>
      <c r="STL36" s="86"/>
      <c r="STM36" s="86"/>
      <c r="STN36" s="86"/>
      <c r="STO36" s="86"/>
      <c r="STP36" s="86"/>
      <c r="STQ36" s="86"/>
      <c r="STR36" s="86"/>
      <c r="STS36" s="86"/>
      <c r="STT36" s="86"/>
      <c r="STU36" s="86"/>
      <c r="STV36" s="86"/>
      <c r="STW36" s="86"/>
      <c r="STX36" s="86"/>
      <c r="STY36" s="86"/>
      <c r="STZ36" s="86"/>
      <c r="SUA36" s="86"/>
      <c r="SUB36" s="86"/>
      <c r="SUC36" s="86"/>
      <c r="SUD36" s="86"/>
      <c r="SUE36" s="86"/>
      <c r="SUF36" s="86"/>
      <c r="SUG36" s="86"/>
      <c r="SUH36" s="86"/>
      <c r="SUI36" s="86"/>
      <c r="SUJ36" s="86"/>
      <c r="SUK36" s="86"/>
      <c r="SUL36" s="86"/>
      <c r="SUM36" s="86"/>
      <c r="SUN36" s="86"/>
      <c r="SUO36" s="86"/>
      <c r="SUP36" s="86"/>
      <c r="SUQ36" s="86"/>
      <c r="SUR36" s="86"/>
      <c r="SUS36" s="86"/>
      <c r="SUT36" s="86"/>
      <c r="SUU36" s="86"/>
      <c r="SUV36" s="86"/>
      <c r="SUW36" s="86"/>
      <c r="SUX36" s="86"/>
      <c r="SUY36" s="86"/>
      <c r="SUZ36" s="86"/>
      <c r="SVA36" s="86"/>
      <c r="SVB36" s="86"/>
      <c r="SVC36" s="86"/>
      <c r="SVD36" s="86"/>
      <c r="SVE36" s="86"/>
      <c r="SVF36" s="86"/>
      <c r="SVG36" s="86"/>
      <c r="SVH36" s="86"/>
      <c r="SVI36" s="86"/>
      <c r="SVJ36" s="86"/>
      <c r="SVK36" s="86"/>
      <c r="SVL36" s="86"/>
      <c r="SVM36" s="86"/>
      <c r="SVN36" s="86"/>
      <c r="SVO36" s="86"/>
      <c r="SVP36" s="86"/>
      <c r="SVQ36" s="86"/>
      <c r="SVR36" s="86"/>
      <c r="SVS36" s="86"/>
      <c r="SVT36" s="86"/>
      <c r="SVU36" s="86"/>
      <c r="SVV36" s="86"/>
      <c r="SVW36" s="86"/>
      <c r="SVX36" s="86"/>
      <c r="SVY36" s="86"/>
      <c r="SVZ36" s="86"/>
      <c r="SWA36" s="86"/>
      <c r="SWB36" s="86"/>
      <c r="SWC36" s="86"/>
      <c r="SWD36" s="86"/>
      <c r="SWE36" s="86"/>
      <c r="SWF36" s="86"/>
      <c r="SWG36" s="86"/>
      <c r="SWH36" s="86"/>
      <c r="SWI36" s="86"/>
      <c r="SWJ36" s="86"/>
      <c r="SWK36" s="86"/>
      <c r="SWL36" s="86"/>
      <c r="SWM36" s="86"/>
      <c r="SWN36" s="86"/>
      <c r="SWO36" s="86"/>
      <c r="SWP36" s="86"/>
      <c r="SWQ36" s="86"/>
      <c r="SWR36" s="86"/>
      <c r="SWS36" s="86"/>
      <c r="SWT36" s="86"/>
      <c r="SWU36" s="86"/>
      <c r="SWV36" s="86"/>
      <c r="SWW36" s="86"/>
      <c r="SWX36" s="86"/>
      <c r="SWY36" s="86"/>
      <c r="SWZ36" s="86"/>
      <c r="SXA36" s="86"/>
      <c r="SXB36" s="86"/>
      <c r="SXC36" s="86"/>
      <c r="SXD36" s="86"/>
      <c r="SXE36" s="86"/>
      <c r="SXF36" s="86"/>
      <c r="SXG36" s="86"/>
      <c r="SXH36" s="86"/>
      <c r="SXI36" s="86"/>
      <c r="SXJ36" s="86"/>
      <c r="SXK36" s="86"/>
      <c r="SXL36" s="86"/>
      <c r="SXM36" s="86"/>
      <c r="SXN36" s="86"/>
      <c r="SXO36" s="86"/>
      <c r="SXP36" s="86"/>
      <c r="SXQ36" s="86"/>
      <c r="SXR36" s="86"/>
      <c r="SXS36" s="86"/>
      <c r="SXT36" s="86"/>
      <c r="SXU36" s="86"/>
      <c r="SXV36" s="86"/>
      <c r="SXW36" s="86"/>
      <c r="SXX36" s="86"/>
      <c r="SXY36" s="86"/>
      <c r="SXZ36" s="86"/>
      <c r="SYA36" s="86"/>
      <c r="SYB36" s="86"/>
      <c r="SYC36" s="86"/>
      <c r="SYD36" s="86"/>
      <c r="SYE36" s="86"/>
      <c r="SYF36" s="86"/>
      <c r="SYG36" s="86"/>
      <c r="SYH36" s="86"/>
      <c r="SYI36" s="86"/>
      <c r="SYJ36" s="86"/>
      <c r="SYK36" s="86"/>
      <c r="SYL36" s="86"/>
      <c r="SYM36" s="86"/>
      <c r="SYN36" s="86"/>
      <c r="SYO36" s="86"/>
      <c r="SYP36" s="86"/>
      <c r="SYQ36" s="86"/>
      <c r="SYR36" s="86"/>
      <c r="SYS36" s="86"/>
      <c r="SYT36" s="86"/>
      <c r="SYU36" s="86"/>
      <c r="SYV36" s="86"/>
      <c r="SYW36" s="86"/>
      <c r="SYX36" s="86"/>
      <c r="SYY36" s="86"/>
      <c r="SYZ36" s="86"/>
      <c r="SZA36" s="86"/>
      <c r="SZB36" s="86"/>
      <c r="SZC36" s="86"/>
      <c r="SZD36" s="86"/>
      <c r="SZE36" s="86"/>
      <c r="SZF36" s="86"/>
      <c r="SZG36" s="86"/>
      <c r="SZH36" s="86"/>
      <c r="SZI36" s="86"/>
      <c r="SZJ36" s="86"/>
      <c r="SZK36" s="86"/>
      <c r="SZL36" s="86"/>
      <c r="SZM36" s="86"/>
      <c r="SZN36" s="86"/>
      <c r="SZO36" s="86"/>
      <c r="SZP36" s="86"/>
      <c r="SZQ36" s="86"/>
      <c r="SZR36" s="86"/>
      <c r="SZS36" s="86"/>
      <c r="SZT36" s="86"/>
      <c r="SZU36" s="86"/>
      <c r="SZV36" s="86"/>
      <c r="SZW36" s="86"/>
      <c r="SZX36" s="86"/>
      <c r="SZY36" s="86"/>
      <c r="SZZ36" s="86"/>
      <c r="TAA36" s="86"/>
      <c r="TAB36" s="86"/>
      <c r="TAC36" s="86"/>
      <c r="TAD36" s="86"/>
      <c r="TAE36" s="86"/>
      <c r="TAF36" s="86"/>
      <c r="TAG36" s="86"/>
      <c r="TAH36" s="86"/>
      <c r="TAI36" s="86"/>
      <c r="TAJ36" s="86"/>
      <c r="TAK36" s="86"/>
      <c r="TAL36" s="86"/>
      <c r="TAM36" s="86"/>
      <c r="TAN36" s="86"/>
      <c r="TAO36" s="86"/>
      <c r="TAP36" s="86"/>
      <c r="TAQ36" s="86"/>
      <c r="TAR36" s="86"/>
      <c r="TAS36" s="86"/>
      <c r="TAT36" s="86"/>
      <c r="TAU36" s="86"/>
      <c r="TAV36" s="86"/>
      <c r="TAW36" s="86"/>
      <c r="TAX36" s="86"/>
      <c r="TAY36" s="86"/>
      <c r="TAZ36" s="86"/>
      <c r="TBA36" s="86"/>
      <c r="TBB36" s="86"/>
      <c r="TBC36" s="86"/>
      <c r="TBD36" s="86"/>
      <c r="TBE36" s="86"/>
      <c r="TBF36" s="86"/>
      <c r="TBG36" s="86"/>
      <c r="TBH36" s="86"/>
      <c r="TBI36" s="86"/>
      <c r="TBJ36" s="86"/>
      <c r="TBK36" s="86"/>
      <c r="TBL36" s="86"/>
      <c r="TBM36" s="86"/>
      <c r="TBN36" s="86"/>
      <c r="TBO36" s="86"/>
      <c r="TBP36" s="86"/>
      <c r="TBQ36" s="86"/>
      <c r="TBR36" s="86"/>
      <c r="TBS36" s="86"/>
      <c r="TBT36" s="86"/>
      <c r="TBU36" s="86"/>
      <c r="TBV36" s="86"/>
      <c r="TBW36" s="86"/>
      <c r="TBX36" s="86"/>
      <c r="TBY36" s="86"/>
      <c r="TBZ36" s="86"/>
      <c r="TCA36" s="86"/>
      <c r="TCB36" s="86"/>
      <c r="TCC36" s="86"/>
      <c r="TCD36" s="86"/>
      <c r="TCE36" s="86"/>
      <c r="TCF36" s="86"/>
      <c r="TCG36" s="86"/>
      <c r="TCH36" s="86"/>
      <c r="TCI36" s="86"/>
      <c r="TCJ36" s="86"/>
      <c r="TCK36" s="86"/>
      <c r="TCL36" s="86"/>
      <c r="TCM36" s="86"/>
      <c r="TCN36" s="86"/>
      <c r="TCO36" s="86"/>
      <c r="TCP36" s="86"/>
      <c r="TCQ36" s="86"/>
      <c r="TCR36" s="86"/>
      <c r="TCS36" s="86"/>
      <c r="TCT36" s="86"/>
      <c r="TCU36" s="86"/>
      <c r="TCV36" s="86"/>
      <c r="TCW36" s="86"/>
      <c r="TCX36" s="86"/>
      <c r="TCY36" s="86"/>
      <c r="TCZ36" s="86"/>
      <c r="TDA36" s="86"/>
      <c r="TDB36" s="86"/>
      <c r="TDC36" s="86"/>
      <c r="TDD36" s="86"/>
      <c r="TDE36" s="86"/>
      <c r="TDF36" s="86"/>
      <c r="TDG36" s="86"/>
      <c r="TDH36" s="86"/>
      <c r="TDI36" s="86"/>
      <c r="TDJ36" s="86"/>
      <c r="TDK36" s="86"/>
      <c r="TDL36" s="86"/>
      <c r="TDM36" s="86"/>
      <c r="TDN36" s="86"/>
      <c r="TDO36" s="86"/>
      <c r="TDP36" s="86"/>
      <c r="TDQ36" s="86"/>
      <c r="TDR36" s="86"/>
      <c r="TDS36" s="86"/>
      <c r="TDT36" s="86"/>
      <c r="TDU36" s="86"/>
      <c r="TDV36" s="86"/>
      <c r="TDW36" s="86"/>
      <c r="TDX36" s="86"/>
      <c r="TDY36" s="86"/>
      <c r="TDZ36" s="86"/>
      <c r="TEA36" s="86"/>
      <c r="TEB36" s="86"/>
      <c r="TEC36" s="86"/>
      <c r="TED36" s="86"/>
      <c r="TEE36" s="86"/>
      <c r="TEF36" s="86"/>
      <c r="TEG36" s="86"/>
      <c r="TEH36" s="86"/>
      <c r="TEI36" s="86"/>
      <c r="TEJ36" s="86"/>
      <c r="TEK36" s="86"/>
      <c r="TEL36" s="86"/>
      <c r="TEM36" s="86"/>
      <c r="TEN36" s="86"/>
      <c r="TEO36" s="86"/>
      <c r="TEP36" s="86"/>
      <c r="TEQ36" s="86"/>
      <c r="TER36" s="86"/>
      <c r="TES36" s="86"/>
      <c r="TET36" s="86"/>
      <c r="TEU36" s="86"/>
      <c r="TEV36" s="86"/>
      <c r="TEW36" s="86"/>
      <c r="TEX36" s="86"/>
      <c r="TEY36" s="86"/>
      <c r="TEZ36" s="86"/>
      <c r="TFA36" s="86"/>
      <c r="TFB36" s="86"/>
      <c r="TFC36" s="86"/>
      <c r="TFD36" s="86"/>
      <c r="TFE36" s="86"/>
      <c r="TFF36" s="86"/>
      <c r="TFG36" s="86"/>
      <c r="TFH36" s="86"/>
      <c r="TFI36" s="86"/>
      <c r="TFJ36" s="86"/>
      <c r="TFK36" s="86"/>
      <c r="TFL36" s="86"/>
      <c r="TFM36" s="86"/>
      <c r="TFN36" s="86"/>
      <c r="TFO36" s="86"/>
      <c r="TFP36" s="86"/>
      <c r="TFQ36" s="86"/>
      <c r="TFR36" s="86"/>
      <c r="TFS36" s="86"/>
      <c r="TFT36" s="86"/>
      <c r="TFU36" s="86"/>
      <c r="TFV36" s="86"/>
      <c r="TFW36" s="86"/>
      <c r="TFX36" s="86"/>
      <c r="TFY36" s="86"/>
      <c r="TFZ36" s="86"/>
      <c r="TGA36" s="86"/>
      <c r="TGB36" s="86"/>
      <c r="TGC36" s="86"/>
      <c r="TGD36" s="86"/>
      <c r="TGE36" s="86"/>
      <c r="TGF36" s="86"/>
      <c r="TGG36" s="86"/>
      <c r="TGH36" s="86"/>
      <c r="TGI36" s="86"/>
      <c r="TGJ36" s="86"/>
      <c r="TGK36" s="86"/>
      <c r="TGL36" s="86"/>
      <c r="TGM36" s="86"/>
      <c r="TGN36" s="86"/>
      <c r="TGO36" s="86"/>
      <c r="TGP36" s="86"/>
      <c r="TGQ36" s="86"/>
      <c r="TGR36" s="86"/>
      <c r="TGS36" s="86"/>
      <c r="TGT36" s="86"/>
      <c r="TGU36" s="86"/>
      <c r="TGV36" s="86"/>
      <c r="TGW36" s="86"/>
      <c r="TGX36" s="86"/>
      <c r="TGY36" s="86"/>
      <c r="TGZ36" s="86"/>
      <c r="THA36" s="86"/>
      <c r="THB36" s="86"/>
      <c r="THC36" s="86"/>
      <c r="THD36" s="86"/>
      <c r="THE36" s="86"/>
      <c r="THF36" s="86"/>
      <c r="THG36" s="86"/>
      <c r="THH36" s="86"/>
      <c r="THI36" s="86"/>
      <c r="THJ36" s="86"/>
      <c r="THK36" s="86"/>
      <c r="THL36" s="86"/>
      <c r="THM36" s="86"/>
      <c r="THN36" s="86"/>
      <c r="THO36" s="86"/>
      <c r="THP36" s="86"/>
      <c r="THQ36" s="86"/>
      <c r="THR36" s="86"/>
      <c r="THS36" s="86"/>
      <c r="THT36" s="86"/>
      <c r="THU36" s="86"/>
      <c r="THV36" s="86"/>
      <c r="THW36" s="86"/>
      <c r="THX36" s="86"/>
      <c r="THY36" s="86"/>
      <c r="THZ36" s="86"/>
      <c r="TIA36" s="86"/>
      <c r="TIB36" s="86"/>
      <c r="TIC36" s="86"/>
      <c r="TID36" s="86"/>
      <c r="TIE36" s="86"/>
      <c r="TIF36" s="86"/>
      <c r="TIG36" s="86"/>
      <c r="TIH36" s="86"/>
      <c r="TII36" s="86"/>
      <c r="TIJ36" s="86"/>
      <c r="TIK36" s="86"/>
      <c r="TIL36" s="86"/>
      <c r="TIM36" s="86"/>
      <c r="TIN36" s="86"/>
      <c r="TIO36" s="86"/>
      <c r="TIP36" s="86"/>
      <c r="TIQ36" s="86"/>
      <c r="TIR36" s="86"/>
      <c r="TIS36" s="86"/>
      <c r="TIT36" s="86"/>
      <c r="TIU36" s="86"/>
      <c r="TIV36" s="86"/>
      <c r="TIW36" s="86"/>
      <c r="TIX36" s="86"/>
      <c r="TIY36" s="86"/>
      <c r="TIZ36" s="86"/>
      <c r="TJA36" s="86"/>
      <c r="TJB36" s="86"/>
      <c r="TJC36" s="86"/>
      <c r="TJD36" s="86"/>
      <c r="TJE36" s="86"/>
      <c r="TJF36" s="86"/>
      <c r="TJG36" s="86"/>
      <c r="TJH36" s="86"/>
      <c r="TJI36" s="86"/>
      <c r="TJJ36" s="86"/>
      <c r="TJK36" s="86"/>
      <c r="TJL36" s="86"/>
      <c r="TJM36" s="86"/>
      <c r="TJN36" s="86"/>
      <c r="TJO36" s="86"/>
      <c r="TJP36" s="86"/>
      <c r="TJQ36" s="86"/>
      <c r="TJR36" s="86"/>
      <c r="TJS36" s="86"/>
      <c r="TJT36" s="86"/>
      <c r="TJU36" s="86"/>
      <c r="TJV36" s="86"/>
      <c r="TJW36" s="86"/>
      <c r="TJX36" s="86"/>
      <c r="TJY36" s="86"/>
      <c r="TJZ36" s="86"/>
      <c r="TKA36" s="86"/>
      <c r="TKB36" s="86"/>
      <c r="TKC36" s="86"/>
      <c r="TKD36" s="86"/>
      <c r="TKE36" s="86"/>
      <c r="TKF36" s="86"/>
      <c r="TKG36" s="86"/>
      <c r="TKH36" s="86"/>
      <c r="TKI36" s="86"/>
      <c r="TKJ36" s="86"/>
      <c r="TKK36" s="86"/>
      <c r="TKL36" s="86"/>
      <c r="TKM36" s="86"/>
      <c r="TKN36" s="86"/>
      <c r="TKO36" s="86"/>
      <c r="TKP36" s="86"/>
      <c r="TKQ36" s="86"/>
      <c r="TKR36" s="86"/>
      <c r="TKS36" s="86"/>
      <c r="TKT36" s="86"/>
      <c r="TKU36" s="86"/>
      <c r="TKV36" s="86"/>
      <c r="TKW36" s="86"/>
      <c r="TKX36" s="86"/>
      <c r="TKY36" s="86"/>
      <c r="TKZ36" s="86"/>
      <c r="TLA36" s="86"/>
      <c r="TLB36" s="86"/>
      <c r="TLC36" s="86"/>
      <c r="TLD36" s="86"/>
      <c r="TLE36" s="86"/>
      <c r="TLF36" s="86"/>
      <c r="TLG36" s="86"/>
      <c r="TLH36" s="86"/>
      <c r="TLI36" s="86"/>
      <c r="TLJ36" s="86"/>
      <c r="TLK36" s="86"/>
      <c r="TLL36" s="86"/>
      <c r="TLM36" s="86"/>
      <c r="TLN36" s="86"/>
      <c r="TLO36" s="86"/>
      <c r="TLP36" s="86"/>
      <c r="TLQ36" s="86"/>
      <c r="TLR36" s="86"/>
      <c r="TLS36" s="86"/>
      <c r="TLT36" s="86"/>
      <c r="TLU36" s="86"/>
      <c r="TLV36" s="86"/>
      <c r="TLW36" s="86"/>
      <c r="TLX36" s="86"/>
      <c r="TLY36" s="86"/>
      <c r="TLZ36" s="86"/>
      <c r="TMA36" s="86"/>
      <c r="TMB36" s="86"/>
      <c r="TMC36" s="86"/>
      <c r="TMD36" s="86"/>
      <c r="TME36" s="86"/>
      <c r="TMF36" s="86"/>
      <c r="TMG36" s="86"/>
      <c r="TMH36" s="86"/>
      <c r="TMI36" s="86"/>
      <c r="TMJ36" s="86"/>
      <c r="TMK36" s="86"/>
      <c r="TML36" s="86"/>
      <c r="TMM36" s="86"/>
      <c r="TMN36" s="86"/>
      <c r="TMO36" s="86"/>
      <c r="TMP36" s="86"/>
      <c r="TMQ36" s="86"/>
      <c r="TMR36" s="86"/>
      <c r="TMS36" s="86"/>
      <c r="TMT36" s="86"/>
      <c r="TMU36" s="86"/>
      <c r="TMV36" s="86"/>
      <c r="TMW36" s="86"/>
      <c r="TMX36" s="86"/>
      <c r="TMY36" s="86"/>
      <c r="TMZ36" s="86"/>
      <c r="TNA36" s="86"/>
      <c r="TNB36" s="86"/>
      <c r="TNC36" s="86"/>
      <c r="TND36" s="86"/>
      <c r="TNE36" s="86"/>
      <c r="TNF36" s="86"/>
      <c r="TNG36" s="86"/>
      <c r="TNH36" s="86"/>
      <c r="TNI36" s="86"/>
      <c r="TNJ36" s="86"/>
      <c r="TNK36" s="86"/>
      <c r="TNL36" s="86"/>
      <c r="TNM36" s="86"/>
      <c r="TNN36" s="86"/>
      <c r="TNO36" s="86"/>
      <c r="TNP36" s="86"/>
      <c r="TNQ36" s="86"/>
      <c r="TNR36" s="86"/>
      <c r="TNS36" s="86"/>
      <c r="TNT36" s="86"/>
      <c r="TNU36" s="86"/>
      <c r="TNV36" s="86"/>
      <c r="TNW36" s="86"/>
      <c r="TNX36" s="86"/>
      <c r="TNY36" s="86"/>
      <c r="TNZ36" s="86"/>
      <c r="TOA36" s="86"/>
      <c r="TOB36" s="86"/>
      <c r="TOC36" s="86"/>
      <c r="TOD36" s="86"/>
      <c r="TOE36" s="86"/>
      <c r="TOF36" s="86"/>
      <c r="TOG36" s="86"/>
      <c r="TOH36" s="86"/>
      <c r="TOI36" s="86"/>
      <c r="TOJ36" s="86"/>
      <c r="TOK36" s="86"/>
      <c r="TOL36" s="86"/>
      <c r="TOM36" s="86"/>
      <c r="TON36" s="86"/>
      <c r="TOO36" s="86"/>
      <c r="TOP36" s="86"/>
      <c r="TOQ36" s="86"/>
      <c r="TOR36" s="86"/>
      <c r="TOS36" s="86"/>
      <c r="TOT36" s="86"/>
      <c r="TOU36" s="86"/>
      <c r="TOV36" s="86"/>
      <c r="TOW36" s="86"/>
      <c r="TOX36" s="86"/>
      <c r="TOY36" s="86"/>
      <c r="TOZ36" s="86"/>
      <c r="TPA36" s="86"/>
      <c r="TPB36" s="86"/>
      <c r="TPC36" s="86"/>
      <c r="TPD36" s="86"/>
      <c r="TPE36" s="86"/>
      <c r="TPF36" s="86"/>
      <c r="TPG36" s="86"/>
      <c r="TPH36" s="86"/>
      <c r="TPI36" s="86"/>
      <c r="TPJ36" s="86"/>
      <c r="TPK36" s="86"/>
      <c r="TPL36" s="86"/>
      <c r="TPM36" s="86"/>
      <c r="TPN36" s="86"/>
      <c r="TPO36" s="86"/>
      <c r="TPP36" s="86"/>
      <c r="TPQ36" s="86"/>
      <c r="TPR36" s="86"/>
      <c r="TPS36" s="86"/>
      <c r="TPT36" s="86"/>
      <c r="TPU36" s="86"/>
      <c r="TPV36" s="86"/>
      <c r="TPW36" s="86"/>
      <c r="TPX36" s="86"/>
      <c r="TPY36" s="86"/>
      <c r="TPZ36" s="86"/>
      <c r="TQA36" s="86"/>
      <c r="TQB36" s="86"/>
      <c r="TQC36" s="86"/>
      <c r="TQD36" s="86"/>
      <c r="TQE36" s="86"/>
      <c r="TQF36" s="86"/>
      <c r="TQG36" s="86"/>
      <c r="TQH36" s="86"/>
      <c r="TQI36" s="86"/>
      <c r="TQJ36" s="86"/>
      <c r="TQK36" s="86"/>
      <c r="TQL36" s="86"/>
      <c r="TQM36" s="86"/>
      <c r="TQN36" s="86"/>
      <c r="TQO36" s="86"/>
      <c r="TQP36" s="86"/>
      <c r="TQQ36" s="86"/>
      <c r="TQR36" s="86"/>
      <c r="TQS36" s="86"/>
      <c r="TQT36" s="86"/>
      <c r="TQU36" s="86"/>
      <c r="TQV36" s="86"/>
      <c r="TQW36" s="86"/>
      <c r="TQX36" s="86"/>
      <c r="TQY36" s="86"/>
      <c r="TQZ36" s="86"/>
      <c r="TRA36" s="86"/>
      <c r="TRB36" s="86"/>
      <c r="TRC36" s="86"/>
      <c r="TRD36" s="86"/>
      <c r="TRE36" s="86"/>
      <c r="TRF36" s="86"/>
      <c r="TRG36" s="86"/>
      <c r="TRH36" s="86"/>
      <c r="TRI36" s="86"/>
      <c r="TRJ36" s="86"/>
      <c r="TRK36" s="86"/>
      <c r="TRL36" s="86"/>
      <c r="TRM36" s="86"/>
      <c r="TRN36" s="86"/>
      <c r="TRO36" s="86"/>
      <c r="TRP36" s="86"/>
      <c r="TRQ36" s="86"/>
      <c r="TRR36" s="86"/>
      <c r="TRS36" s="86"/>
      <c r="TRT36" s="86"/>
      <c r="TRU36" s="86"/>
      <c r="TRV36" s="86"/>
      <c r="TRW36" s="86"/>
      <c r="TRX36" s="86"/>
      <c r="TRY36" s="86"/>
      <c r="TRZ36" s="86"/>
      <c r="TSA36" s="86"/>
      <c r="TSB36" s="86"/>
      <c r="TSC36" s="86"/>
      <c r="TSD36" s="86"/>
      <c r="TSE36" s="86"/>
      <c r="TSF36" s="86"/>
      <c r="TSG36" s="86"/>
      <c r="TSH36" s="86"/>
      <c r="TSI36" s="86"/>
      <c r="TSJ36" s="86"/>
      <c r="TSK36" s="86"/>
      <c r="TSL36" s="86"/>
      <c r="TSM36" s="86"/>
      <c r="TSN36" s="86"/>
      <c r="TSO36" s="86"/>
      <c r="TSP36" s="86"/>
      <c r="TSQ36" s="86"/>
      <c r="TSR36" s="86"/>
      <c r="TSS36" s="86"/>
      <c r="TST36" s="86"/>
      <c r="TSU36" s="86"/>
      <c r="TSV36" s="86"/>
      <c r="TSW36" s="86"/>
      <c r="TSX36" s="86"/>
      <c r="TSY36" s="86"/>
      <c r="TSZ36" s="86"/>
      <c r="TTA36" s="86"/>
      <c r="TTB36" s="86"/>
      <c r="TTC36" s="86"/>
      <c r="TTD36" s="86"/>
      <c r="TTE36" s="86"/>
      <c r="TTF36" s="86"/>
      <c r="TTG36" s="86"/>
      <c r="TTH36" s="86"/>
      <c r="TTI36" s="86"/>
      <c r="TTJ36" s="86"/>
      <c r="TTK36" s="86"/>
      <c r="TTL36" s="86"/>
      <c r="TTM36" s="86"/>
      <c r="TTN36" s="86"/>
      <c r="TTO36" s="86"/>
      <c r="TTP36" s="86"/>
      <c r="TTQ36" s="86"/>
      <c r="TTR36" s="86"/>
      <c r="TTS36" s="86"/>
      <c r="TTT36" s="86"/>
      <c r="TTU36" s="86"/>
      <c r="TTV36" s="86"/>
      <c r="TTW36" s="86"/>
      <c r="TTX36" s="86"/>
      <c r="TTY36" s="86"/>
      <c r="TTZ36" s="86"/>
      <c r="TUA36" s="86"/>
      <c r="TUB36" s="86"/>
      <c r="TUC36" s="86"/>
      <c r="TUD36" s="86"/>
      <c r="TUE36" s="86"/>
      <c r="TUF36" s="86"/>
      <c r="TUG36" s="86"/>
      <c r="TUH36" s="86"/>
      <c r="TUI36" s="86"/>
      <c r="TUJ36" s="86"/>
      <c r="TUK36" s="86"/>
      <c r="TUL36" s="86"/>
      <c r="TUM36" s="86"/>
      <c r="TUN36" s="86"/>
      <c r="TUO36" s="86"/>
      <c r="TUP36" s="86"/>
      <c r="TUQ36" s="86"/>
      <c r="TUR36" s="86"/>
      <c r="TUS36" s="86"/>
      <c r="TUT36" s="86"/>
      <c r="TUU36" s="86"/>
      <c r="TUV36" s="86"/>
      <c r="TUW36" s="86"/>
      <c r="TUX36" s="86"/>
      <c r="TUY36" s="86"/>
      <c r="TUZ36" s="86"/>
      <c r="TVA36" s="86"/>
      <c r="TVB36" s="86"/>
      <c r="TVC36" s="86"/>
      <c r="TVD36" s="86"/>
      <c r="TVE36" s="86"/>
      <c r="TVF36" s="86"/>
      <c r="TVG36" s="86"/>
      <c r="TVH36" s="86"/>
      <c r="TVI36" s="86"/>
      <c r="TVJ36" s="86"/>
      <c r="TVK36" s="86"/>
      <c r="TVL36" s="86"/>
      <c r="TVM36" s="86"/>
      <c r="TVN36" s="86"/>
      <c r="TVO36" s="86"/>
      <c r="TVP36" s="86"/>
      <c r="TVQ36" s="86"/>
      <c r="TVR36" s="86"/>
      <c r="TVS36" s="86"/>
      <c r="TVT36" s="86"/>
      <c r="TVU36" s="86"/>
      <c r="TVV36" s="86"/>
      <c r="TVW36" s="86"/>
      <c r="TVX36" s="86"/>
      <c r="TVY36" s="86"/>
      <c r="TVZ36" s="86"/>
      <c r="TWA36" s="86"/>
      <c r="TWB36" s="86"/>
      <c r="TWC36" s="86"/>
      <c r="TWD36" s="86"/>
      <c r="TWE36" s="86"/>
      <c r="TWF36" s="86"/>
      <c r="TWG36" s="86"/>
      <c r="TWH36" s="86"/>
      <c r="TWI36" s="86"/>
      <c r="TWJ36" s="86"/>
      <c r="TWK36" s="86"/>
      <c r="TWL36" s="86"/>
      <c r="TWM36" s="86"/>
      <c r="TWN36" s="86"/>
      <c r="TWO36" s="86"/>
      <c r="TWP36" s="86"/>
      <c r="TWQ36" s="86"/>
      <c r="TWR36" s="86"/>
      <c r="TWS36" s="86"/>
      <c r="TWT36" s="86"/>
      <c r="TWU36" s="86"/>
      <c r="TWV36" s="86"/>
      <c r="TWW36" s="86"/>
      <c r="TWX36" s="86"/>
      <c r="TWY36" s="86"/>
      <c r="TWZ36" s="86"/>
      <c r="TXA36" s="86"/>
      <c r="TXB36" s="86"/>
      <c r="TXC36" s="86"/>
      <c r="TXD36" s="86"/>
      <c r="TXE36" s="86"/>
      <c r="TXF36" s="86"/>
      <c r="TXG36" s="86"/>
      <c r="TXH36" s="86"/>
      <c r="TXI36" s="86"/>
      <c r="TXJ36" s="86"/>
      <c r="TXK36" s="86"/>
      <c r="TXL36" s="86"/>
      <c r="TXM36" s="86"/>
      <c r="TXN36" s="86"/>
      <c r="TXO36" s="86"/>
      <c r="TXP36" s="86"/>
      <c r="TXQ36" s="86"/>
      <c r="TXR36" s="86"/>
      <c r="TXS36" s="86"/>
      <c r="TXT36" s="86"/>
      <c r="TXU36" s="86"/>
      <c r="TXV36" s="86"/>
      <c r="TXW36" s="86"/>
      <c r="TXX36" s="86"/>
      <c r="TXY36" s="86"/>
      <c r="TXZ36" s="86"/>
      <c r="TYA36" s="86"/>
      <c r="TYB36" s="86"/>
      <c r="TYC36" s="86"/>
      <c r="TYD36" s="86"/>
      <c r="TYE36" s="86"/>
      <c r="TYF36" s="86"/>
      <c r="TYG36" s="86"/>
      <c r="TYH36" s="86"/>
      <c r="TYI36" s="86"/>
      <c r="TYJ36" s="86"/>
      <c r="TYK36" s="86"/>
      <c r="TYL36" s="86"/>
      <c r="TYM36" s="86"/>
      <c r="TYN36" s="86"/>
      <c r="TYO36" s="86"/>
      <c r="TYP36" s="86"/>
      <c r="TYQ36" s="86"/>
      <c r="TYR36" s="86"/>
      <c r="TYS36" s="86"/>
      <c r="TYT36" s="86"/>
      <c r="TYU36" s="86"/>
      <c r="TYV36" s="86"/>
      <c r="TYW36" s="86"/>
      <c r="TYX36" s="86"/>
      <c r="TYY36" s="86"/>
      <c r="TYZ36" s="86"/>
      <c r="TZA36" s="86"/>
      <c r="TZB36" s="86"/>
      <c r="TZC36" s="86"/>
      <c r="TZD36" s="86"/>
      <c r="TZE36" s="86"/>
      <c r="TZF36" s="86"/>
      <c r="TZG36" s="86"/>
      <c r="TZH36" s="86"/>
      <c r="TZI36" s="86"/>
      <c r="TZJ36" s="86"/>
      <c r="TZK36" s="86"/>
      <c r="TZL36" s="86"/>
      <c r="TZM36" s="86"/>
      <c r="TZN36" s="86"/>
      <c r="TZO36" s="86"/>
      <c r="TZP36" s="86"/>
      <c r="TZQ36" s="86"/>
      <c r="TZR36" s="86"/>
      <c r="TZS36" s="86"/>
      <c r="TZT36" s="86"/>
      <c r="TZU36" s="86"/>
      <c r="TZV36" s="86"/>
      <c r="TZW36" s="86"/>
      <c r="TZX36" s="86"/>
      <c r="TZY36" s="86"/>
      <c r="TZZ36" s="86"/>
      <c r="UAA36" s="86"/>
      <c r="UAB36" s="86"/>
      <c r="UAC36" s="86"/>
      <c r="UAD36" s="86"/>
      <c r="UAE36" s="86"/>
      <c r="UAF36" s="86"/>
      <c r="UAG36" s="86"/>
      <c r="UAH36" s="86"/>
      <c r="UAI36" s="86"/>
      <c r="UAJ36" s="86"/>
      <c r="UAK36" s="86"/>
      <c r="UAL36" s="86"/>
      <c r="UAM36" s="86"/>
      <c r="UAN36" s="86"/>
      <c r="UAO36" s="86"/>
      <c r="UAP36" s="86"/>
      <c r="UAQ36" s="86"/>
      <c r="UAR36" s="86"/>
      <c r="UAS36" s="86"/>
      <c r="UAT36" s="86"/>
      <c r="UAU36" s="86"/>
      <c r="UAV36" s="86"/>
      <c r="UAW36" s="86"/>
      <c r="UAX36" s="86"/>
      <c r="UAY36" s="86"/>
      <c r="UAZ36" s="86"/>
      <c r="UBA36" s="86"/>
      <c r="UBB36" s="86"/>
      <c r="UBC36" s="86"/>
      <c r="UBD36" s="86"/>
      <c r="UBE36" s="86"/>
      <c r="UBF36" s="86"/>
      <c r="UBG36" s="86"/>
      <c r="UBH36" s="86"/>
      <c r="UBI36" s="86"/>
      <c r="UBJ36" s="86"/>
      <c r="UBK36" s="86"/>
      <c r="UBL36" s="86"/>
      <c r="UBM36" s="86"/>
      <c r="UBN36" s="86"/>
      <c r="UBO36" s="86"/>
      <c r="UBP36" s="86"/>
      <c r="UBQ36" s="86"/>
      <c r="UBR36" s="86"/>
      <c r="UBS36" s="86"/>
      <c r="UBT36" s="86"/>
      <c r="UBU36" s="86"/>
      <c r="UBV36" s="86"/>
      <c r="UBW36" s="86"/>
      <c r="UBX36" s="86"/>
      <c r="UBY36" s="86"/>
      <c r="UBZ36" s="86"/>
      <c r="UCA36" s="86"/>
      <c r="UCB36" s="86"/>
      <c r="UCC36" s="86"/>
      <c r="UCD36" s="86"/>
      <c r="UCE36" s="86"/>
      <c r="UCF36" s="86"/>
      <c r="UCG36" s="86"/>
      <c r="UCH36" s="86"/>
      <c r="UCI36" s="86"/>
      <c r="UCJ36" s="86"/>
      <c r="UCK36" s="86"/>
      <c r="UCL36" s="86"/>
      <c r="UCM36" s="86"/>
      <c r="UCN36" s="86"/>
      <c r="UCO36" s="86"/>
      <c r="UCP36" s="86"/>
      <c r="UCQ36" s="86"/>
      <c r="UCR36" s="86"/>
      <c r="UCS36" s="86"/>
      <c r="UCT36" s="86"/>
      <c r="UCU36" s="86"/>
      <c r="UCV36" s="86"/>
      <c r="UCW36" s="86"/>
      <c r="UCX36" s="86"/>
      <c r="UCY36" s="86"/>
      <c r="UCZ36" s="86"/>
      <c r="UDA36" s="86"/>
      <c r="UDB36" s="86"/>
      <c r="UDC36" s="86"/>
      <c r="UDD36" s="86"/>
      <c r="UDE36" s="86"/>
      <c r="UDF36" s="86"/>
      <c r="UDG36" s="86"/>
      <c r="UDH36" s="86"/>
      <c r="UDI36" s="86"/>
      <c r="UDJ36" s="86"/>
      <c r="UDK36" s="86"/>
      <c r="UDL36" s="86"/>
      <c r="UDM36" s="86"/>
      <c r="UDN36" s="86"/>
      <c r="UDO36" s="86"/>
      <c r="UDP36" s="86"/>
      <c r="UDQ36" s="86"/>
      <c r="UDR36" s="86"/>
      <c r="UDS36" s="86"/>
      <c r="UDT36" s="86"/>
      <c r="UDU36" s="86"/>
      <c r="UDV36" s="86"/>
      <c r="UDW36" s="86"/>
      <c r="UDX36" s="86"/>
      <c r="UDY36" s="86"/>
      <c r="UDZ36" s="86"/>
      <c r="UEA36" s="86"/>
      <c r="UEB36" s="86"/>
      <c r="UEC36" s="86"/>
      <c r="UED36" s="86"/>
      <c r="UEE36" s="86"/>
      <c r="UEF36" s="86"/>
      <c r="UEG36" s="86"/>
      <c r="UEH36" s="86"/>
      <c r="UEI36" s="86"/>
      <c r="UEJ36" s="86"/>
      <c r="UEK36" s="86"/>
      <c r="UEL36" s="86"/>
      <c r="UEM36" s="86"/>
      <c r="UEN36" s="86"/>
      <c r="UEO36" s="86"/>
      <c r="UEP36" s="86"/>
      <c r="UEQ36" s="86"/>
      <c r="UER36" s="86"/>
      <c r="UES36" s="86"/>
      <c r="UET36" s="86"/>
      <c r="UEU36" s="86"/>
      <c r="UEV36" s="86"/>
      <c r="UEW36" s="86"/>
      <c r="UEX36" s="86"/>
      <c r="UEY36" s="86"/>
      <c r="UEZ36" s="86"/>
      <c r="UFA36" s="86"/>
      <c r="UFB36" s="86"/>
      <c r="UFC36" s="86"/>
      <c r="UFD36" s="86"/>
      <c r="UFE36" s="86"/>
      <c r="UFF36" s="86"/>
      <c r="UFG36" s="86"/>
      <c r="UFH36" s="86"/>
      <c r="UFI36" s="86"/>
      <c r="UFJ36" s="86"/>
      <c r="UFK36" s="86"/>
      <c r="UFL36" s="86"/>
      <c r="UFM36" s="86"/>
      <c r="UFN36" s="86"/>
      <c r="UFO36" s="86"/>
      <c r="UFP36" s="86"/>
      <c r="UFQ36" s="86"/>
      <c r="UFR36" s="86"/>
      <c r="UFS36" s="86"/>
      <c r="UFT36" s="86"/>
      <c r="UFU36" s="86"/>
      <c r="UFV36" s="86"/>
      <c r="UFW36" s="86"/>
      <c r="UFX36" s="86"/>
      <c r="UFY36" s="86"/>
      <c r="UFZ36" s="86"/>
      <c r="UGA36" s="86"/>
      <c r="UGB36" s="86"/>
      <c r="UGC36" s="86"/>
      <c r="UGD36" s="86"/>
      <c r="UGE36" s="86"/>
      <c r="UGF36" s="86"/>
      <c r="UGG36" s="86"/>
      <c r="UGH36" s="86"/>
      <c r="UGI36" s="86"/>
      <c r="UGJ36" s="86"/>
      <c r="UGK36" s="86"/>
      <c r="UGL36" s="86"/>
      <c r="UGM36" s="86"/>
      <c r="UGN36" s="86"/>
      <c r="UGO36" s="86"/>
      <c r="UGP36" s="86"/>
      <c r="UGQ36" s="86"/>
      <c r="UGR36" s="86"/>
      <c r="UGS36" s="86"/>
      <c r="UGT36" s="86"/>
      <c r="UGU36" s="86"/>
      <c r="UGV36" s="86"/>
      <c r="UGW36" s="86"/>
      <c r="UGX36" s="86"/>
      <c r="UGY36" s="86"/>
      <c r="UGZ36" s="86"/>
      <c r="UHA36" s="86"/>
      <c r="UHB36" s="86"/>
      <c r="UHC36" s="86"/>
      <c r="UHD36" s="86"/>
      <c r="UHE36" s="86"/>
      <c r="UHF36" s="86"/>
      <c r="UHG36" s="86"/>
      <c r="UHH36" s="86"/>
      <c r="UHI36" s="86"/>
      <c r="UHJ36" s="86"/>
      <c r="UHK36" s="86"/>
      <c r="UHL36" s="86"/>
      <c r="UHM36" s="86"/>
      <c r="UHN36" s="86"/>
      <c r="UHO36" s="86"/>
      <c r="UHP36" s="86"/>
      <c r="UHQ36" s="86"/>
      <c r="UHR36" s="86"/>
      <c r="UHS36" s="86"/>
      <c r="UHT36" s="86"/>
      <c r="UHU36" s="86"/>
      <c r="UHV36" s="86"/>
      <c r="UHW36" s="86"/>
      <c r="UHX36" s="86"/>
      <c r="UHY36" s="86"/>
      <c r="UHZ36" s="86"/>
      <c r="UIA36" s="86"/>
      <c r="UIB36" s="86"/>
      <c r="UIC36" s="86"/>
      <c r="UID36" s="86"/>
      <c r="UIE36" s="86"/>
      <c r="UIF36" s="86"/>
      <c r="UIG36" s="86"/>
      <c r="UIH36" s="86"/>
      <c r="UII36" s="86"/>
      <c r="UIJ36" s="86"/>
      <c r="UIK36" s="86"/>
      <c r="UIL36" s="86"/>
      <c r="UIM36" s="86"/>
      <c r="UIN36" s="86"/>
      <c r="UIO36" s="86"/>
      <c r="UIP36" s="86"/>
      <c r="UIQ36" s="86"/>
      <c r="UIR36" s="86"/>
      <c r="UIS36" s="86"/>
      <c r="UIT36" s="86"/>
      <c r="UIU36" s="86"/>
      <c r="UIV36" s="86"/>
      <c r="UIW36" s="86"/>
      <c r="UIX36" s="86"/>
      <c r="UIY36" s="86"/>
      <c r="UIZ36" s="86"/>
      <c r="UJA36" s="86"/>
      <c r="UJB36" s="86"/>
      <c r="UJC36" s="86"/>
      <c r="UJD36" s="86"/>
      <c r="UJE36" s="86"/>
      <c r="UJF36" s="86"/>
      <c r="UJG36" s="86"/>
      <c r="UJH36" s="86"/>
      <c r="UJI36" s="86"/>
      <c r="UJJ36" s="86"/>
      <c r="UJK36" s="86"/>
      <c r="UJL36" s="86"/>
      <c r="UJM36" s="86"/>
      <c r="UJN36" s="86"/>
      <c r="UJO36" s="86"/>
      <c r="UJP36" s="86"/>
      <c r="UJQ36" s="86"/>
      <c r="UJR36" s="86"/>
      <c r="UJS36" s="86"/>
      <c r="UJT36" s="86"/>
      <c r="UJU36" s="86"/>
      <c r="UJV36" s="86"/>
      <c r="UJW36" s="86"/>
      <c r="UJX36" s="86"/>
      <c r="UJY36" s="86"/>
      <c r="UJZ36" s="86"/>
      <c r="UKA36" s="86"/>
      <c r="UKB36" s="86"/>
      <c r="UKC36" s="86"/>
      <c r="UKD36" s="86"/>
      <c r="UKE36" s="86"/>
      <c r="UKF36" s="86"/>
      <c r="UKG36" s="86"/>
      <c r="UKH36" s="86"/>
      <c r="UKI36" s="86"/>
      <c r="UKJ36" s="86"/>
      <c r="UKK36" s="86"/>
      <c r="UKL36" s="86"/>
      <c r="UKM36" s="86"/>
      <c r="UKN36" s="86"/>
      <c r="UKO36" s="86"/>
      <c r="UKP36" s="86"/>
      <c r="UKQ36" s="86"/>
      <c r="UKR36" s="86"/>
      <c r="UKS36" s="86"/>
      <c r="UKT36" s="86"/>
      <c r="UKU36" s="86"/>
      <c r="UKV36" s="86"/>
      <c r="UKW36" s="86"/>
      <c r="UKX36" s="86"/>
      <c r="UKY36" s="86"/>
      <c r="UKZ36" s="86"/>
      <c r="ULA36" s="86"/>
      <c r="ULB36" s="86"/>
      <c r="ULC36" s="86"/>
      <c r="ULD36" s="86"/>
      <c r="ULE36" s="86"/>
      <c r="ULF36" s="86"/>
      <c r="ULG36" s="86"/>
      <c r="ULH36" s="86"/>
      <c r="ULI36" s="86"/>
      <c r="ULJ36" s="86"/>
      <c r="ULK36" s="86"/>
      <c r="ULL36" s="86"/>
      <c r="ULM36" s="86"/>
      <c r="ULN36" s="86"/>
      <c r="ULO36" s="86"/>
      <c r="ULP36" s="86"/>
      <c r="ULQ36" s="86"/>
      <c r="ULR36" s="86"/>
      <c r="ULS36" s="86"/>
      <c r="ULT36" s="86"/>
      <c r="ULU36" s="86"/>
      <c r="ULV36" s="86"/>
      <c r="ULW36" s="86"/>
      <c r="ULX36" s="86"/>
      <c r="ULY36" s="86"/>
      <c r="ULZ36" s="86"/>
      <c r="UMA36" s="86"/>
      <c r="UMB36" s="86"/>
      <c r="UMC36" s="86"/>
      <c r="UMD36" s="86"/>
      <c r="UME36" s="86"/>
      <c r="UMF36" s="86"/>
      <c r="UMG36" s="86"/>
      <c r="UMH36" s="86"/>
      <c r="UMI36" s="86"/>
      <c r="UMJ36" s="86"/>
      <c r="UMK36" s="86"/>
      <c r="UML36" s="86"/>
      <c r="UMM36" s="86"/>
      <c r="UMN36" s="86"/>
      <c r="UMO36" s="86"/>
      <c r="UMP36" s="86"/>
      <c r="UMQ36" s="86"/>
      <c r="UMR36" s="86"/>
      <c r="UMS36" s="86"/>
      <c r="UMT36" s="86"/>
      <c r="UMU36" s="86"/>
      <c r="UMV36" s="86"/>
      <c r="UMW36" s="86"/>
      <c r="UMX36" s="86"/>
      <c r="UMY36" s="86"/>
      <c r="UMZ36" s="86"/>
      <c r="UNA36" s="86"/>
      <c r="UNB36" s="86"/>
      <c r="UNC36" s="86"/>
      <c r="UND36" s="86"/>
      <c r="UNE36" s="86"/>
      <c r="UNF36" s="86"/>
      <c r="UNG36" s="86"/>
      <c r="UNH36" s="86"/>
      <c r="UNI36" s="86"/>
      <c r="UNJ36" s="86"/>
      <c r="UNK36" s="86"/>
      <c r="UNL36" s="86"/>
      <c r="UNM36" s="86"/>
      <c r="UNN36" s="86"/>
      <c r="UNO36" s="86"/>
      <c r="UNP36" s="86"/>
      <c r="UNQ36" s="86"/>
      <c r="UNR36" s="86"/>
      <c r="UNS36" s="86"/>
      <c r="UNT36" s="86"/>
      <c r="UNU36" s="86"/>
      <c r="UNV36" s="86"/>
      <c r="UNW36" s="86"/>
      <c r="UNX36" s="86"/>
      <c r="UNY36" s="86"/>
      <c r="UNZ36" s="86"/>
      <c r="UOA36" s="86"/>
      <c r="UOB36" s="86"/>
      <c r="UOC36" s="86"/>
      <c r="UOD36" s="86"/>
      <c r="UOE36" s="86"/>
      <c r="UOF36" s="86"/>
      <c r="UOG36" s="86"/>
      <c r="UOH36" s="86"/>
      <c r="UOI36" s="86"/>
      <c r="UOJ36" s="86"/>
      <c r="UOK36" s="86"/>
      <c r="UOL36" s="86"/>
      <c r="UOM36" s="86"/>
      <c r="UON36" s="86"/>
      <c r="UOO36" s="86"/>
      <c r="UOP36" s="86"/>
      <c r="UOQ36" s="86"/>
      <c r="UOR36" s="86"/>
      <c r="UOS36" s="86"/>
      <c r="UOT36" s="86"/>
      <c r="UOU36" s="86"/>
      <c r="UOV36" s="86"/>
      <c r="UOW36" s="86"/>
      <c r="UOX36" s="86"/>
      <c r="UOY36" s="86"/>
      <c r="UOZ36" s="86"/>
      <c r="UPA36" s="86"/>
      <c r="UPB36" s="86"/>
      <c r="UPC36" s="86"/>
      <c r="UPD36" s="86"/>
      <c r="UPE36" s="86"/>
      <c r="UPF36" s="86"/>
      <c r="UPG36" s="86"/>
      <c r="UPH36" s="86"/>
      <c r="UPI36" s="86"/>
      <c r="UPJ36" s="86"/>
      <c r="UPK36" s="86"/>
      <c r="UPL36" s="86"/>
      <c r="UPM36" s="86"/>
      <c r="UPN36" s="86"/>
      <c r="UPO36" s="86"/>
      <c r="UPP36" s="86"/>
      <c r="UPQ36" s="86"/>
      <c r="UPR36" s="86"/>
      <c r="UPS36" s="86"/>
      <c r="UPT36" s="86"/>
      <c r="UPU36" s="86"/>
      <c r="UPV36" s="86"/>
      <c r="UPW36" s="86"/>
      <c r="UPX36" s="86"/>
      <c r="UPY36" s="86"/>
      <c r="UPZ36" s="86"/>
      <c r="UQA36" s="86"/>
      <c r="UQB36" s="86"/>
      <c r="UQC36" s="86"/>
      <c r="UQD36" s="86"/>
      <c r="UQE36" s="86"/>
      <c r="UQF36" s="86"/>
      <c r="UQG36" s="86"/>
      <c r="UQH36" s="86"/>
      <c r="UQI36" s="86"/>
      <c r="UQJ36" s="86"/>
      <c r="UQK36" s="86"/>
      <c r="UQL36" s="86"/>
      <c r="UQM36" s="86"/>
      <c r="UQN36" s="86"/>
      <c r="UQO36" s="86"/>
      <c r="UQP36" s="86"/>
      <c r="UQQ36" s="86"/>
      <c r="UQR36" s="86"/>
      <c r="UQS36" s="86"/>
      <c r="UQT36" s="86"/>
      <c r="UQU36" s="86"/>
      <c r="UQV36" s="86"/>
      <c r="UQW36" s="86"/>
      <c r="UQX36" s="86"/>
      <c r="UQY36" s="86"/>
      <c r="UQZ36" s="86"/>
      <c r="URA36" s="86"/>
      <c r="URB36" s="86"/>
      <c r="URC36" s="86"/>
      <c r="URD36" s="86"/>
      <c r="URE36" s="86"/>
      <c r="URF36" s="86"/>
      <c r="URG36" s="86"/>
      <c r="URH36" s="86"/>
      <c r="URI36" s="86"/>
      <c r="URJ36" s="86"/>
      <c r="URK36" s="86"/>
      <c r="URL36" s="86"/>
      <c r="URM36" s="86"/>
      <c r="URN36" s="86"/>
      <c r="URO36" s="86"/>
      <c r="URP36" s="86"/>
      <c r="URQ36" s="86"/>
      <c r="URR36" s="86"/>
      <c r="URS36" s="86"/>
      <c r="URT36" s="86"/>
      <c r="URU36" s="86"/>
      <c r="URV36" s="86"/>
      <c r="URW36" s="86"/>
      <c r="URX36" s="86"/>
      <c r="URY36" s="86"/>
      <c r="URZ36" s="86"/>
      <c r="USA36" s="86"/>
      <c r="USB36" s="86"/>
      <c r="USC36" s="86"/>
      <c r="USD36" s="86"/>
      <c r="USE36" s="86"/>
      <c r="USF36" s="86"/>
      <c r="USG36" s="86"/>
      <c r="USH36" s="86"/>
      <c r="USI36" s="86"/>
      <c r="USJ36" s="86"/>
      <c r="USK36" s="86"/>
      <c r="USL36" s="86"/>
      <c r="USM36" s="86"/>
      <c r="USN36" s="86"/>
      <c r="USO36" s="86"/>
      <c r="USP36" s="86"/>
      <c r="USQ36" s="86"/>
      <c r="USR36" s="86"/>
      <c r="USS36" s="86"/>
      <c r="UST36" s="86"/>
      <c r="USU36" s="86"/>
      <c r="USV36" s="86"/>
      <c r="USW36" s="86"/>
      <c r="USX36" s="86"/>
      <c r="USY36" s="86"/>
      <c r="USZ36" s="86"/>
      <c r="UTA36" s="86"/>
      <c r="UTB36" s="86"/>
      <c r="UTC36" s="86"/>
      <c r="UTD36" s="86"/>
      <c r="UTE36" s="86"/>
      <c r="UTF36" s="86"/>
      <c r="UTG36" s="86"/>
      <c r="UTH36" s="86"/>
      <c r="UTI36" s="86"/>
      <c r="UTJ36" s="86"/>
      <c r="UTK36" s="86"/>
      <c r="UTL36" s="86"/>
      <c r="UTM36" s="86"/>
      <c r="UTN36" s="86"/>
      <c r="UTO36" s="86"/>
      <c r="UTP36" s="86"/>
      <c r="UTQ36" s="86"/>
      <c r="UTR36" s="86"/>
      <c r="UTS36" s="86"/>
      <c r="UTT36" s="86"/>
      <c r="UTU36" s="86"/>
      <c r="UTV36" s="86"/>
      <c r="UTW36" s="86"/>
      <c r="UTX36" s="86"/>
      <c r="UTY36" s="86"/>
      <c r="UTZ36" s="86"/>
      <c r="UUA36" s="86"/>
      <c r="UUB36" s="86"/>
      <c r="UUC36" s="86"/>
      <c r="UUD36" s="86"/>
      <c r="UUE36" s="86"/>
      <c r="UUF36" s="86"/>
      <c r="UUG36" s="86"/>
      <c r="UUH36" s="86"/>
      <c r="UUI36" s="86"/>
      <c r="UUJ36" s="86"/>
      <c r="UUK36" s="86"/>
      <c r="UUL36" s="86"/>
      <c r="UUM36" s="86"/>
      <c r="UUN36" s="86"/>
      <c r="UUO36" s="86"/>
      <c r="UUP36" s="86"/>
      <c r="UUQ36" s="86"/>
      <c r="UUR36" s="86"/>
      <c r="UUS36" s="86"/>
      <c r="UUT36" s="86"/>
      <c r="UUU36" s="86"/>
      <c r="UUV36" s="86"/>
      <c r="UUW36" s="86"/>
      <c r="UUX36" s="86"/>
      <c r="UUY36" s="86"/>
      <c r="UUZ36" s="86"/>
      <c r="UVA36" s="86"/>
      <c r="UVB36" s="86"/>
      <c r="UVC36" s="86"/>
      <c r="UVD36" s="86"/>
      <c r="UVE36" s="86"/>
      <c r="UVF36" s="86"/>
      <c r="UVG36" s="86"/>
      <c r="UVH36" s="86"/>
      <c r="UVI36" s="86"/>
      <c r="UVJ36" s="86"/>
      <c r="UVK36" s="86"/>
      <c r="UVL36" s="86"/>
      <c r="UVM36" s="86"/>
      <c r="UVN36" s="86"/>
      <c r="UVO36" s="86"/>
      <c r="UVP36" s="86"/>
      <c r="UVQ36" s="86"/>
      <c r="UVR36" s="86"/>
      <c r="UVS36" s="86"/>
      <c r="UVT36" s="86"/>
      <c r="UVU36" s="86"/>
      <c r="UVV36" s="86"/>
      <c r="UVW36" s="86"/>
      <c r="UVX36" s="86"/>
      <c r="UVY36" s="86"/>
      <c r="UVZ36" s="86"/>
      <c r="UWA36" s="86"/>
      <c r="UWB36" s="86"/>
      <c r="UWC36" s="86"/>
      <c r="UWD36" s="86"/>
      <c r="UWE36" s="86"/>
      <c r="UWF36" s="86"/>
      <c r="UWG36" s="86"/>
      <c r="UWH36" s="86"/>
      <c r="UWI36" s="86"/>
      <c r="UWJ36" s="86"/>
      <c r="UWK36" s="86"/>
      <c r="UWL36" s="86"/>
      <c r="UWM36" s="86"/>
      <c r="UWN36" s="86"/>
      <c r="UWO36" s="86"/>
      <c r="UWP36" s="86"/>
      <c r="UWQ36" s="86"/>
      <c r="UWR36" s="86"/>
      <c r="UWS36" s="86"/>
      <c r="UWT36" s="86"/>
      <c r="UWU36" s="86"/>
      <c r="UWV36" s="86"/>
      <c r="UWW36" s="86"/>
      <c r="UWX36" s="86"/>
      <c r="UWY36" s="86"/>
      <c r="UWZ36" s="86"/>
      <c r="UXA36" s="86"/>
      <c r="UXB36" s="86"/>
      <c r="UXC36" s="86"/>
      <c r="UXD36" s="86"/>
      <c r="UXE36" s="86"/>
      <c r="UXF36" s="86"/>
      <c r="UXG36" s="86"/>
      <c r="UXH36" s="86"/>
      <c r="UXI36" s="86"/>
      <c r="UXJ36" s="86"/>
      <c r="UXK36" s="86"/>
      <c r="UXL36" s="86"/>
      <c r="UXM36" s="86"/>
      <c r="UXN36" s="86"/>
      <c r="UXO36" s="86"/>
      <c r="UXP36" s="86"/>
      <c r="UXQ36" s="86"/>
      <c r="UXR36" s="86"/>
      <c r="UXS36" s="86"/>
      <c r="UXT36" s="86"/>
      <c r="UXU36" s="86"/>
      <c r="UXV36" s="86"/>
      <c r="UXW36" s="86"/>
      <c r="UXX36" s="86"/>
      <c r="UXY36" s="86"/>
      <c r="UXZ36" s="86"/>
      <c r="UYA36" s="86"/>
      <c r="UYB36" s="86"/>
      <c r="UYC36" s="86"/>
      <c r="UYD36" s="86"/>
      <c r="UYE36" s="86"/>
      <c r="UYF36" s="86"/>
      <c r="UYG36" s="86"/>
      <c r="UYH36" s="86"/>
      <c r="UYI36" s="86"/>
      <c r="UYJ36" s="86"/>
      <c r="UYK36" s="86"/>
      <c r="UYL36" s="86"/>
      <c r="UYM36" s="86"/>
      <c r="UYN36" s="86"/>
      <c r="UYO36" s="86"/>
      <c r="UYP36" s="86"/>
      <c r="UYQ36" s="86"/>
      <c r="UYR36" s="86"/>
      <c r="UYS36" s="86"/>
      <c r="UYT36" s="86"/>
      <c r="UYU36" s="86"/>
      <c r="UYV36" s="86"/>
      <c r="UYW36" s="86"/>
      <c r="UYX36" s="86"/>
      <c r="UYY36" s="86"/>
      <c r="UYZ36" s="86"/>
      <c r="UZA36" s="86"/>
      <c r="UZB36" s="86"/>
      <c r="UZC36" s="86"/>
      <c r="UZD36" s="86"/>
      <c r="UZE36" s="86"/>
      <c r="UZF36" s="86"/>
      <c r="UZG36" s="86"/>
      <c r="UZH36" s="86"/>
      <c r="UZI36" s="86"/>
      <c r="UZJ36" s="86"/>
      <c r="UZK36" s="86"/>
      <c r="UZL36" s="86"/>
      <c r="UZM36" s="86"/>
      <c r="UZN36" s="86"/>
      <c r="UZO36" s="86"/>
      <c r="UZP36" s="86"/>
      <c r="UZQ36" s="86"/>
      <c r="UZR36" s="86"/>
      <c r="UZS36" s="86"/>
      <c r="UZT36" s="86"/>
      <c r="UZU36" s="86"/>
      <c r="UZV36" s="86"/>
      <c r="UZW36" s="86"/>
      <c r="UZX36" s="86"/>
      <c r="UZY36" s="86"/>
      <c r="UZZ36" s="86"/>
      <c r="VAA36" s="86"/>
      <c r="VAB36" s="86"/>
      <c r="VAC36" s="86"/>
      <c r="VAD36" s="86"/>
      <c r="VAE36" s="86"/>
      <c r="VAF36" s="86"/>
      <c r="VAG36" s="86"/>
      <c r="VAH36" s="86"/>
      <c r="VAI36" s="86"/>
      <c r="VAJ36" s="86"/>
      <c r="VAK36" s="86"/>
      <c r="VAL36" s="86"/>
      <c r="VAM36" s="86"/>
      <c r="VAN36" s="86"/>
      <c r="VAO36" s="86"/>
      <c r="VAP36" s="86"/>
      <c r="VAQ36" s="86"/>
      <c r="VAR36" s="86"/>
      <c r="VAS36" s="86"/>
      <c r="VAT36" s="86"/>
      <c r="VAU36" s="86"/>
      <c r="VAV36" s="86"/>
      <c r="VAW36" s="86"/>
      <c r="VAX36" s="86"/>
      <c r="VAY36" s="86"/>
      <c r="VAZ36" s="86"/>
      <c r="VBA36" s="86"/>
      <c r="VBB36" s="86"/>
      <c r="VBC36" s="86"/>
      <c r="VBD36" s="86"/>
      <c r="VBE36" s="86"/>
      <c r="VBF36" s="86"/>
      <c r="VBG36" s="86"/>
      <c r="VBH36" s="86"/>
      <c r="VBI36" s="86"/>
      <c r="VBJ36" s="86"/>
      <c r="VBK36" s="86"/>
      <c r="VBL36" s="86"/>
      <c r="VBM36" s="86"/>
      <c r="VBN36" s="86"/>
      <c r="VBO36" s="86"/>
      <c r="VBP36" s="86"/>
      <c r="VBQ36" s="86"/>
      <c r="VBR36" s="86"/>
      <c r="VBS36" s="86"/>
      <c r="VBT36" s="86"/>
      <c r="VBU36" s="86"/>
      <c r="VBV36" s="86"/>
      <c r="VBW36" s="86"/>
      <c r="VBX36" s="86"/>
      <c r="VBY36" s="86"/>
      <c r="VBZ36" s="86"/>
      <c r="VCA36" s="86"/>
      <c r="VCB36" s="86"/>
      <c r="VCC36" s="86"/>
      <c r="VCD36" s="86"/>
      <c r="VCE36" s="86"/>
      <c r="VCF36" s="86"/>
      <c r="VCG36" s="86"/>
      <c r="VCH36" s="86"/>
      <c r="VCI36" s="86"/>
      <c r="VCJ36" s="86"/>
      <c r="VCK36" s="86"/>
      <c r="VCL36" s="86"/>
      <c r="VCM36" s="86"/>
      <c r="VCN36" s="86"/>
      <c r="VCO36" s="86"/>
      <c r="VCP36" s="86"/>
      <c r="VCQ36" s="86"/>
      <c r="VCR36" s="86"/>
      <c r="VCS36" s="86"/>
      <c r="VCT36" s="86"/>
      <c r="VCU36" s="86"/>
      <c r="VCV36" s="86"/>
      <c r="VCW36" s="86"/>
      <c r="VCX36" s="86"/>
      <c r="VCY36" s="86"/>
      <c r="VCZ36" s="86"/>
      <c r="VDA36" s="86"/>
      <c r="VDB36" s="86"/>
      <c r="VDC36" s="86"/>
      <c r="VDD36" s="86"/>
      <c r="VDE36" s="86"/>
      <c r="VDF36" s="86"/>
      <c r="VDG36" s="86"/>
      <c r="VDH36" s="86"/>
      <c r="VDI36" s="86"/>
      <c r="VDJ36" s="86"/>
      <c r="VDK36" s="86"/>
      <c r="VDL36" s="86"/>
      <c r="VDM36" s="86"/>
      <c r="VDN36" s="86"/>
      <c r="VDO36" s="86"/>
      <c r="VDP36" s="86"/>
      <c r="VDQ36" s="86"/>
      <c r="VDR36" s="86"/>
      <c r="VDS36" s="86"/>
      <c r="VDT36" s="86"/>
      <c r="VDU36" s="86"/>
      <c r="VDV36" s="86"/>
      <c r="VDW36" s="86"/>
      <c r="VDX36" s="86"/>
      <c r="VDY36" s="86"/>
      <c r="VDZ36" s="86"/>
      <c r="VEA36" s="86"/>
      <c r="VEB36" s="86"/>
      <c r="VEC36" s="86"/>
      <c r="VED36" s="86"/>
      <c r="VEE36" s="86"/>
      <c r="VEF36" s="86"/>
      <c r="VEG36" s="86"/>
      <c r="VEH36" s="86"/>
      <c r="VEI36" s="86"/>
      <c r="VEJ36" s="86"/>
      <c r="VEK36" s="86"/>
      <c r="VEL36" s="86"/>
      <c r="VEM36" s="86"/>
      <c r="VEN36" s="86"/>
      <c r="VEO36" s="86"/>
      <c r="VEP36" s="86"/>
      <c r="VEQ36" s="86"/>
      <c r="VER36" s="86"/>
      <c r="VES36" s="86"/>
      <c r="VET36" s="86"/>
      <c r="VEU36" s="86"/>
      <c r="VEV36" s="86"/>
      <c r="VEW36" s="86"/>
      <c r="VEX36" s="86"/>
      <c r="VEY36" s="86"/>
      <c r="VEZ36" s="86"/>
      <c r="VFA36" s="86"/>
      <c r="VFB36" s="86"/>
      <c r="VFC36" s="86"/>
      <c r="VFD36" s="86"/>
      <c r="VFE36" s="86"/>
      <c r="VFF36" s="86"/>
      <c r="VFG36" s="86"/>
      <c r="VFH36" s="86"/>
      <c r="VFI36" s="86"/>
      <c r="VFJ36" s="86"/>
      <c r="VFK36" s="86"/>
      <c r="VFL36" s="86"/>
      <c r="VFM36" s="86"/>
      <c r="VFN36" s="86"/>
      <c r="VFO36" s="86"/>
      <c r="VFP36" s="86"/>
      <c r="VFQ36" s="86"/>
      <c r="VFR36" s="86"/>
      <c r="VFS36" s="86"/>
      <c r="VFT36" s="86"/>
      <c r="VFU36" s="86"/>
      <c r="VFV36" s="86"/>
      <c r="VFW36" s="86"/>
      <c r="VFX36" s="86"/>
      <c r="VFY36" s="86"/>
      <c r="VFZ36" s="86"/>
      <c r="VGA36" s="86"/>
      <c r="VGB36" s="86"/>
      <c r="VGC36" s="86"/>
      <c r="VGD36" s="86"/>
      <c r="VGE36" s="86"/>
      <c r="VGF36" s="86"/>
      <c r="VGG36" s="86"/>
      <c r="VGH36" s="86"/>
      <c r="VGI36" s="86"/>
      <c r="VGJ36" s="86"/>
      <c r="VGK36" s="86"/>
      <c r="VGL36" s="86"/>
      <c r="VGM36" s="86"/>
      <c r="VGN36" s="86"/>
      <c r="VGO36" s="86"/>
      <c r="VGP36" s="86"/>
      <c r="VGQ36" s="86"/>
      <c r="VGR36" s="86"/>
      <c r="VGS36" s="86"/>
      <c r="VGT36" s="86"/>
      <c r="VGU36" s="86"/>
      <c r="VGV36" s="86"/>
      <c r="VGW36" s="86"/>
      <c r="VGX36" s="86"/>
      <c r="VGY36" s="86"/>
      <c r="VGZ36" s="86"/>
      <c r="VHA36" s="86"/>
      <c r="VHB36" s="86"/>
      <c r="VHC36" s="86"/>
      <c r="VHD36" s="86"/>
      <c r="VHE36" s="86"/>
      <c r="VHF36" s="86"/>
      <c r="VHG36" s="86"/>
      <c r="VHH36" s="86"/>
      <c r="VHI36" s="86"/>
      <c r="VHJ36" s="86"/>
      <c r="VHK36" s="86"/>
      <c r="VHL36" s="86"/>
      <c r="VHM36" s="86"/>
      <c r="VHN36" s="86"/>
      <c r="VHO36" s="86"/>
      <c r="VHP36" s="86"/>
      <c r="VHQ36" s="86"/>
      <c r="VHR36" s="86"/>
      <c r="VHS36" s="86"/>
      <c r="VHT36" s="86"/>
      <c r="VHU36" s="86"/>
      <c r="VHV36" s="86"/>
      <c r="VHW36" s="86"/>
      <c r="VHX36" s="86"/>
      <c r="VHY36" s="86"/>
      <c r="VHZ36" s="86"/>
      <c r="VIA36" s="86"/>
      <c r="VIB36" s="86"/>
      <c r="VIC36" s="86"/>
      <c r="VID36" s="86"/>
      <c r="VIE36" s="86"/>
      <c r="VIF36" s="86"/>
      <c r="VIG36" s="86"/>
      <c r="VIH36" s="86"/>
      <c r="VII36" s="86"/>
      <c r="VIJ36" s="86"/>
      <c r="VIK36" s="86"/>
      <c r="VIL36" s="86"/>
      <c r="VIM36" s="86"/>
      <c r="VIN36" s="86"/>
      <c r="VIO36" s="86"/>
      <c r="VIP36" s="86"/>
      <c r="VIQ36" s="86"/>
      <c r="VIR36" s="86"/>
      <c r="VIS36" s="86"/>
      <c r="VIT36" s="86"/>
      <c r="VIU36" s="86"/>
      <c r="VIV36" s="86"/>
      <c r="VIW36" s="86"/>
      <c r="VIX36" s="86"/>
      <c r="VIY36" s="86"/>
      <c r="VIZ36" s="86"/>
      <c r="VJA36" s="86"/>
      <c r="VJB36" s="86"/>
      <c r="VJC36" s="86"/>
      <c r="VJD36" s="86"/>
      <c r="VJE36" s="86"/>
      <c r="VJF36" s="86"/>
      <c r="VJG36" s="86"/>
      <c r="VJH36" s="86"/>
      <c r="VJI36" s="86"/>
      <c r="VJJ36" s="86"/>
      <c r="VJK36" s="86"/>
      <c r="VJL36" s="86"/>
      <c r="VJM36" s="86"/>
      <c r="VJN36" s="86"/>
      <c r="VJO36" s="86"/>
      <c r="VJP36" s="86"/>
      <c r="VJQ36" s="86"/>
      <c r="VJR36" s="86"/>
      <c r="VJS36" s="86"/>
      <c r="VJT36" s="86"/>
      <c r="VJU36" s="86"/>
      <c r="VJV36" s="86"/>
      <c r="VJW36" s="86"/>
      <c r="VJX36" s="86"/>
      <c r="VJY36" s="86"/>
      <c r="VJZ36" s="86"/>
      <c r="VKA36" s="86"/>
      <c r="VKB36" s="86"/>
      <c r="VKC36" s="86"/>
      <c r="VKD36" s="86"/>
      <c r="VKE36" s="86"/>
      <c r="VKF36" s="86"/>
      <c r="VKG36" s="86"/>
      <c r="VKH36" s="86"/>
      <c r="VKI36" s="86"/>
      <c r="VKJ36" s="86"/>
      <c r="VKK36" s="86"/>
      <c r="VKL36" s="86"/>
      <c r="VKM36" s="86"/>
      <c r="VKN36" s="86"/>
      <c r="VKO36" s="86"/>
      <c r="VKP36" s="86"/>
      <c r="VKQ36" s="86"/>
      <c r="VKR36" s="86"/>
      <c r="VKS36" s="86"/>
      <c r="VKT36" s="86"/>
      <c r="VKU36" s="86"/>
      <c r="VKV36" s="86"/>
      <c r="VKW36" s="86"/>
      <c r="VKX36" s="86"/>
      <c r="VKY36" s="86"/>
      <c r="VKZ36" s="86"/>
      <c r="VLA36" s="86"/>
      <c r="VLB36" s="86"/>
      <c r="VLC36" s="86"/>
      <c r="VLD36" s="86"/>
      <c r="VLE36" s="86"/>
      <c r="VLF36" s="86"/>
      <c r="VLG36" s="86"/>
      <c r="VLH36" s="86"/>
      <c r="VLI36" s="86"/>
      <c r="VLJ36" s="86"/>
      <c r="VLK36" s="86"/>
      <c r="VLL36" s="86"/>
      <c r="VLM36" s="86"/>
      <c r="VLN36" s="86"/>
      <c r="VLO36" s="86"/>
      <c r="VLP36" s="86"/>
      <c r="VLQ36" s="86"/>
      <c r="VLR36" s="86"/>
      <c r="VLS36" s="86"/>
      <c r="VLT36" s="86"/>
      <c r="VLU36" s="86"/>
      <c r="VLV36" s="86"/>
      <c r="VLW36" s="86"/>
      <c r="VLX36" s="86"/>
      <c r="VLY36" s="86"/>
      <c r="VLZ36" s="86"/>
      <c r="VMA36" s="86"/>
      <c r="VMB36" s="86"/>
      <c r="VMC36" s="86"/>
      <c r="VMD36" s="86"/>
      <c r="VME36" s="86"/>
      <c r="VMF36" s="86"/>
      <c r="VMG36" s="86"/>
      <c r="VMH36" s="86"/>
      <c r="VMI36" s="86"/>
      <c r="VMJ36" s="86"/>
      <c r="VMK36" s="86"/>
      <c r="VML36" s="86"/>
      <c r="VMM36" s="86"/>
      <c r="VMN36" s="86"/>
      <c r="VMO36" s="86"/>
      <c r="VMP36" s="86"/>
      <c r="VMQ36" s="86"/>
      <c r="VMR36" s="86"/>
      <c r="VMS36" s="86"/>
      <c r="VMT36" s="86"/>
      <c r="VMU36" s="86"/>
      <c r="VMV36" s="86"/>
      <c r="VMW36" s="86"/>
      <c r="VMX36" s="86"/>
      <c r="VMY36" s="86"/>
      <c r="VMZ36" s="86"/>
      <c r="VNA36" s="86"/>
      <c r="VNB36" s="86"/>
      <c r="VNC36" s="86"/>
      <c r="VND36" s="86"/>
      <c r="VNE36" s="86"/>
      <c r="VNF36" s="86"/>
      <c r="VNG36" s="86"/>
      <c r="VNH36" s="86"/>
      <c r="VNI36" s="86"/>
      <c r="VNJ36" s="86"/>
      <c r="VNK36" s="86"/>
      <c r="VNL36" s="86"/>
      <c r="VNM36" s="86"/>
      <c r="VNN36" s="86"/>
      <c r="VNO36" s="86"/>
      <c r="VNP36" s="86"/>
      <c r="VNQ36" s="86"/>
      <c r="VNR36" s="86"/>
      <c r="VNS36" s="86"/>
      <c r="VNT36" s="86"/>
      <c r="VNU36" s="86"/>
      <c r="VNV36" s="86"/>
      <c r="VNW36" s="86"/>
      <c r="VNX36" s="86"/>
      <c r="VNY36" s="86"/>
      <c r="VNZ36" s="86"/>
      <c r="VOA36" s="86"/>
      <c r="VOB36" s="86"/>
      <c r="VOC36" s="86"/>
      <c r="VOD36" s="86"/>
      <c r="VOE36" s="86"/>
      <c r="VOF36" s="86"/>
      <c r="VOG36" s="86"/>
      <c r="VOH36" s="86"/>
      <c r="VOI36" s="86"/>
      <c r="VOJ36" s="86"/>
      <c r="VOK36" s="86"/>
      <c r="VOL36" s="86"/>
      <c r="VOM36" s="86"/>
      <c r="VON36" s="86"/>
      <c r="VOO36" s="86"/>
      <c r="VOP36" s="86"/>
      <c r="VOQ36" s="86"/>
      <c r="VOR36" s="86"/>
      <c r="VOS36" s="86"/>
      <c r="VOT36" s="86"/>
      <c r="VOU36" s="86"/>
      <c r="VOV36" s="86"/>
      <c r="VOW36" s="86"/>
      <c r="VOX36" s="86"/>
      <c r="VOY36" s="86"/>
      <c r="VOZ36" s="86"/>
      <c r="VPA36" s="86"/>
      <c r="VPB36" s="86"/>
      <c r="VPC36" s="86"/>
      <c r="VPD36" s="86"/>
      <c r="VPE36" s="86"/>
      <c r="VPF36" s="86"/>
      <c r="VPG36" s="86"/>
      <c r="VPH36" s="86"/>
      <c r="VPI36" s="86"/>
      <c r="VPJ36" s="86"/>
      <c r="VPK36" s="86"/>
      <c r="VPL36" s="86"/>
      <c r="VPM36" s="86"/>
      <c r="VPN36" s="86"/>
      <c r="VPO36" s="86"/>
      <c r="VPP36" s="86"/>
      <c r="VPQ36" s="86"/>
      <c r="VPR36" s="86"/>
      <c r="VPS36" s="86"/>
      <c r="VPT36" s="86"/>
      <c r="VPU36" s="86"/>
      <c r="VPV36" s="86"/>
      <c r="VPW36" s="86"/>
      <c r="VPX36" s="86"/>
      <c r="VPY36" s="86"/>
      <c r="VPZ36" s="86"/>
      <c r="VQA36" s="86"/>
      <c r="VQB36" s="86"/>
      <c r="VQC36" s="86"/>
      <c r="VQD36" s="86"/>
      <c r="VQE36" s="86"/>
      <c r="VQF36" s="86"/>
      <c r="VQG36" s="86"/>
      <c r="VQH36" s="86"/>
      <c r="VQI36" s="86"/>
      <c r="VQJ36" s="86"/>
      <c r="VQK36" s="86"/>
      <c r="VQL36" s="86"/>
      <c r="VQM36" s="86"/>
      <c r="VQN36" s="86"/>
      <c r="VQO36" s="86"/>
      <c r="VQP36" s="86"/>
      <c r="VQQ36" s="86"/>
      <c r="VQR36" s="86"/>
      <c r="VQS36" s="86"/>
      <c r="VQT36" s="86"/>
      <c r="VQU36" s="86"/>
      <c r="VQV36" s="86"/>
      <c r="VQW36" s="86"/>
      <c r="VQX36" s="86"/>
      <c r="VQY36" s="86"/>
      <c r="VQZ36" s="86"/>
      <c r="VRA36" s="86"/>
      <c r="VRB36" s="86"/>
      <c r="VRC36" s="86"/>
      <c r="VRD36" s="86"/>
      <c r="VRE36" s="86"/>
      <c r="VRF36" s="86"/>
      <c r="VRG36" s="86"/>
      <c r="VRH36" s="86"/>
      <c r="VRI36" s="86"/>
      <c r="VRJ36" s="86"/>
      <c r="VRK36" s="86"/>
      <c r="VRL36" s="86"/>
      <c r="VRM36" s="86"/>
      <c r="VRN36" s="86"/>
      <c r="VRO36" s="86"/>
      <c r="VRP36" s="86"/>
      <c r="VRQ36" s="86"/>
      <c r="VRR36" s="86"/>
      <c r="VRS36" s="86"/>
      <c r="VRT36" s="86"/>
      <c r="VRU36" s="86"/>
      <c r="VRV36" s="86"/>
      <c r="VRW36" s="86"/>
      <c r="VRX36" s="86"/>
      <c r="VRY36" s="86"/>
      <c r="VRZ36" s="86"/>
      <c r="VSA36" s="86"/>
      <c r="VSB36" s="86"/>
      <c r="VSC36" s="86"/>
      <c r="VSD36" s="86"/>
      <c r="VSE36" s="86"/>
      <c r="VSF36" s="86"/>
      <c r="VSG36" s="86"/>
      <c r="VSH36" s="86"/>
      <c r="VSI36" s="86"/>
      <c r="VSJ36" s="86"/>
      <c r="VSK36" s="86"/>
      <c r="VSL36" s="86"/>
      <c r="VSM36" s="86"/>
      <c r="VSN36" s="86"/>
      <c r="VSO36" s="86"/>
      <c r="VSP36" s="86"/>
      <c r="VSQ36" s="86"/>
      <c r="VSR36" s="86"/>
      <c r="VSS36" s="86"/>
      <c r="VST36" s="86"/>
      <c r="VSU36" s="86"/>
      <c r="VSV36" s="86"/>
      <c r="VSW36" s="86"/>
      <c r="VSX36" s="86"/>
      <c r="VSY36" s="86"/>
      <c r="VSZ36" s="86"/>
      <c r="VTA36" s="86"/>
      <c r="VTB36" s="86"/>
      <c r="VTC36" s="86"/>
      <c r="VTD36" s="86"/>
      <c r="VTE36" s="86"/>
      <c r="VTF36" s="86"/>
      <c r="VTG36" s="86"/>
      <c r="VTH36" s="86"/>
      <c r="VTI36" s="86"/>
      <c r="VTJ36" s="86"/>
      <c r="VTK36" s="86"/>
      <c r="VTL36" s="86"/>
      <c r="VTM36" s="86"/>
      <c r="VTN36" s="86"/>
      <c r="VTO36" s="86"/>
      <c r="VTP36" s="86"/>
      <c r="VTQ36" s="86"/>
      <c r="VTR36" s="86"/>
      <c r="VTS36" s="86"/>
      <c r="VTT36" s="86"/>
      <c r="VTU36" s="86"/>
      <c r="VTV36" s="86"/>
      <c r="VTW36" s="86"/>
      <c r="VTX36" s="86"/>
      <c r="VTY36" s="86"/>
      <c r="VTZ36" s="86"/>
      <c r="VUA36" s="86"/>
      <c r="VUB36" s="86"/>
      <c r="VUC36" s="86"/>
      <c r="VUD36" s="86"/>
      <c r="VUE36" s="86"/>
      <c r="VUF36" s="86"/>
      <c r="VUG36" s="86"/>
      <c r="VUH36" s="86"/>
      <c r="VUI36" s="86"/>
      <c r="VUJ36" s="86"/>
      <c r="VUK36" s="86"/>
      <c r="VUL36" s="86"/>
      <c r="VUM36" s="86"/>
      <c r="VUN36" s="86"/>
      <c r="VUO36" s="86"/>
      <c r="VUP36" s="86"/>
      <c r="VUQ36" s="86"/>
      <c r="VUR36" s="86"/>
      <c r="VUS36" s="86"/>
      <c r="VUT36" s="86"/>
      <c r="VUU36" s="86"/>
      <c r="VUV36" s="86"/>
      <c r="VUW36" s="86"/>
      <c r="VUX36" s="86"/>
      <c r="VUY36" s="86"/>
      <c r="VUZ36" s="86"/>
      <c r="VVA36" s="86"/>
      <c r="VVB36" s="86"/>
      <c r="VVC36" s="86"/>
      <c r="VVD36" s="86"/>
      <c r="VVE36" s="86"/>
      <c r="VVF36" s="86"/>
      <c r="VVG36" s="86"/>
      <c r="VVH36" s="86"/>
      <c r="VVI36" s="86"/>
      <c r="VVJ36" s="86"/>
      <c r="VVK36" s="86"/>
      <c r="VVL36" s="86"/>
      <c r="VVM36" s="86"/>
      <c r="VVN36" s="86"/>
      <c r="VVO36" s="86"/>
      <c r="VVP36" s="86"/>
      <c r="VVQ36" s="86"/>
      <c r="VVR36" s="86"/>
      <c r="VVS36" s="86"/>
      <c r="VVT36" s="86"/>
      <c r="VVU36" s="86"/>
      <c r="VVV36" s="86"/>
      <c r="VVW36" s="86"/>
      <c r="VVX36" s="86"/>
      <c r="VVY36" s="86"/>
      <c r="VVZ36" s="86"/>
      <c r="VWA36" s="86"/>
      <c r="VWB36" s="86"/>
      <c r="VWC36" s="86"/>
      <c r="VWD36" s="86"/>
      <c r="VWE36" s="86"/>
      <c r="VWF36" s="86"/>
      <c r="VWG36" s="86"/>
      <c r="VWH36" s="86"/>
      <c r="VWI36" s="86"/>
      <c r="VWJ36" s="86"/>
      <c r="VWK36" s="86"/>
      <c r="VWL36" s="86"/>
      <c r="VWM36" s="86"/>
      <c r="VWN36" s="86"/>
      <c r="VWO36" s="86"/>
      <c r="VWP36" s="86"/>
      <c r="VWQ36" s="86"/>
      <c r="VWR36" s="86"/>
      <c r="VWS36" s="86"/>
      <c r="VWT36" s="86"/>
      <c r="VWU36" s="86"/>
      <c r="VWV36" s="86"/>
      <c r="VWW36" s="86"/>
      <c r="VWX36" s="86"/>
      <c r="VWY36" s="86"/>
      <c r="VWZ36" s="86"/>
      <c r="VXA36" s="86"/>
      <c r="VXB36" s="86"/>
      <c r="VXC36" s="86"/>
      <c r="VXD36" s="86"/>
      <c r="VXE36" s="86"/>
      <c r="VXF36" s="86"/>
      <c r="VXG36" s="86"/>
      <c r="VXH36" s="86"/>
      <c r="VXI36" s="86"/>
      <c r="VXJ36" s="86"/>
      <c r="VXK36" s="86"/>
      <c r="VXL36" s="86"/>
      <c r="VXM36" s="86"/>
      <c r="VXN36" s="86"/>
      <c r="VXO36" s="86"/>
      <c r="VXP36" s="86"/>
      <c r="VXQ36" s="86"/>
      <c r="VXR36" s="86"/>
      <c r="VXS36" s="86"/>
      <c r="VXT36" s="86"/>
      <c r="VXU36" s="86"/>
      <c r="VXV36" s="86"/>
      <c r="VXW36" s="86"/>
      <c r="VXX36" s="86"/>
      <c r="VXY36" s="86"/>
      <c r="VXZ36" s="86"/>
      <c r="VYA36" s="86"/>
      <c r="VYB36" s="86"/>
      <c r="VYC36" s="86"/>
      <c r="VYD36" s="86"/>
      <c r="VYE36" s="86"/>
      <c r="VYF36" s="86"/>
      <c r="VYG36" s="86"/>
      <c r="VYH36" s="86"/>
      <c r="VYI36" s="86"/>
      <c r="VYJ36" s="86"/>
      <c r="VYK36" s="86"/>
      <c r="VYL36" s="86"/>
      <c r="VYM36" s="86"/>
      <c r="VYN36" s="86"/>
      <c r="VYO36" s="86"/>
      <c r="VYP36" s="86"/>
      <c r="VYQ36" s="86"/>
      <c r="VYR36" s="86"/>
      <c r="VYS36" s="86"/>
      <c r="VYT36" s="86"/>
      <c r="VYU36" s="86"/>
      <c r="VYV36" s="86"/>
      <c r="VYW36" s="86"/>
      <c r="VYX36" s="86"/>
      <c r="VYY36" s="86"/>
      <c r="VYZ36" s="86"/>
      <c r="VZA36" s="86"/>
      <c r="VZB36" s="86"/>
      <c r="VZC36" s="86"/>
      <c r="VZD36" s="86"/>
      <c r="VZE36" s="86"/>
      <c r="VZF36" s="86"/>
      <c r="VZG36" s="86"/>
      <c r="VZH36" s="86"/>
      <c r="VZI36" s="86"/>
      <c r="VZJ36" s="86"/>
      <c r="VZK36" s="86"/>
      <c r="VZL36" s="86"/>
      <c r="VZM36" s="86"/>
      <c r="VZN36" s="86"/>
      <c r="VZO36" s="86"/>
      <c r="VZP36" s="86"/>
      <c r="VZQ36" s="86"/>
      <c r="VZR36" s="86"/>
      <c r="VZS36" s="86"/>
      <c r="VZT36" s="86"/>
      <c r="VZU36" s="86"/>
      <c r="VZV36" s="86"/>
      <c r="VZW36" s="86"/>
      <c r="VZX36" s="86"/>
      <c r="VZY36" s="86"/>
      <c r="VZZ36" s="86"/>
      <c r="WAA36" s="86"/>
      <c r="WAB36" s="86"/>
      <c r="WAC36" s="86"/>
      <c r="WAD36" s="86"/>
      <c r="WAE36" s="86"/>
      <c r="WAF36" s="86"/>
      <c r="WAG36" s="86"/>
      <c r="WAH36" s="86"/>
      <c r="WAI36" s="86"/>
      <c r="WAJ36" s="86"/>
      <c r="WAK36" s="86"/>
      <c r="WAL36" s="86"/>
      <c r="WAM36" s="86"/>
      <c r="WAN36" s="86"/>
      <c r="WAO36" s="86"/>
      <c r="WAP36" s="86"/>
      <c r="WAQ36" s="86"/>
      <c r="WAR36" s="86"/>
      <c r="WAS36" s="86"/>
      <c r="WAT36" s="86"/>
      <c r="WAU36" s="86"/>
      <c r="WAV36" s="86"/>
      <c r="WAW36" s="86"/>
      <c r="WAX36" s="86"/>
      <c r="WAY36" s="86"/>
      <c r="WAZ36" s="86"/>
      <c r="WBA36" s="86"/>
      <c r="WBB36" s="86"/>
      <c r="WBC36" s="86"/>
      <c r="WBD36" s="86"/>
      <c r="WBE36" s="86"/>
      <c r="WBF36" s="86"/>
      <c r="WBG36" s="86"/>
      <c r="WBH36" s="86"/>
      <c r="WBI36" s="86"/>
      <c r="WBJ36" s="86"/>
      <c r="WBK36" s="86"/>
      <c r="WBL36" s="86"/>
      <c r="WBM36" s="86"/>
      <c r="WBN36" s="86"/>
      <c r="WBO36" s="86"/>
      <c r="WBP36" s="86"/>
      <c r="WBQ36" s="86"/>
      <c r="WBR36" s="86"/>
      <c r="WBS36" s="86"/>
      <c r="WBT36" s="86"/>
      <c r="WBU36" s="86"/>
      <c r="WBV36" s="86"/>
      <c r="WBW36" s="86"/>
      <c r="WBX36" s="86"/>
      <c r="WBY36" s="86"/>
      <c r="WBZ36" s="86"/>
      <c r="WCA36" s="86"/>
      <c r="WCB36" s="86"/>
      <c r="WCC36" s="86"/>
      <c r="WCD36" s="86"/>
      <c r="WCE36" s="86"/>
      <c r="WCF36" s="86"/>
      <c r="WCG36" s="86"/>
      <c r="WCH36" s="86"/>
      <c r="WCI36" s="86"/>
      <c r="WCJ36" s="86"/>
      <c r="WCK36" s="86"/>
      <c r="WCL36" s="86"/>
      <c r="WCM36" s="86"/>
      <c r="WCN36" s="86"/>
      <c r="WCO36" s="86"/>
      <c r="WCP36" s="86"/>
      <c r="WCQ36" s="86"/>
      <c r="WCR36" s="86"/>
      <c r="WCS36" s="86"/>
      <c r="WCT36" s="86"/>
      <c r="WCU36" s="86"/>
      <c r="WCV36" s="86"/>
      <c r="WCW36" s="86"/>
      <c r="WCX36" s="86"/>
      <c r="WCY36" s="86"/>
      <c r="WCZ36" s="86"/>
      <c r="WDA36" s="86"/>
      <c r="WDB36" s="86"/>
      <c r="WDC36" s="86"/>
      <c r="WDD36" s="86"/>
      <c r="WDE36" s="86"/>
      <c r="WDF36" s="86"/>
      <c r="WDG36" s="86"/>
      <c r="WDH36" s="86"/>
      <c r="WDI36" s="86"/>
      <c r="WDJ36" s="86"/>
      <c r="WDK36" s="86"/>
      <c r="WDL36" s="86"/>
      <c r="WDM36" s="86"/>
      <c r="WDN36" s="86"/>
      <c r="WDO36" s="86"/>
      <c r="WDP36" s="86"/>
      <c r="WDQ36" s="86"/>
      <c r="WDR36" s="86"/>
      <c r="WDS36" s="86"/>
      <c r="WDT36" s="86"/>
      <c r="WDU36" s="86"/>
      <c r="WDV36" s="86"/>
      <c r="WDW36" s="86"/>
      <c r="WDX36" s="86"/>
      <c r="WDY36" s="86"/>
      <c r="WDZ36" s="86"/>
      <c r="WEA36" s="86"/>
      <c r="WEB36" s="86"/>
      <c r="WEC36" s="86"/>
      <c r="WED36" s="86"/>
      <c r="WEE36" s="86"/>
      <c r="WEF36" s="86"/>
      <c r="WEG36" s="86"/>
      <c r="WEH36" s="86"/>
      <c r="WEI36" s="86"/>
      <c r="WEJ36" s="86"/>
      <c r="WEK36" s="86"/>
      <c r="WEL36" s="86"/>
      <c r="WEM36" s="86"/>
      <c r="WEN36" s="86"/>
      <c r="WEO36" s="86"/>
      <c r="WEP36" s="86"/>
      <c r="WEQ36" s="86"/>
      <c r="WER36" s="86"/>
      <c r="WES36" s="86"/>
      <c r="WET36" s="86"/>
      <c r="WEU36" s="86"/>
      <c r="WEV36" s="86"/>
      <c r="WEW36" s="86"/>
      <c r="WEX36" s="86"/>
      <c r="WEY36" s="86"/>
      <c r="WEZ36" s="86"/>
      <c r="WFA36" s="86"/>
      <c r="WFB36" s="86"/>
      <c r="WFC36" s="86"/>
      <c r="WFD36" s="86"/>
      <c r="WFE36" s="86"/>
      <c r="WFF36" s="86"/>
      <c r="WFG36" s="86"/>
      <c r="WFH36" s="86"/>
      <c r="WFI36" s="86"/>
      <c r="WFJ36" s="86"/>
      <c r="WFK36" s="86"/>
      <c r="WFL36" s="86"/>
      <c r="WFM36" s="86"/>
      <c r="WFN36" s="86"/>
      <c r="WFO36" s="86"/>
      <c r="WFP36" s="86"/>
      <c r="WFQ36" s="86"/>
      <c r="WFR36" s="86"/>
      <c r="WFS36" s="86"/>
      <c r="WFT36" s="86"/>
      <c r="WFU36" s="86"/>
      <c r="WFV36" s="86"/>
      <c r="WFW36" s="86"/>
      <c r="WFX36" s="86"/>
      <c r="WFY36" s="86"/>
      <c r="WFZ36" s="86"/>
      <c r="WGA36" s="86"/>
      <c r="WGB36" s="86"/>
      <c r="WGC36" s="86"/>
      <c r="WGD36" s="86"/>
      <c r="WGE36" s="86"/>
      <c r="WGF36" s="86"/>
      <c r="WGG36" s="86"/>
      <c r="WGH36" s="86"/>
      <c r="WGI36" s="86"/>
      <c r="WGJ36" s="86"/>
      <c r="WGK36" s="86"/>
      <c r="WGL36" s="86"/>
      <c r="WGM36" s="86"/>
      <c r="WGN36" s="86"/>
      <c r="WGO36" s="86"/>
      <c r="WGP36" s="86"/>
      <c r="WGQ36" s="86"/>
      <c r="WGR36" s="86"/>
      <c r="WGS36" s="86"/>
      <c r="WGT36" s="86"/>
      <c r="WGU36" s="86"/>
      <c r="WGV36" s="86"/>
      <c r="WGW36" s="86"/>
      <c r="WGX36" s="86"/>
      <c r="WGY36" s="86"/>
      <c r="WGZ36" s="86"/>
      <c r="WHA36" s="86"/>
      <c r="WHB36" s="86"/>
      <c r="WHC36" s="86"/>
      <c r="WHD36" s="86"/>
      <c r="WHE36" s="86"/>
      <c r="WHF36" s="86"/>
      <c r="WHG36" s="86"/>
      <c r="WHH36" s="86"/>
      <c r="WHI36" s="86"/>
      <c r="WHJ36" s="86"/>
      <c r="WHK36" s="86"/>
      <c r="WHL36" s="86"/>
      <c r="WHM36" s="86"/>
      <c r="WHN36" s="86"/>
      <c r="WHO36" s="86"/>
      <c r="WHP36" s="86"/>
      <c r="WHQ36" s="86"/>
      <c r="WHR36" s="86"/>
      <c r="WHS36" s="86"/>
      <c r="WHT36" s="86"/>
      <c r="WHU36" s="86"/>
      <c r="WHV36" s="86"/>
      <c r="WHW36" s="86"/>
      <c r="WHX36" s="86"/>
      <c r="WHY36" s="86"/>
      <c r="WHZ36" s="86"/>
      <c r="WIA36" s="86"/>
      <c r="WIB36" s="86"/>
      <c r="WIC36" s="86"/>
      <c r="WID36" s="86"/>
      <c r="WIE36" s="86"/>
      <c r="WIF36" s="86"/>
      <c r="WIG36" s="86"/>
      <c r="WIH36" s="86"/>
      <c r="WII36" s="86"/>
      <c r="WIJ36" s="86"/>
      <c r="WIK36" s="86"/>
      <c r="WIL36" s="86"/>
      <c r="WIM36" s="86"/>
      <c r="WIN36" s="86"/>
      <c r="WIO36" s="86"/>
      <c r="WIP36" s="86"/>
      <c r="WIQ36" s="86"/>
      <c r="WIR36" s="86"/>
      <c r="WIS36" s="86"/>
      <c r="WIT36" s="86"/>
      <c r="WIU36" s="86"/>
      <c r="WIV36" s="86"/>
      <c r="WIW36" s="86"/>
      <c r="WIX36" s="86"/>
      <c r="WIY36" s="86"/>
      <c r="WIZ36" s="86"/>
      <c r="WJA36" s="86"/>
      <c r="WJB36" s="86"/>
      <c r="WJC36" s="86"/>
      <c r="WJD36" s="86"/>
      <c r="WJE36" s="86"/>
      <c r="WJF36" s="86"/>
      <c r="WJG36" s="86"/>
      <c r="WJH36" s="86"/>
      <c r="WJI36" s="86"/>
      <c r="WJJ36" s="86"/>
      <c r="WJK36" s="86"/>
      <c r="WJL36" s="86"/>
      <c r="WJM36" s="86"/>
      <c r="WJN36" s="86"/>
      <c r="WJO36" s="86"/>
      <c r="WJP36" s="86"/>
      <c r="WJQ36" s="86"/>
      <c r="WJR36" s="86"/>
      <c r="WJS36" s="86"/>
      <c r="WJT36" s="86"/>
      <c r="WJU36" s="86"/>
      <c r="WJV36" s="86"/>
      <c r="WJW36" s="86"/>
      <c r="WJX36" s="86"/>
      <c r="WJY36" s="86"/>
      <c r="WJZ36" s="86"/>
      <c r="WKA36" s="86"/>
      <c r="WKB36" s="86"/>
      <c r="WKC36" s="86"/>
      <c r="WKD36" s="86"/>
      <c r="WKE36" s="86"/>
      <c r="WKF36" s="86"/>
      <c r="WKG36" s="86"/>
      <c r="WKH36" s="86"/>
      <c r="WKI36" s="86"/>
      <c r="WKJ36" s="86"/>
      <c r="WKK36" s="86"/>
      <c r="WKL36" s="86"/>
      <c r="WKM36" s="86"/>
      <c r="WKN36" s="86"/>
      <c r="WKO36" s="86"/>
      <c r="WKP36" s="86"/>
      <c r="WKQ36" s="86"/>
      <c r="WKR36" s="86"/>
      <c r="WKS36" s="86"/>
      <c r="WKT36" s="86"/>
      <c r="WKU36" s="86"/>
      <c r="WKV36" s="86"/>
      <c r="WKW36" s="86"/>
      <c r="WKX36" s="86"/>
      <c r="WKY36" s="86"/>
      <c r="WKZ36" s="86"/>
      <c r="WLA36" s="86"/>
      <c r="WLB36" s="86"/>
      <c r="WLC36" s="86"/>
      <c r="WLD36" s="86"/>
      <c r="WLE36" s="86"/>
      <c r="WLF36" s="86"/>
      <c r="WLG36" s="86"/>
      <c r="WLH36" s="86"/>
      <c r="WLI36" s="86"/>
      <c r="WLJ36" s="86"/>
      <c r="WLK36" s="86"/>
      <c r="WLL36" s="86"/>
      <c r="WLM36" s="86"/>
      <c r="WLN36" s="86"/>
      <c r="WLO36" s="86"/>
      <c r="WLP36" s="86"/>
      <c r="WLQ36" s="86"/>
      <c r="WLR36" s="86"/>
      <c r="WLS36" s="86"/>
      <c r="WLT36" s="86"/>
      <c r="WLU36" s="86"/>
      <c r="WLV36" s="86"/>
      <c r="WLW36" s="86"/>
      <c r="WLX36" s="86"/>
      <c r="WLY36" s="86"/>
      <c r="WLZ36" s="86"/>
      <c r="WMA36" s="86"/>
      <c r="WMB36" s="86"/>
      <c r="WMC36" s="86"/>
      <c r="WMD36" s="86"/>
      <c r="WME36" s="86"/>
      <c r="WMF36" s="86"/>
      <c r="WMG36" s="86"/>
      <c r="WMH36" s="86"/>
      <c r="WMI36" s="86"/>
      <c r="WMJ36" s="86"/>
      <c r="WMK36" s="86"/>
      <c r="WML36" s="86"/>
      <c r="WMM36" s="86"/>
      <c r="WMN36" s="86"/>
      <c r="WMO36" s="86"/>
      <c r="WMP36" s="86"/>
      <c r="WMQ36" s="86"/>
      <c r="WMR36" s="86"/>
      <c r="WMS36" s="86"/>
      <c r="WMT36" s="86"/>
      <c r="WMU36" s="86"/>
      <c r="WMV36" s="86"/>
      <c r="WMW36" s="86"/>
      <c r="WMX36" s="86"/>
      <c r="WMY36" s="86"/>
      <c r="WMZ36" s="86"/>
      <c r="WNA36" s="86"/>
      <c r="WNB36" s="86"/>
      <c r="WNC36" s="86"/>
      <c r="WND36" s="86"/>
      <c r="WNE36" s="86"/>
      <c r="WNF36" s="86"/>
      <c r="WNG36" s="86"/>
      <c r="WNH36" s="86"/>
      <c r="WNI36" s="86"/>
      <c r="WNJ36" s="86"/>
      <c r="WNK36" s="86"/>
      <c r="WNL36" s="86"/>
      <c r="WNM36" s="86"/>
      <c r="WNN36" s="86"/>
      <c r="WNO36" s="86"/>
      <c r="WNP36" s="86"/>
      <c r="WNQ36" s="86"/>
      <c r="WNR36" s="86"/>
      <c r="WNS36" s="86"/>
      <c r="WNT36" s="86"/>
      <c r="WNU36" s="86"/>
      <c r="WNV36" s="86"/>
      <c r="WNW36" s="86"/>
      <c r="WNX36" s="86"/>
      <c r="WNY36" s="86"/>
      <c r="WNZ36" s="86"/>
      <c r="WOA36" s="86"/>
      <c r="WOB36" s="86"/>
      <c r="WOC36" s="86"/>
      <c r="WOD36" s="86"/>
      <c r="WOE36" s="86"/>
      <c r="WOF36" s="86"/>
      <c r="WOG36" s="86"/>
      <c r="WOH36" s="86"/>
      <c r="WOI36" s="86"/>
      <c r="WOJ36" s="86"/>
      <c r="WOK36" s="86"/>
      <c r="WOL36" s="86"/>
      <c r="WOM36" s="86"/>
      <c r="WON36" s="86"/>
      <c r="WOO36" s="86"/>
      <c r="WOP36" s="86"/>
      <c r="WOQ36" s="86"/>
      <c r="WOR36" s="86"/>
      <c r="WOS36" s="86"/>
      <c r="WOT36" s="86"/>
      <c r="WOU36" s="86"/>
      <c r="WOV36" s="86"/>
      <c r="WOW36" s="86"/>
      <c r="WOX36" s="86"/>
      <c r="WOY36" s="86"/>
      <c r="WOZ36" s="86"/>
      <c r="WPA36" s="86"/>
      <c r="WPB36" s="86"/>
      <c r="WPC36" s="86"/>
      <c r="WPD36" s="86"/>
      <c r="WPE36" s="86"/>
      <c r="WPF36" s="86"/>
      <c r="WPG36" s="86"/>
      <c r="WPH36" s="86"/>
      <c r="WPI36" s="86"/>
      <c r="WPJ36" s="86"/>
      <c r="WPK36" s="86"/>
      <c r="WPL36" s="86"/>
      <c r="WPM36" s="86"/>
      <c r="WPN36" s="86"/>
      <c r="WPO36" s="86"/>
      <c r="WPP36" s="86"/>
      <c r="WPQ36" s="86"/>
      <c r="WPR36" s="86"/>
      <c r="WPS36" s="86"/>
      <c r="WPT36" s="86"/>
      <c r="WPU36" s="86"/>
      <c r="WPV36" s="86"/>
      <c r="WPW36" s="86"/>
      <c r="WPX36" s="86"/>
      <c r="WPY36" s="86"/>
      <c r="WPZ36" s="86"/>
      <c r="WQA36" s="86"/>
      <c r="WQB36" s="86"/>
      <c r="WQC36" s="86"/>
      <c r="WQD36" s="86"/>
      <c r="WQE36" s="86"/>
      <c r="WQF36" s="86"/>
      <c r="WQG36" s="86"/>
      <c r="WQH36" s="86"/>
      <c r="WQI36" s="86"/>
      <c r="WQJ36" s="86"/>
      <c r="WQK36" s="86"/>
      <c r="WQL36" s="86"/>
      <c r="WQM36" s="86"/>
      <c r="WQN36" s="86"/>
      <c r="WQO36" s="86"/>
      <c r="WQP36" s="86"/>
      <c r="WQQ36" s="86"/>
      <c r="WQR36" s="86"/>
      <c r="WQS36" s="86"/>
      <c r="WQT36" s="86"/>
      <c r="WQU36" s="86"/>
      <c r="WQV36" s="86"/>
      <c r="WQW36" s="86"/>
      <c r="WQX36" s="86"/>
      <c r="WQY36" s="86"/>
      <c r="WQZ36" s="86"/>
      <c r="WRA36" s="86"/>
      <c r="WRB36" s="86"/>
      <c r="WRC36" s="86"/>
      <c r="WRD36" s="86"/>
      <c r="WRE36" s="86"/>
      <c r="WRF36" s="86"/>
      <c r="WRG36" s="86"/>
      <c r="WRH36" s="86"/>
      <c r="WRI36" s="86"/>
      <c r="WRJ36" s="86"/>
      <c r="WRK36" s="86"/>
      <c r="WRL36" s="86"/>
      <c r="WRM36" s="86"/>
      <c r="WRN36" s="86"/>
      <c r="WRO36" s="86"/>
      <c r="WRP36" s="86"/>
      <c r="WRQ36" s="86"/>
      <c r="WRR36" s="86"/>
      <c r="WRS36" s="86"/>
      <c r="WRT36" s="86"/>
      <c r="WRU36" s="86"/>
      <c r="WRV36" s="86"/>
      <c r="WRW36" s="86"/>
      <c r="WRX36" s="86"/>
      <c r="WRY36" s="86"/>
      <c r="WRZ36" s="86"/>
      <c r="WSA36" s="86"/>
      <c r="WSB36" s="86"/>
      <c r="WSC36" s="86"/>
      <c r="WSD36" s="86"/>
      <c r="WSE36" s="86"/>
      <c r="WSF36" s="86"/>
      <c r="WSG36" s="86"/>
      <c r="WSH36" s="86"/>
      <c r="WSI36" s="86"/>
      <c r="WSJ36" s="86"/>
      <c r="WSK36" s="86"/>
      <c r="WSL36" s="86"/>
      <c r="WSM36" s="86"/>
      <c r="WSN36" s="86"/>
      <c r="WSO36" s="86"/>
      <c r="WSP36" s="86"/>
      <c r="WSQ36" s="86"/>
      <c r="WSR36" s="86"/>
      <c r="WSS36" s="86"/>
      <c r="WST36" s="86"/>
      <c r="WSU36" s="86"/>
      <c r="WSV36" s="86"/>
      <c r="WSW36" s="86"/>
      <c r="WSX36" s="86"/>
      <c r="WSY36" s="86"/>
      <c r="WSZ36" s="86"/>
      <c r="WTA36" s="86"/>
      <c r="WTB36" s="86"/>
      <c r="WTC36" s="86"/>
      <c r="WTD36" s="86"/>
      <c r="WTE36" s="86"/>
      <c r="WTF36" s="86"/>
      <c r="WTG36" s="86"/>
      <c r="WTH36" s="86"/>
      <c r="WTI36" s="86"/>
      <c r="WTJ36" s="86"/>
      <c r="WTK36" s="86"/>
      <c r="WTL36" s="86"/>
      <c r="WTM36" s="86"/>
      <c r="WTN36" s="86"/>
      <c r="WTO36" s="86"/>
      <c r="WTP36" s="86"/>
      <c r="WTQ36" s="86"/>
      <c r="WTR36" s="86"/>
      <c r="WTS36" s="86"/>
      <c r="WTT36" s="86"/>
      <c r="WTU36" s="86"/>
      <c r="WTV36" s="86"/>
      <c r="WTW36" s="86"/>
      <c r="WTX36" s="86"/>
      <c r="WTY36" s="86"/>
      <c r="WTZ36" s="86"/>
      <c r="WUA36" s="86"/>
      <c r="WUB36" s="86"/>
      <c r="WUC36" s="86"/>
      <c r="WUD36" s="86"/>
      <c r="WUE36" s="86"/>
      <c r="WUF36" s="86"/>
      <c r="WUG36" s="86"/>
      <c r="WUH36" s="86"/>
      <c r="WUI36" s="86"/>
      <c r="WUJ36" s="86"/>
      <c r="WUK36" s="86"/>
      <c r="WUL36" s="86"/>
      <c r="WUM36" s="86"/>
      <c r="WUN36" s="86"/>
      <c r="WUO36" s="86"/>
      <c r="WUP36" s="86"/>
      <c r="WUQ36" s="86"/>
      <c r="WUR36" s="86"/>
      <c r="WUS36" s="86"/>
      <c r="WUT36" s="86"/>
      <c r="WUU36" s="86"/>
      <c r="WUV36" s="86"/>
      <c r="WUW36" s="86"/>
      <c r="WUX36" s="86"/>
      <c r="WUY36" s="86"/>
      <c r="WUZ36" s="86"/>
      <c r="WVA36" s="86"/>
      <c r="WVB36" s="86"/>
      <c r="WVC36" s="86"/>
      <c r="WVD36" s="86"/>
      <c r="WVE36" s="86"/>
      <c r="WVF36" s="86"/>
      <c r="WVG36" s="86"/>
      <c r="WVH36" s="86"/>
      <c r="WVI36" s="86"/>
      <c r="WVJ36" s="86"/>
      <c r="WVK36" s="86"/>
      <c r="WVL36" s="86"/>
      <c r="WVM36" s="86"/>
      <c r="WVN36" s="86"/>
      <c r="WVO36" s="86"/>
      <c r="WVP36" s="86"/>
      <c r="WVQ36" s="86"/>
      <c r="WVR36" s="86"/>
      <c r="WVS36" s="86"/>
      <c r="WVT36" s="86"/>
      <c r="WVU36" s="86"/>
      <c r="WVV36" s="86"/>
      <c r="WVW36" s="86"/>
      <c r="WVX36" s="86"/>
      <c r="WVY36" s="86"/>
      <c r="WVZ36" s="86"/>
      <c r="WWA36" s="86"/>
      <c r="WWB36" s="86"/>
      <c r="WWC36" s="86"/>
      <c r="WWD36" s="86"/>
      <c r="WWE36" s="86"/>
      <c r="WWF36" s="86"/>
      <c r="WWG36" s="86"/>
      <c r="WWH36" s="86"/>
      <c r="WWI36" s="86"/>
      <c r="WWJ36" s="86"/>
      <c r="WWK36" s="86"/>
      <c r="WWL36" s="86"/>
      <c r="WWM36" s="86"/>
      <c r="WWN36" s="86"/>
      <c r="WWO36" s="86"/>
      <c r="WWP36" s="86"/>
      <c r="WWQ36" s="86"/>
      <c r="WWR36" s="86"/>
      <c r="WWS36" s="86"/>
      <c r="WWT36" s="86"/>
      <c r="WWU36" s="86"/>
      <c r="WWV36" s="86"/>
      <c r="WWW36" s="86"/>
      <c r="WWX36" s="86"/>
      <c r="WWY36" s="86"/>
      <c r="WWZ36" s="86"/>
      <c r="WXA36" s="86"/>
      <c r="WXB36" s="86"/>
      <c r="WXC36" s="86"/>
      <c r="WXD36" s="86"/>
      <c r="WXE36" s="86"/>
      <c r="WXF36" s="86"/>
      <c r="WXG36" s="86"/>
      <c r="WXH36" s="86"/>
      <c r="WXI36" s="86"/>
      <c r="WXJ36" s="86"/>
      <c r="WXK36" s="86"/>
      <c r="WXL36" s="86"/>
      <c r="WXM36" s="86"/>
      <c r="WXN36" s="86"/>
      <c r="WXO36" s="86"/>
      <c r="WXP36" s="86"/>
      <c r="WXQ36" s="86"/>
      <c r="WXR36" s="86"/>
      <c r="WXS36" s="86"/>
      <c r="WXT36" s="86"/>
      <c r="WXU36" s="86"/>
      <c r="WXV36" s="86"/>
      <c r="WXW36" s="86"/>
      <c r="WXX36" s="86"/>
      <c r="WXY36" s="86"/>
      <c r="WXZ36" s="86"/>
      <c r="WYA36" s="86"/>
      <c r="WYB36" s="86"/>
      <c r="WYC36" s="86"/>
      <c r="WYD36" s="86"/>
      <c r="WYE36" s="86"/>
      <c r="WYF36" s="86"/>
      <c r="WYG36" s="86"/>
      <c r="WYH36" s="86"/>
      <c r="WYI36" s="86"/>
      <c r="WYJ36" s="86"/>
      <c r="WYK36" s="86"/>
      <c r="WYL36" s="86"/>
      <c r="WYM36" s="86"/>
      <c r="WYN36" s="86"/>
      <c r="WYO36" s="86"/>
      <c r="WYP36" s="86"/>
      <c r="WYQ36" s="86"/>
      <c r="WYR36" s="86"/>
      <c r="WYS36" s="86"/>
      <c r="WYT36" s="86"/>
      <c r="WYU36" s="86"/>
      <c r="WYV36" s="86"/>
      <c r="WYW36" s="86"/>
      <c r="WYX36" s="86"/>
      <c r="WYY36" s="86"/>
      <c r="WYZ36" s="86"/>
      <c r="WZA36" s="86"/>
      <c r="WZB36" s="86"/>
      <c r="WZC36" s="86"/>
      <c r="WZD36" s="86"/>
      <c r="WZE36" s="86"/>
      <c r="WZF36" s="86"/>
      <c r="WZG36" s="86"/>
      <c r="WZH36" s="86"/>
      <c r="WZI36" s="86"/>
      <c r="WZJ36" s="86"/>
      <c r="WZK36" s="86"/>
      <c r="WZL36" s="86"/>
      <c r="WZM36" s="86"/>
      <c r="WZN36" s="86"/>
      <c r="WZO36" s="86"/>
      <c r="WZP36" s="86"/>
      <c r="WZQ36" s="86"/>
      <c r="WZR36" s="86"/>
      <c r="WZS36" s="86"/>
      <c r="WZT36" s="86"/>
      <c r="WZU36" s="86"/>
      <c r="WZV36" s="86"/>
      <c r="WZW36" s="86"/>
      <c r="WZX36" s="86"/>
      <c r="WZY36" s="86"/>
      <c r="WZZ36" s="86"/>
      <c r="XAA36" s="86"/>
      <c r="XAB36" s="86"/>
      <c r="XAC36" s="86"/>
      <c r="XAD36" s="86"/>
      <c r="XAE36" s="86"/>
      <c r="XAF36" s="86"/>
      <c r="XAG36" s="86"/>
      <c r="XAH36" s="86"/>
      <c r="XAI36" s="86"/>
      <c r="XAJ36" s="86"/>
      <c r="XAK36" s="86"/>
      <c r="XAL36" s="86"/>
      <c r="XAM36" s="86"/>
      <c r="XAN36" s="86"/>
      <c r="XAO36" s="86"/>
      <c r="XAP36" s="86"/>
      <c r="XAQ36" s="86"/>
      <c r="XAR36" s="86"/>
      <c r="XAS36" s="86"/>
      <c r="XAT36" s="86"/>
      <c r="XAU36" s="86"/>
      <c r="XAV36" s="86"/>
      <c r="XAW36" s="86"/>
      <c r="XAX36" s="86"/>
      <c r="XAY36" s="86"/>
      <c r="XAZ36" s="86"/>
      <c r="XBA36" s="86"/>
      <c r="XBB36" s="86"/>
      <c r="XBC36" s="86"/>
      <c r="XBD36" s="86"/>
      <c r="XBE36" s="86"/>
      <c r="XBF36" s="86"/>
      <c r="XBG36" s="86"/>
      <c r="XBH36" s="86"/>
      <c r="XBI36" s="86"/>
      <c r="XBJ36" s="86"/>
      <c r="XBK36" s="86"/>
      <c r="XBL36" s="86"/>
      <c r="XBM36" s="86"/>
      <c r="XBN36" s="86"/>
      <c r="XBO36" s="86"/>
      <c r="XBP36" s="86"/>
      <c r="XBQ36" s="86"/>
      <c r="XBR36" s="86"/>
      <c r="XBS36" s="86"/>
      <c r="XBT36" s="86"/>
      <c r="XBU36" s="86"/>
      <c r="XBV36" s="86"/>
      <c r="XBW36" s="86"/>
      <c r="XBX36" s="86"/>
      <c r="XBY36" s="86"/>
      <c r="XBZ36" s="86"/>
      <c r="XCA36" s="86"/>
      <c r="XCB36" s="86"/>
      <c r="XCC36" s="86"/>
      <c r="XCD36" s="86"/>
      <c r="XCE36" s="86"/>
      <c r="XCF36" s="86"/>
      <c r="XCG36" s="86"/>
      <c r="XCH36" s="86"/>
      <c r="XCI36" s="86"/>
      <c r="XCJ36" s="86"/>
      <c r="XCK36" s="86"/>
      <c r="XCL36" s="86"/>
      <c r="XCM36" s="86"/>
      <c r="XCN36" s="86"/>
      <c r="XCO36" s="86"/>
      <c r="XCP36" s="86"/>
      <c r="XCQ36" s="86"/>
      <c r="XCR36" s="86"/>
      <c r="XCS36" s="86"/>
      <c r="XCT36" s="86"/>
      <c r="XCU36" s="86"/>
      <c r="XCV36" s="86"/>
      <c r="XCW36" s="86"/>
      <c r="XCX36" s="86"/>
      <c r="XCY36" s="86"/>
      <c r="XCZ36" s="86"/>
      <c r="XDA36" s="86"/>
      <c r="XDB36" s="86"/>
      <c r="XDC36" s="86"/>
      <c r="XDD36" s="86"/>
      <c r="XDE36" s="86"/>
      <c r="XDF36" s="86"/>
      <c r="XDG36" s="86"/>
      <c r="XDH36" s="86"/>
      <c r="XDI36" s="86"/>
      <c r="XDJ36" s="86"/>
      <c r="XDK36" s="86"/>
      <c r="XDL36" s="86"/>
      <c r="XDM36" s="86"/>
      <c r="XDN36" s="86"/>
      <c r="XDO36" s="86"/>
      <c r="XDP36" s="86"/>
      <c r="XDQ36" s="86"/>
      <c r="XDR36" s="86"/>
      <c r="XDS36" s="86"/>
      <c r="XDT36" s="86"/>
      <c r="XDU36" s="86"/>
      <c r="XDV36" s="86"/>
      <c r="XDW36" s="86"/>
      <c r="XDX36" s="86"/>
      <c r="XDY36" s="86"/>
      <c r="XDZ36" s="86"/>
      <c r="XEA36" s="86"/>
      <c r="XEB36" s="86"/>
      <c r="XEC36" s="86"/>
      <c r="XED36" s="86"/>
      <c r="XEE36" s="86"/>
      <c r="XEF36" s="86"/>
      <c r="XEG36" s="86"/>
      <c r="XEH36" s="86"/>
      <c r="XEI36" s="86"/>
      <c r="XEJ36" s="86"/>
      <c r="XEK36" s="86"/>
      <c r="XEL36" s="86"/>
      <c r="XEM36" s="86"/>
      <c r="XEN36" s="86"/>
      <c r="XEO36" s="86"/>
      <c r="XEP36" s="86"/>
      <c r="XEQ36" s="86"/>
      <c r="XER36" s="86"/>
      <c r="XES36" s="86"/>
      <c r="XET36" s="86"/>
      <c r="XEU36" s="86"/>
      <c r="XEV36" s="86"/>
      <c r="XEW36" s="86"/>
      <c r="XEX36" s="86"/>
      <c r="XEY36" s="86"/>
      <c r="XEZ36" s="86"/>
      <c r="XFA36" s="86"/>
      <c r="XFB36" s="86"/>
      <c r="XFC36" s="86"/>
      <c r="XFD36" s="86"/>
    </row>
    <row r="37" spans="2:16384" ht="19.5" x14ac:dyDescent="0.3">
      <c r="B37" s="74" t="s">
        <v>1936</v>
      </c>
      <c r="C37" s="12"/>
      <c r="D37" s="12"/>
      <c r="E37" s="12"/>
      <c r="F37" s="12"/>
      <c r="G37" s="12"/>
      <c r="H37" s="12"/>
      <c r="I37" s="12"/>
      <c r="J37" s="12"/>
      <c r="K37" s="12"/>
      <c r="L37" s="12"/>
      <c r="M37" s="12"/>
      <c r="N37" s="12"/>
      <c r="O37" s="81">
        <v>2020</v>
      </c>
      <c r="Q37" s="403" t="s">
        <v>1119</v>
      </c>
      <c r="R37" s="404" t="s">
        <v>1320</v>
      </c>
      <c r="S37" s="138"/>
      <c r="T37" s="139"/>
      <c r="U37" s="139"/>
      <c r="V37" s="139"/>
      <c r="W37" s="139"/>
      <c r="X37" s="139"/>
      <c r="Z37" s="410" t="s">
        <v>1185</v>
      </c>
      <c r="AA37" s="412" t="s">
        <v>1355</v>
      </c>
      <c r="AB37" s="409"/>
      <c r="AC37" s="409"/>
      <c r="AD37" s="409"/>
      <c r="AE37" s="409"/>
      <c r="AF37" s="409"/>
      <c r="AG37" s="409"/>
      <c r="AH37" s="409"/>
      <c r="AI37" s="86"/>
      <c r="AJ37" s="86"/>
      <c r="AK37" s="280"/>
      <c r="AL37" s="281"/>
      <c r="AM37" s="281"/>
      <c r="AN37" s="281"/>
      <c r="AO37" s="281"/>
      <c r="AP37" s="281"/>
      <c r="AQ37" s="281"/>
      <c r="AR37" s="281"/>
      <c r="AT37" s="282"/>
      <c r="AU37" s="283">
        <f t="shared" ref="AU37:AU52" si="3">+AW37/$AW$53</f>
        <v>0.01</v>
      </c>
      <c r="AV37" s="282" t="s">
        <v>1337</v>
      </c>
      <c r="AW37" s="284">
        <v>16000</v>
      </c>
      <c r="AX37" s="284">
        <v>1600</v>
      </c>
      <c r="AY37" s="285"/>
      <c r="AZ37" s="285"/>
      <c r="BA37" s="281"/>
      <c r="BB37" s="279"/>
      <c r="BE37" s="86"/>
      <c r="BF37" s="86"/>
      <c r="BG37" s="86"/>
      <c r="BH37" s="86"/>
      <c r="BI37" s="86"/>
      <c r="BJ37" s="86"/>
      <c r="BK37" s="86"/>
      <c r="BL37" s="86"/>
      <c r="BM37" s="86"/>
      <c r="BN37" s="86"/>
      <c r="BO37" s="86"/>
      <c r="BP37" s="86"/>
      <c r="BQ37" s="86"/>
      <c r="BR37" s="86"/>
      <c r="BS37" s="86"/>
      <c r="BT37" s="86"/>
      <c r="BU37" s="86"/>
      <c r="BV37" s="86"/>
      <c r="BW37" s="86"/>
      <c r="BX37" s="86"/>
      <c r="BY37" s="86"/>
      <c r="BZ37" s="86"/>
      <c r="CA37" s="86"/>
      <c r="CB37" s="86"/>
      <c r="CC37" s="86"/>
      <c r="CD37" s="86"/>
      <c r="CE37" s="86"/>
      <c r="CF37" s="86"/>
      <c r="CG37" s="86"/>
      <c r="CH37" s="86"/>
      <c r="CI37" s="86"/>
      <c r="CJ37" s="86"/>
      <c r="CK37" s="86"/>
      <c r="CL37" s="86"/>
      <c r="CM37" s="86"/>
      <c r="CN37" s="86"/>
      <c r="CO37" s="86"/>
      <c r="CP37" s="86"/>
      <c r="CQ37" s="86"/>
      <c r="CR37" s="86"/>
      <c r="CS37" s="86"/>
      <c r="CT37" s="86"/>
      <c r="CU37" s="86"/>
      <c r="CV37" s="86"/>
      <c r="CW37" s="86"/>
      <c r="CX37" s="86"/>
      <c r="CY37" s="86"/>
      <c r="CZ37" s="86"/>
      <c r="DA37" s="86"/>
      <c r="DB37" s="86"/>
      <c r="DC37" s="86"/>
      <c r="DD37" s="86"/>
      <c r="DE37" s="86"/>
      <c r="DF37" s="86"/>
      <c r="DG37" s="86"/>
      <c r="DH37" s="86"/>
      <c r="DI37" s="86"/>
      <c r="DJ37" s="86"/>
      <c r="DK37" s="86"/>
      <c r="DL37" s="86"/>
      <c r="DM37" s="86"/>
      <c r="DN37" s="86"/>
      <c r="DO37" s="86"/>
      <c r="DP37" s="86"/>
      <c r="DQ37" s="86"/>
      <c r="DR37" s="86"/>
      <c r="DS37" s="86"/>
      <c r="DT37" s="86"/>
      <c r="DU37" s="86"/>
      <c r="DV37" s="86"/>
      <c r="DW37" s="86"/>
      <c r="DX37" s="86"/>
      <c r="DY37" s="86"/>
      <c r="DZ37" s="86"/>
      <c r="EA37" s="86"/>
      <c r="EB37" s="86"/>
      <c r="EC37" s="86"/>
      <c r="ED37" s="86"/>
      <c r="EE37" s="86"/>
      <c r="EF37" s="86"/>
      <c r="EG37" s="86"/>
      <c r="EH37" s="86"/>
      <c r="EI37" s="86"/>
      <c r="EJ37" s="86"/>
      <c r="EK37" s="86"/>
      <c r="EL37" s="86"/>
      <c r="EM37" s="86"/>
      <c r="EN37" s="86"/>
      <c r="EO37" s="86"/>
      <c r="EP37" s="86"/>
      <c r="EQ37" s="86"/>
      <c r="ER37" s="86"/>
      <c r="ES37" s="86"/>
      <c r="ET37" s="86"/>
      <c r="EU37" s="86"/>
      <c r="EV37" s="86"/>
      <c r="EW37" s="86"/>
      <c r="EX37" s="86"/>
      <c r="EY37" s="86"/>
      <c r="EZ37" s="86"/>
      <c r="FA37" s="86"/>
      <c r="FB37" s="86"/>
      <c r="FC37" s="86"/>
      <c r="FD37" s="86"/>
      <c r="FE37" s="86"/>
      <c r="FF37" s="86"/>
      <c r="FG37" s="86"/>
      <c r="FH37" s="86"/>
      <c r="FI37" s="86"/>
      <c r="FJ37" s="86"/>
      <c r="FK37" s="86"/>
      <c r="FL37" s="86"/>
      <c r="FM37" s="86"/>
      <c r="FN37" s="86"/>
      <c r="FO37" s="86"/>
      <c r="FP37" s="86"/>
      <c r="FQ37" s="86"/>
      <c r="FR37" s="86"/>
      <c r="FS37" s="86"/>
      <c r="FT37" s="86"/>
      <c r="FU37" s="86"/>
      <c r="FV37" s="86"/>
      <c r="FW37" s="86"/>
      <c r="FX37" s="86"/>
      <c r="FY37" s="86"/>
      <c r="FZ37" s="86"/>
      <c r="GA37" s="86"/>
      <c r="GB37" s="86"/>
      <c r="GC37" s="86"/>
      <c r="GD37" s="86"/>
      <c r="GE37" s="86"/>
      <c r="GF37" s="86"/>
      <c r="GG37" s="86"/>
      <c r="GH37" s="86"/>
      <c r="GI37" s="86"/>
      <c r="GJ37" s="86"/>
      <c r="GK37" s="86"/>
      <c r="GL37" s="86"/>
      <c r="GM37" s="86"/>
      <c r="GN37" s="86"/>
      <c r="GO37" s="86"/>
      <c r="GP37" s="86"/>
      <c r="GQ37" s="86"/>
      <c r="GR37" s="86"/>
      <c r="GS37" s="86"/>
      <c r="GT37" s="86"/>
      <c r="GU37" s="86"/>
      <c r="GV37" s="86"/>
      <c r="GW37" s="86"/>
      <c r="GX37" s="86"/>
      <c r="GY37" s="86"/>
      <c r="GZ37" s="86"/>
      <c r="HA37" s="86"/>
      <c r="HB37" s="86"/>
      <c r="HC37" s="86"/>
      <c r="HD37" s="86"/>
      <c r="HE37" s="86"/>
      <c r="HF37" s="86"/>
      <c r="HG37" s="86"/>
      <c r="HH37" s="86"/>
      <c r="HI37" s="86"/>
      <c r="HJ37" s="86"/>
      <c r="HK37" s="86"/>
      <c r="HL37" s="86"/>
      <c r="HM37" s="86"/>
      <c r="HN37" s="86"/>
      <c r="HO37" s="86"/>
      <c r="HP37" s="86"/>
      <c r="HQ37" s="86"/>
      <c r="HR37" s="86"/>
      <c r="HS37" s="86"/>
      <c r="HT37" s="86"/>
      <c r="HU37" s="86"/>
      <c r="HV37" s="86"/>
      <c r="HW37" s="86"/>
      <c r="HX37" s="86"/>
      <c r="HY37" s="86"/>
      <c r="HZ37" s="86"/>
      <c r="IA37" s="86"/>
      <c r="IB37" s="86"/>
      <c r="IC37" s="86"/>
      <c r="ID37" s="86"/>
      <c r="IE37" s="86"/>
      <c r="IF37" s="86"/>
      <c r="IG37" s="86"/>
      <c r="IH37" s="86"/>
      <c r="II37" s="86"/>
      <c r="IJ37" s="86"/>
      <c r="IK37" s="86"/>
      <c r="IL37" s="86"/>
      <c r="IM37" s="86"/>
      <c r="IN37" s="86"/>
      <c r="IO37" s="86"/>
      <c r="IP37" s="86"/>
      <c r="IQ37" s="86"/>
      <c r="IR37" s="86"/>
      <c r="IS37" s="86"/>
      <c r="IT37" s="86"/>
      <c r="IU37" s="86"/>
      <c r="IV37" s="86"/>
      <c r="IW37" s="86"/>
      <c r="IX37" s="86"/>
      <c r="IY37" s="86"/>
      <c r="IZ37" s="86"/>
      <c r="JA37" s="86"/>
      <c r="JB37" s="86"/>
      <c r="JC37" s="86"/>
      <c r="JD37" s="86"/>
      <c r="JE37" s="86"/>
      <c r="JF37" s="86"/>
      <c r="JG37" s="86"/>
      <c r="JH37" s="86"/>
      <c r="JI37" s="86"/>
      <c r="JJ37" s="86"/>
      <c r="JK37" s="86"/>
      <c r="JL37" s="86"/>
      <c r="JM37" s="86"/>
      <c r="JN37" s="86"/>
      <c r="JO37" s="86"/>
      <c r="JP37" s="86"/>
      <c r="JQ37" s="86"/>
      <c r="JR37" s="86"/>
      <c r="JS37" s="86"/>
      <c r="JT37" s="86"/>
      <c r="JU37" s="86"/>
      <c r="JV37" s="86"/>
      <c r="JW37" s="86"/>
      <c r="JX37" s="86"/>
      <c r="JY37" s="86"/>
      <c r="JZ37" s="86"/>
      <c r="KA37" s="86"/>
      <c r="KB37" s="86"/>
      <c r="KC37" s="86"/>
      <c r="KD37" s="86"/>
      <c r="KE37" s="86"/>
      <c r="KF37" s="86"/>
      <c r="KG37" s="86"/>
      <c r="KH37" s="86"/>
      <c r="KI37" s="86"/>
      <c r="KJ37" s="86"/>
      <c r="KK37" s="86"/>
      <c r="KL37" s="86"/>
      <c r="KM37" s="86"/>
      <c r="KN37" s="86"/>
      <c r="KO37" s="86"/>
      <c r="KP37" s="86"/>
      <c r="KQ37" s="86"/>
      <c r="KR37" s="86"/>
      <c r="KS37" s="86"/>
      <c r="KT37" s="86"/>
      <c r="KU37" s="86"/>
      <c r="KV37" s="86"/>
      <c r="KW37" s="86"/>
      <c r="KX37" s="86"/>
      <c r="KY37" s="86"/>
      <c r="KZ37" s="86"/>
      <c r="LA37" s="86"/>
      <c r="LB37" s="86"/>
      <c r="LC37" s="86"/>
      <c r="LD37" s="86"/>
      <c r="LE37" s="86"/>
      <c r="LF37" s="86"/>
      <c r="LG37" s="86"/>
      <c r="LH37" s="86"/>
      <c r="LI37" s="86"/>
      <c r="LJ37" s="86"/>
      <c r="LK37" s="86"/>
      <c r="LL37" s="86"/>
      <c r="LM37" s="86"/>
      <c r="LN37" s="86"/>
      <c r="LO37" s="86"/>
      <c r="LP37" s="86"/>
      <c r="LQ37" s="86"/>
      <c r="LR37" s="86"/>
      <c r="LS37" s="86"/>
      <c r="LT37" s="86"/>
      <c r="LU37" s="86"/>
      <c r="LV37" s="86"/>
      <c r="LW37" s="86"/>
      <c r="LX37" s="86"/>
      <c r="LY37" s="86"/>
      <c r="LZ37" s="86"/>
      <c r="MA37" s="86"/>
      <c r="MB37" s="86"/>
      <c r="MC37" s="86"/>
      <c r="MD37" s="86"/>
      <c r="ME37" s="86"/>
      <c r="MF37" s="86"/>
      <c r="MG37" s="86"/>
      <c r="MH37" s="86"/>
      <c r="MI37" s="86"/>
      <c r="MJ37" s="86"/>
      <c r="MK37" s="86"/>
      <c r="ML37" s="86"/>
      <c r="MM37" s="86"/>
      <c r="MN37" s="86"/>
      <c r="MO37" s="86"/>
      <c r="MP37" s="86"/>
      <c r="MQ37" s="86"/>
      <c r="MR37" s="86"/>
      <c r="MS37" s="86"/>
      <c r="MT37" s="86"/>
      <c r="MU37" s="86"/>
      <c r="MV37" s="86"/>
      <c r="MW37" s="86"/>
      <c r="MX37" s="86"/>
      <c r="MY37" s="86"/>
      <c r="MZ37" s="86"/>
      <c r="NA37" s="86"/>
      <c r="NB37" s="86"/>
      <c r="NC37" s="86"/>
      <c r="ND37" s="86"/>
      <c r="NE37" s="86"/>
      <c r="NF37" s="86"/>
      <c r="NG37" s="86"/>
      <c r="NH37" s="86"/>
      <c r="NI37" s="86"/>
      <c r="NJ37" s="86"/>
      <c r="NK37" s="86"/>
      <c r="NL37" s="86"/>
      <c r="NM37" s="86"/>
      <c r="NN37" s="86"/>
      <c r="NO37" s="86"/>
      <c r="NP37" s="86"/>
      <c r="NQ37" s="86"/>
      <c r="NR37" s="86"/>
      <c r="NS37" s="86"/>
      <c r="NT37" s="86"/>
      <c r="NU37" s="86"/>
      <c r="NV37" s="86"/>
      <c r="NW37" s="86"/>
      <c r="NX37" s="86"/>
      <c r="NY37" s="86"/>
      <c r="NZ37" s="86"/>
      <c r="OA37" s="86"/>
      <c r="OB37" s="86"/>
      <c r="OC37" s="86"/>
      <c r="OD37" s="86"/>
      <c r="OE37" s="86"/>
      <c r="OF37" s="86"/>
      <c r="OG37" s="86"/>
      <c r="OH37" s="86"/>
      <c r="OI37" s="86"/>
      <c r="OJ37" s="86"/>
      <c r="OK37" s="86"/>
      <c r="OL37" s="86"/>
      <c r="OM37" s="86"/>
      <c r="ON37" s="86"/>
      <c r="OO37" s="86"/>
      <c r="OP37" s="86"/>
      <c r="OQ37" s="86"/>
      <c r="OR37" s="86"/>
      <c r="OS37" s="86"/>
      <c r="OT37" s="86"/>
      <c r="OU37" s="86"/>
      <c r="OV37" s="86"/>
      <c r="OW37" s="86"/>
      <c r="OX37" s="86"/>
      <c r="OY37" s="86"/>
      <c r="OZ37" s="86"/>
      <c r="PA37" s="86"/>
      <c r="PB37" s="86"/>
      <c r="PC37" s="86"/>
      <c r="PD37" s="86"/>
      <c r="PE37" s="86"/>
      <c r="PF37" s="86"/>
      <c r="PG37" s="86"/>
      <c r="PH37" s="86"/>
      <c r="PI37" s="86"/>
      <c r="PJ37" s="86"/>
      <c r="PK37" s="86"/>
      <c r="PL37" s="86"/>
      <c r="PM37" s="86"/>
      <c r="PN37" s="86"/>
      <c r="PO37" s="86"/>
      <c r="PP37" s="86"/>
      <c r="PQ37" s="86"/>
      <c r="PR37" s="86"/>
      <c r="PS37" s="86"/>
      <c r="PT37" s="86"/>
      <c r="PU37" s="86"/>
      <c r="PV37" s="86"/>
      <c r="PW37" s="86"/>
      <c r="PX37" s="86"/>
      <c r="PY37" s="86"/>
      <c r="PZ37" s="86"/>
      <c r="QA37" s="86"/>
      <c r="QB37" s="86"/>
      <c r="QC37" s="86"/>
      <c r="QD37" s="86"/>
      <c r="QE37" s="86"/>
      <c r="QF37" s="86"/>
      <c r="QG37" s="86"/>
      <c r="QH37" s="86"/>
      <c r="QI37" s="86"/>
      <c r="QJ37" s="86"/>
      <c r="QK37" s="86"/>
      <c r="QL37" s="86"/>
      <c r="QM37" s="86"/>
      <c r="QN37" s="86"/>
      <c r="QO37" s="86"/>
      <c r="QP37" s="86"/>
      <c r="QQ37" s="86"/>
      <c r="QR37" s="86"/>
      <c r="QS37" s="86"/>
      <c r="QT37" s="86"/>
      <c r="QU37" s="86"/>
      <c r="QV37" s="86"/>
      <c r="QW37" s="86"/>
      <c r="QX37" s="86"/>
      <c r="QY37" s="86"/>
      <c r="QZ37" s="86"/>
      <c r="RA37" s="86"/>
      <c r="RB37" s="86"/>
      <c r="RC37" s="86"/>
      <c r="RD37" s="86"/>
      <c r="RE37" s="86"/>
      <c r="RF37" s="86"/>
      <c r="RG37" s="86"/>
      <c r="RH37" s="86"/>
      <c r="RI37" s="86"/>
      <c r="RJ37" s="86"/>
      <c r="RK37" s="86"/>
      <c r="RL37" s="86"/>
      <c r="RM37" s="86"/>
      <c r="RN37" s="86"/>
      <c r="RO37" s="86"/>
      <c r="RP37" s="86"/>
      <c r="RQ37" s="86"/>
      <c r="RR37" s="86"/>
      <c r="RS37" s="86"/>
      <c r="RT37" s="86"/>
      <c r="RU37" s="86"/>
      <c r="RV37" s="86"/>
      <c r="RW37" s="86"/>
      <c r="RX37" s="86"/>
      <c r="RY37" s="86"/>
      <c r="RZ37" s="86"/>
      <c r="SA37" s="86"/>
      <c r="SB37" s="86"/>
      <c r="SC37" s="86"/>
      <c r="SD37" s="86"/>
      <c r="SE37" s="86"/>
      <c r="SF37" s="86"/>
      <c r="SG37" s="86"/>
      <c r="SH37" s="86"/>
      <c r="SI37" s="86"/>
      <c r="SJ37" s="86"/>
      <c r="SK37" s="86"/>
      <c r="SL37" s="86"/>
      <c r="SM37" s="86"/>
      <c r="SN37" s="86"/>
      <c r="SO37" s="86"/>
      <c r="SP37" s="86"/>
      <c r="SQ37" s="86"/>
      <c r="SR37" s="86"/>
      <c r="SS37" s="86"/>
      <c r="ST37" s="86"/>
      <c r="SU37" s="86"/>
      <c r="SV37" s="86"/>
      <c r="SW37" s="86"/>
      <c r="SX37" s="86"/>
      <c r="SY37" s="86"/>
      <c r="SZ37" s="86"/>
      <c r="TA37" s="86"/>
      <c r="TB37" s="86"/>
      <c r="TC37" s="86"/>
      <c r="TD37" s="86"/>
      <c r="TE37" s="86"/>
      <c r="TF37" s="86"/>
      <c r="TG37" s="86"/>
      <c r="TH37" s="86"/>
      <c r="TI37" s="86"/>
      <c r="TJ37" s="86"/>
      <c r="TK37" s="86"/>
      <c r="TL37" s="86"/>
      <c r="TM37" s="86"/>
      <c r="TN37" s="86"/>
      <c r="TO37" s="86"/>
      <c r="TP37" s="86"/>
      <c r="TQ37" s="86"/>
      <c r="TR37" s="86"/>
      <c r="TS37" s="86"/>
      <c r="TT37" s="86"/>
      <c r="TU37" s="86"/>
      <c r="TV37" s="86"/>
      <c r="TW37" s="86"/>
      <c r="TX37" s="86"/>
      <c r="TY37" s="86"/>
      <c r="TZ37" s="86"/>
      <c r="UA37" s="86"/>
      <c r="UB37" s="86"/>
      <c r="UC37" s="86"/>
      <c r="UD37" s="86"/>
      <c r="UE37" s="86"/>
      <c r="UF37" s="86"/>
      <c r="UG37" s="86"/>
      <c r="UH37" s="86"/>
      <c r="UI37" s="86"/>
      <c r="UJ37" s="86"/>
      <c r="UK37" s="86"/>
      <c r="UL37" s="86"/>
      <c r="UM37" s="86"/>
      <c r="UN37" s="86"/>
      <c r="UO37" s="86"/>
      <c r="UP37" s="86"/>
      <c r="UQ37" s="86"/>
      <c r="UR37" s="86"/>
      <c r="US37" s="86"/>
      <c r="UT37" s="86"/>
      <c r="UU37" s="86"/>
      <c r="UV37" s="86"/>
      <c r="UW37" s="86"/>
      <c r="UX37" s="86"/>
      <c r="UY37" s="86"/>
      <c r="UZ37" s="86"/>
      <c r="VA37" s="86"/>
      <c r="VB37" s="86"/>
      <c r="VC37" s="86"/>
      <c r="VD37" s="86"/>
      <c r="VE37" s="86"/>
      <c r="VF37" s="86"/>
      <c r="VG37" s="86"/>
      <c r="VH37" s="86"/>
      <c r="VI37" s="86"/>
      <c r="VJ37" s="86"/>
      <c r="VK37" s="86"/>
      <c r="VL37" s="86"/>
      <c r="VM37" s="86"/>
      <c r="VN37" s="86"/>
      <c r="VO37" s="86"/>
      <c r="VP37" s="86"/>
      <c r="VQ37" s="86"/>
      <c r="VR37" s="86"/>
      <c r="VS37" s="86"/>
      <c r="VT37" s="86"/>
      <c r="VU37" s="86"/>
      <c r="VV37" s="86"/>
      <c r="VW37" s="86"/>
      <c r="VX37" s="86"/>
      <c r="VY37" s="86"/>
      <c r="VZ37" s="86"/>
      <c r="WA37" s="86"/>
      <c r="WB37" s="86"/>
      <c r="WC37" s="86"/>
      <c r="WD37" s="86"/>
      <c r="WE37" s="86"/>
      <c r="WF37" s="86"/>
      <c r="WG37" s="86"/>
      <c r="WH37" s="86"/>
      <c r="WI37" s="86"/>
      <c r="WJ37" s="86"/>
      <c r="WK37" s="86"/>
      <c r="WL37" s="86"/>
      <c r="WM37" s="86"/>
      <c r="WN37" s="86"/>
      <c r="WO37" s="86"/>
      <c r="WP37" s="86"/>
      <c r="WQ37" s="86"/>
      <c r="WR37" s="86"/>
      <c r="WS37" s="86"/>
      <c r="WT37" s="86"/>
      <c r="WU37" s="86"/>
      <c r="WV37" s="86"/>
      <c r="WW37" s="86"/>
      <c r="WX37" s="86"/>
      <c r="WY37" s="86"/>
      <c r="WZ37" s="86"/>
      <c r="XA37" s="86"/>
      <c r="XB37" s="86"/>
      <c r="XC37" s="86"/>
      <c r="XD37" s="86"/>
      <c r="XE37" s="86"/>
      <c r="XF37" s="86"/>
      <c r="XG37" s="86"/>
      <c r="XH37" s="86"/>
      <c r="XI37" s="86"/>
      <c r="XJ37" s="86"/>
      <c r="XK37" s="86"/>
      <c r="XL37" s="86"/>
      <c r="XM37" s="86"/>
      <c r="XN37" s="86"/>
      <c r="XO37" s="86"/>
      <c r="XP37" s="86"/>
      <c r="XQ37" s="86"/>
      <c r="XR37" s="86"/>
      <c r="XS37" s="86"/>
      <c r="XT37" s="86"/>
      <c r="XU37" s="86"/>
      <c r="XV37" s="86"/>
      <c r="XW37" s="86"/>
      <c r="XX37" s="86"/>
      <c r="XY37" s="86"/>
      <c r="XZ37" s="86"/>
      <c r="YA37" s="86"/>
      <c r="YB37" s="86"/>
      <c r="YC37" s="86"/>
      <c r="YD37" s="86"/>
      <c r="YE37" s="86"/>
      <c r="YF37" s="86"/>
      <c r="YG37" s="86"/>
      <c r="YH37" s="86"/>
      <c r="YI37" s="86"/>
      <c r="YJ37" s="86"/>
      <c r="YK37" s="86"/>
      <c r="YL37" s="86"/>
      <c r="YM37" s="86"/>
      <c r="YN37" s="86"/>
      <c r="YO37" s="86"/>
      <c r="YP37" s="86"/>
      <c r="YQ37" s="86"/>
      <c r="YR37" s="86"/>
      <c r="YS37" s="86"/>
      <c r="YT37" s="86"/>
      <c r="YU37" s="86"/>
      <c r="YV37" s="86"/>
      <c r="YW37" s="86"/>
      <c r="YX37" s="86"/>
      <c r="YY37" s="86"/>
      <c r="YZ37" s="86"/>
      <c r="ZA37" s="86"/>
      <c r="ZB37" s="86"/>
      <c r="ZC37" s="86"/>
      <c r="ZD37" s="86"/>
      <c r="ZE37" s="86"/>
      <c r="ZF37" s="86"/>
      <c r="ZG37" s="86"/>
      <c r="ZH37" s="86"/>
      <c r="ZI37" s="86"/>
      <c r="ZJ37" s="86"/>
      <c r="ZK37" s="86"/>
      <c r="ZL37" s="86"/>
      <c r="ZM37" s="86"/>
      <c r="ZN37" s="86"/>
      <c r="ZO37" s="86"/>
      <c r="ZP37" s="86"/>
      <c r="ZQ37" s="86"/>
      <c r="ZR37" s="86"/>
      <c r="ZS37" s="86"/>
      <c r="ZT37" s="86"/>
      <c r="ZU37" s="86"/>
      <c r="ZV37" s="86"/>
      <c r="ZW37" s="86"/>
      <c r="ZX37" s="86"/>
      <c r="ZY37" s="86"/>
      <c r="ZZ37" s="86"/>
      <c r="AAA37" s="86"/>
      <c r="AAB37" s="86"/>
      <c r="AAC37" s="86"/>
      <c r="AAD37" s="86"/>
      <c r="AAE37" s="86"/>
      <c r="AAF37" s="86"/>
      <c r="AAG37" s="86"/>
      <c r="AAH37" s="86"/>
      <c r="AAI37" s="86"/>
      <c r="AAJ37" s="86"/>
      <c r="AAK37" s="86"/>
      <c r="AAL37" s="86"/>
      <c r="AAM37" s="86"/>
      <c r="AAN37" s="86"/>
      <c r="AAO37" s="86"/>
      <c r="AAP37" s="86"/>
      <c r="AAQ37" s="86"/>
      <c r="AAR37" s="86"/>
      <c r="AAS37" s="86"/>
      <c r="AAT37" s="86"/>
      <c r="AAU37" s="86"/>
      <c r="AAV37" s="86"/>
      <c r="AAW37" s="86"/>
      <c r="AAX37" s="86"/>
      <c r="AAY37" s="86"/>
      <c r="AAZ37" s="86"/>
      <c r="ABA37" s="86"/>
      <c r="ABB37" s="86"/>
      <c r="ABC37" s="86"/>
      <c r="ABD37" s="86"/>
      <c r="ABE37" s="86"/>
      <c r="ABF37" s="86"/>
      <c r="ABG37" s="86"/>
      <c r="ABH37" s="86"/>
      <c r="ABI37" s="86"/>
      <c r="ABJ37" s="86"/>
      <c r="ABK37" s="86"/>
      <c r="ABL37" s="86"/>
      <c r="ABM37" s="86"/>
      <c r="ABN37" s="86"/>
      <c r="ABO37" s="86"/>
      <c r="ABP37" s="86"/>
      <c r="ABQ37" s="86"/>
      <c r="ABR37" s="86"/>
      <c r="ABS37" s="86"/>
      <c r="ABT37" s="86"/>
      <c r="ABU37" s="86"/>
      <c r="ABV37" s="86"/>
      <c r="ABW37" s="86"/>
      <c r="ABX37" s="86"/>
      <c r="ABY37" s="86"/>
      <c r="ABZ37" s="86"/>
      <c r="ACA37" s="86"/>
      <c r="ACB37" s="86"/>
      <c r="ACC37" s="86"/>
      <c r="ACD37" s="86"/>
      <c r="ACE37" s="86"/>
      <c r="ACF37" s="86"/>
      <c r="ACG37" s="86"/>
      <c r="ACH37" s="86"/>
      <c r="ACI37" s="86"/>
      <c r="ACJ37" s="86"/>
      <c r="ACK37" s="86"/>
      <c r="ACL37" s="86"/>
      <c r="ACM37" s="86"/>
      <c r="ACN37" s="86"/>
      <c r="ACO37" s="86"/>
      <c r="ACP37" s="86"/>
      <c r="ACQ37" s="86"/>
      <c r="ACR37" s="86"/>
      <c r="ACS37" s="86"/>
      <c r="ACT37" s="86"/>
      <c r="ACU37" s="86"/>
      <c r="ACV37" s="86"/>
      <c r="ACW37" s="86"/>
      <c r="ACX37" s="86"/>
      <c r="ACY37" s="86"/>
      <c r="ACZ37" s="86"/>
      <c r="ADA37" s="86"/>
      <c r="ADB37" s="86"/>
      <c r="ADC37" s="86"/>
      <c r="ADD37" s="86"/>
      <c r="ADE37" s="86"/>
      <c r="ADF37" s="86"/>
      <c r="ADG37" s="86"/>
      <c r="ADH37" s="86"/>
      <c r="ADI37" s="86"/>
      <c r="ADJ37" s="86"/>
      <c r="ADK37" s="86"/>
      <c r="ADL37" s="86"/>
      <c r="ADM37" s="86"/>
      <c r="ADN37" s="86"/>
      <c r="ADO37" s="86"/>
      <c r="ADP37" s="86"/>
      <c r="ADQ37" s="86"/>
      <c r="ADR37" s="86"/>
      <c r="ADS37" s="86"/>
      <c r="ADT37" s="86"/>
      <c r="ADU37" s="86"/>
      <c r="ADV37" s="86"/>
      <c r="ADW37" s="86"/>
      <c r="ADX37" s="86"/>
      <c r="ADY37" s="86"/>
      <c r="ADZ37" s="86"/>
      <c r="AEA37" s="86"/>
      <c r="AEB37" s="86"/>
      <c r="AEC37" s="86"/>
      <c r="AED37" s="86"/>
      <c r="AEE37" s="86"/>
      <c r="AEF37" s="86"/>
      <c r="AEG37" s="86"/>
      <c r="AEH37" s="86"/>
      <c r="AEI37" s="86"/>
      <c r="AEJ37" s="86"/>
      <c r="AEK37" s="86"/>
      <c r="AEL37" s="86"/>
      <c r="AEM37" s="86"/>
      <c r="AEN37" s="86"/>
      <c r="AEO37" s="86"/>
      <c r="AEP37" s="86"/>
      <c r="AEQ37" s="86"/>
      <c r="AER37" s="86"/>
      <c r="AES37" s="86"/>
      <c r="AET37" s="86"/>
      <c r="AEU37" s="86"/>
      <c r="AEV37" s="86"/>
      <c r="AEW37" s="86"/>
      <c r="AEX37" s="86"/>
      <c r="AEY37" s="86"/>
      <c r="AEZ37" s="86"/>
      <c r="AFA37" s="86"/>
      <c r="AFB37" s="86"/>
      <c r="AFC37" s="86"/>
      <c r="AFD37" s="86"/>
      <c r="AFE37" s="86"/>
      <c r="AFF37" s="86"/>
      <c r="AFG37" s="86"/>
      <c r="AFH37" s="86"/>
      <c r="AFI37" s="86"/>
      <c r="AFJ37" s="86"/>
      <c r="AFK37" s="86"/>
      <c r="AFL37" s="86"/>
      <c r="AFM37" s="86"/>
      <c r="AFN37" s="86"/>
      <c r="AFO37" s="86"/>
      <c r="AFP37" s="86"/>
      <c r="AFQ37" s="86"/>
      <c r="AFR37" s="86"/>
      <c r="AFS37" s="86"/>
      <c r="AFT37" s="86"/>
      <c r="AFU37" s="86"/>
      <c r="AFV37" s="86"/>
      <c r="AFW37" s="86"/>
      <c r="AFX37" s="86"/>
      <c r="AFY37" s="86"/>
      <c r="AFZ37" s="86"/>
      <c r="AGA37" s="86"/>
      <c r="AGB37" s="86"/>
      <c r="AGC37" s="86"/>
      <c r="AGD37" s="86"/>
      <c r="AGE37" s="86"/>
      <c r="AGF37" s="86"/>
      <c r="AGG37" s="86"/>
      <c r="AGH37" s="86"/>
      <c r="AGI37" s="86"/>
      <c r="AGJ37" s="86"/>
      <c r="AGK37" s="86"/>
      <c r="AGL37" s="86"/>
      <c r="AGM37" s="86"/>
      <c r="AGN37" s="86"/>
      <c r="AGO37" s="86"/>
      <c r="AGP37" s="86"/>
      <c r="AGQ37" s="86"/>
      <c r="AGR37" s="86"/>
      <c r="AGS37" s="86"/>
      <c r="AGT37" s="86"/>
      <c r="AGU37" s="86"/>
      <c r="AGV37" s="86"/>
      <c r="AGW37" s="86"/>
      <c r="AGX37" s="86"/>
      <c r="AGY37" s="86"/>
      <c r="AGZ37" s="86"/>
      <c r="AHA37" s="86"/>
      <c r="AHB37" s="86"/>
      <c r="AHC37" s="86"/>
      <c r="AHD37" s="86"/>
      <c r="AHE37" s="86"/>
      <c r="AHF37" s="86"/>
      <c r="AHG37" s="86"/>
      <c r="AHH37" s="86"/>
      <c r="AHI37" s="86"/>
      <c r="AHJ37" s="86"/>
      <c r="AHK37" s="86"/>
      <c r="AHL37" s="86"/>
      <c r="AHM37" s="86"/>
      <c r="AHN37" s="86"/>
      <c r="AHO37" s="86"/>
      <c r="AHP37" s="86"/>
      <c r="AHQ37" s="86"/>
      <c r="AHR37" s="86"/>
      <c r="AHS37" s="86"/>
      <c r="AHT37" s="86"/>
      <c r="AHU37" s="86"/>
      <c r="AHV37" s="86"/>
      <c r="AHW37" s="86"/>
      <c r="AHX37" s="86"/>
      <c r="AHY37" s="86"/>
      <c r="AHZ37" s="86"/>
      <c r="AIA37" s="86"/>
      <c r="AIB37" s="86"/>
      <c r="AIC37" s="86"/>
      <c r="AID37" s="86"/>
      <c r="AIE37" s="86"/>
      <c r="AIF37" s="86"/>
      <c r="AIG37" s="86"/>
      <c r="AIH37" s="86"/>
      <c r="AII37" s="86"/>
      <c r="AIJ37" s="86"/>
      <c r="AIK37" s="86"/>
      <c r="AIL37" s="86"/>
      <c r="AIM37" s="86"/>
      <c r="AIN37" s="86"/>
      <c r="AIO37" s="86"/>
      <c r="AIP37" s="86"/>
      <c r="AIQ37" s="86"/>
      <c r="AIR37" s="86"/>
      <c r="AIS37" s="86"/>
      <c r="AIT37" s="86"/>
      <c r="AIU37" s="86"/>
      <c r="AIV37" s="86"/>
      <c r="AIW37" s="86"/>
      <c r="AIX37" s="86"/>
      <c r="AIY37" s="86"/>
      <c r="AIZ37" s="86"/>
      <c r="AJA37" s="86"/>
      <c r="AJB37" s="86"/>
      <c r="AJC37" s="86"/>
      <c r="AJD37" s="86"/>
      <c r="AJE37" s="86"/>
      <c r="AJF37" s="86"/>
      <c r="AJG37" s="86"/>
      <c r="AJH37" s="86"/>
      <c r="AJI37" s="86"/>
      <c r="AJJ37" s="86"/>
      <c r="AJK37" s="86"/>
      <c r="AJL37" s="86"/>
      <c r="AJM37" s="86"/>
      <c r="AJN37" s="86"/>
      <c r="AJO37" s="86"/>
      <c r="AJP37" s="86"/>
      <c r="AJQ37" s="86"/>
      <c r="AJR37" s="86"/>
      <c r="AJS37" s="86"/>
      <c r="AJT37" s="86"/>
      <c r="AJU37" s="86"/>
      <c r="AJV37" s="86"/>
      <c r="AJW37" s="86"/>
      <c r="AJX37" s="86"/>
      <c r="AJY37" s="86"/>
      <c r="AJZ37" s="86"/>
      <c r="AKA37" s="86"/>
      <c r="AKB37" s="86"/>
      <c r="AKC37" s="86"/>
      <c r="AKD37" s="86"/>
      <c r="AKE37" s="86"/>
      <c r="AKF37" s="86"/>
      <c r="AKG37" s="86"/>
      <c r="AKH37" s="86"/>
      <c r="AKI37" s="86"/>
      <c r="AKJ37" s="86"/>
      <c r="AKK37" s="86"/>
      <c r="AKL37" s="86"/>
      <c r="AKM37" s="86"/>
      <c r="AKN37" s="86"/>
      <c r="AKO37" s="86"/>
      <c r="AKP37" s="86"/>
      <c r="AKQ37" s="86"/>
      <c r="AKR37" s="86"/>
      <c r="AKS37" s="86"/>
      <c r="AKT37" s="86"/>
      <c r="AKU37" s="86"/>
      <c r="AKV37" s="86"/>
      <c r="AKW37" s="86"/>
      <c r="AKX37" s="86"/>
      <c r="AKY37" s="86"/>
      <c r="AKZ37" s="86"/>
      <c r="ALA37" s="86"/>
      <c r="ALB37" s="86"/>
      <c r="ALC37" s="86"/>
      <c r="ALD37" s="86"/>
      <c r="ALE37" s="86"/>
      <c r="ALF37" s="86"/>
      <c r="ALG37" s="86"/>
      <c r="ALH37" s="86"/>
      <c r="ALI37" s="86"/>
      <c r="ALJ37" s="86"/>
      <c r="ALK37" s="86"/>
      <c r="ALL37" s="86"/>
      <c r="ALM37" s="86"/>
      <c r="ALN37" s="86"/>
      <c r="ALO37" s="86"/>
      <c r="ALP37" s="86"/>
      <c r="ALQ37" s="86"/>
      <c r="ALR37" s="86"/>
      <c r="ALS37" s="86"/>
      <c r="ALT37" s="86"/>
      <c r="ALU37" s="86"/>
      <c r="ALV37" s="86"/>
      <c r="ALW37" s="86"/>
      <c r="ALX37" s="86"/>
      <c r="ALY37" s="86"/>
      <c r="ALZ37" s="86"/>
      <c r="AMA37" s="86"/>
      <c r="AMB37" s="86"/>
      <c r="AMC37" s="86"/>
      <c r="AMD37" s="86"/>
      <c r="AME37" s="86"/>
      <c r="AMF37" s="86"/>
      <c r="AMG37" s="86"/>
      <c r="AMH37" s="86"/>
      <c r="AMI37" s="86"/>
      <c r="AMJ37" s="86"/>
      <c r="AMK37" s="86"/>
      <c r="AML37" s="86"/>
      <c r="AMM37" s="86"/>
      <c r="AMN37" s="86"/>
      <c r="AMO37" s="86"/>
      <c r="AMP37" s="86"/>
      <c r="AMQ37" s="86"/>
      <c r="AMR37" s="86"/>
      <c r="AMS37" s="86"/>
      <c r="AMT37" s="86"/>
      <c r="AMU37" s="86"/>
      <c r="AMV37" s="86"/>
      <c r="AMW37" s="86"/>
      <c r="AMX37" s="86"/>
      <c r="AMY37" s="86"/>
      <c r="AMZ37" s="86"/>
      <c r="ANA37" s="86"/>
      <c r="ANB37" s="86"/>
      <c r="ANC37" s="86"/>
      <c r="AND37" s="86"/>
      <c r="ANE37" s="86"/>
      <c r="ANF37" s="86"/>
      <c r="ANG37" s="86"/>
      <c r="ANH37" s="86"/>
      <c r="ANI37" s="86"/>
      <c r="ANJ37" s="86"/>
      <c r="ANK37" s="86"/>
      <c r="ANL37" s="86"/>
      <c r="ANM37" s="86"/>
      <c r="ANN37" s="86"/>
      <c r="ANO37" s="86"/>
      <c r="ANP37" s="86"/>
      <c r="ANQ37" s="86"/>
      <c r="ANR37" s="86"/>
      <c r="ANS37" s="86"/>
      <c r="ANT37" s="86"/>
      <c r="ANU37" s="86"/>
      <c r="ANV37" s="86"/>
      <c r="ANW37" s="86"/>
      <c r="ANX37" s="86"/>
      <c r="ANY37" s="86"/>
      <c r="ANZ37" s="86"/>
      <c r="AOA37" s="86"/>
      <c r="AOB37" s="86"/>
      <c r="AOC37" s="86"/>
      <c r="AOD37" s="86"/>
      <c r="AOE37" s="86"/>
      <c r="AOF37" s="86"/>
      <c r="AOG37" s="86"/>
      <c r="AOH37" s="86"/>
      <c r="AOI37" s="86"/>
      <c r="AOJ37" s="86"/>
      <c r="AOK37" s="86"/>
      <c r="AOL37" s="86"/>
      <c r="AOM37" s="86"/>
      <c r="AON37" s="86"/>
      <c r="AOO37" s="86"/>
      <c r="AOP37" s="86"/>
      <c r="AOQ37" s="86"/>
      <c r="AOR37" s="86"/>
      <c r="AOS37" s="86"/>
      <c r="AOT37" s="86"/>
      <c r="AOU37" s="86"/>
      <c r="AOV37" s="86"/>
      <c r="AOW37" s="86"/>
      <c r="AOX37" s="86"/>
      <c r="AOY37" s="86"/>
      <c r="AOZ37" s="86"/>
      <c r="APA37" s="86"/>
      <c r="APB37" s="86"/>
      <c r="APC37" s="86"/>
      <c r="APD37" s="86"/>
      <c r="APE37" s="86"/>
      <c r="APF37" s="86"/>
      <c r="APG37" s="86"/>
      <c r="APH37" s="86"/>
      <c r="API37" s="86"/>
      <c r="APJ37" s="86"/>
      <c r="APK37" s="86"/>
      <c r="APL37" s="86"/>
      <c r="APM37" s="86"/>
      <c r="APN37" s="86"/>
      <c r="APO37" s="86"/>
      <c r="APP37" s="86"/>
      <c r="APQ37" s="86"/>
      <c r="APR37" s="86"/>
      <c r="APS37" s="86"/>
      <c r="APT37" s="86"/>
      <c r="APU37" s="86"/>
      <c r="APV37" s="86"/>
      <c r="APW37" s="86"/>
      <c r="APX37" s="86"/>
      <c r="APY37" s="86"/>
      <c r="APZ37" s="86"/>
      <c r="AQA37" s="86"/>
      <c r="AQB37" s="86"/>
      <c r="AQC37" s="86"/>
      <c r="AQD37" s="86"/>
      <c r="AQE37" s="86"/>
      <c r="AQF37" s="86"/>
      <c r="AQG37" s="86"/>
      <c r="AQH37" s="86"/>
      <c r="AQI37" s="86"/>
      <c r="AQJ37" s="86"/>
      <c r="AQK37" s="86"/>
      <c r="AQL37" s="86"/>
      <c r="AQM37" s="86"/>
      <c r="AQN37" s="86"/>
      <c r="AQO37" s="86"/>
      <c r="AQP37" s="86"/>
      <c r="AQQ37" s="86"/>
      <c r="AQR37" s="86"/>
      <c r="AQS37" s="86"/>
      <c r="AQT37" s="86"/>
      <c r="AQU37" s="86"/>
      <c r="AQV37" s="86"/>
      <c r="AQW37" s="86"/>
      <c r="AQX37" s="86"/>
      <c r="AQY37" s="86"/>
      <c r="AQZ37" s="86"/>
      <c r="ARA37" s="86"/>
      <c r="ARB37" s="86"/>
      <c r="ARC37" s="86"/>
      <c r="ARD37" s="86"/>
      <c r="ARE37" s="86"/>
      <c r="ARF37" s="86"/>
      <c r="ARG37" s="86"/>
      <c r="ARH37" s="86"/>
      <c r="ARI37" s="86"/>
      <c r="ARJ37" s="86"/>
      <c r="ARK37" s="86"/>
      <c r="ARL37" s="86"/>
      <c r="ARM37" s="86"/>
      <c r="ARN37" s="86"/>
      <c r="ARO37" s="86"/>
      <c r="ARP37" s="86"/>
      <c r="ARQ37" s="86"/>
      <c r="ARR37" s="86"/>
      <c r="ARS37" s="86"/>
      <c r="ART37" s="86"/>
      <c r="ARU37" s="86"/>
      <c r="ARV37" s="86"/>
      <c r="ARW37" s="86"/>
      <c r="ARX37" s="86"/>
      <c r="ARY37" s="86"/>
      <c r="ARZ37" s="86"/>
      <c r="ASA37" s="86"/>
      <c r="ASB37" s="86"/>
      <c r="ASC37" s="86"/>
      <c r="ASD37" s="86"/>
      <c r="ASE37" s="86"/>
      <c r="ASF37" s="86"/>
      <c r="ASG37" s="86"/>
      <c r="ASH37" s="86"/>
      <c r="ASI37" s="86"/>
      <c r="ASJ37" s="86"/>
      <c r="ASK37" s="86"/>
      <c r="ASL37" s="86"/>
      <c r="ASM37" s="86"/>
      <c r="ASN37" s="86"/>
      <c r="ASO37" s="86"/>
      <c r="ASP37" s="86"/>
      <c r="ASQ37" s="86"/>
      <c r="ASR37" s="86"/>
      <c r="ASS37" s="86"/>
      <c r="AST37" s="86"/>
      <c r="ASU37" s="86"/>
      <c r="ASV37" s="86"/>
      <c r="ASW37" s="86"/>
      <c r="ASX37" s="86"/>
      <c r="ASY37" s="86"/>
      <c r="ASZ37" s="86"/>
      <c r="ATA37" s="86"/>
      <c r="ATB37" s="86"/>
      <c r="ATC37" s="86"/>
      <c r="ATD37" s="86"/>
      <c r="ATE37" s="86"/>
      <c r="ATF37" s="86"/>
      <c r="ATG37" s="86"/>
      <c r="ATH37" s="86"/>
      <c r="ATI37" s="86"/>
      <c r="ATJ37" s="86"/>
      <c r="ATK37" s="86"/>
      <c r="ATL37" s="86"/>
      <c r="ATM37" s="86"/>
      <c r="ATN37" s="86"/>
      <c r="ATO37" s="86"/>
      <c r="ATP37" s="86"/>
      <c r="ATQ37" s="86"/>
      <c r="ATR37" s="86"/>
      <c r="ATS37" s="86"/>
      <c r="ATT37" s="86"/>
      <c r="ATU37" s="86"/>
      <c r="ATV37" s="86"/>
      <c r="ATW37" s="86"/>
      <c r="ATX37" s="86"/>
      <c r="ATY37" s="86"/>
      <c r="ATZ37" s="86"/>
      <c r="AUA37" s="86"/>
      <c r="AUB37" s="86"/>
      <c r="AUC37" s="86"/>
      <c r="AUD37" s="86"/>
      <c r="AUE37" s="86"/>
      <c r="AUF37" s="86"/>
      <c r="AUG37" s="86"/>
      <c r="AUH37" s="86"/>
      <c r="AUI37" s="86"/>
      <c r="AUJ37" s="86"/>
      <c r="AUK37" s="86"/>
      <c r="AUL37" s="86"/>
      <c r="AUM37" s="86"/>
      <c r="AUN37" s="86"/>
      <c r="AUO37" s="86"/>
      <c r="AUP37" s="86"/>
      <c r="AUQ37" s="86"/>
      <c r="AUR37" s="86"/>
      <c r="AUS37" s="86"/>
      <c r="AUT37" s="86"/>
      <c r="AUU37" s="86"/>
      <c r="AUV37" s="86"/>
      <c r="AUW37" s="86"/>
      <c r="AUX37" s="86"/>
      <c r="AUY37" s="86"/>
      <c r="AUZ37" s="86"/>
      <c r="AVA37" s="86"/>
      <c r="AVB37" s="86"/>
      <c r="AVC37" s="86"/>
      <c r="AVD37" s="86"/>
      <c r="AVE37" s="86"/>
      <c r="AVF37" s="86"/>
      <c r="AVG37" s="86"/>
      <c r="AVH37" s="86"/>
      <c r="AVI37" s="86"/>
      <c r="AVJ37" s="86"/>
      <c r="AVK37" s="86"/>
      <c r="AVL37" s="86"/>
      <c r="AVM37" s="86"/>
      <c r="AVN37" s="86"/>
      <c r="AVO37" s="86"/>
      <c r="AVP37" s="86"/>
      <c r="AVQ37" s="86"/>
      <c r="AVR37" s="86"/>
      <c r="AVS37" s="86"/>
      <c r="AVT37" s="86"/>
      <c r="AVU37" s="86"/>
      <c r="AVV37" s="86"/>
      <c r="AVW37" s="86"/>
      <c r="AVX37" s="86"/>
      <c r="AVY37" s="86"/>
      <c r="AVZ37" s="86"/>
      <c r="AWA37" s="86"/>
      <c r="AWB37" s="86"/>
      <c r="AWC37" s="86"/>
      <c r="AWD37" s="86"/>
      <c r="AWE37" s="86"/>
      <c r="AWF37" s="86"/>
      <c r="AWG37" s="86"/>
      <c r="AWH37" s="86"/>
      <c r="AWI37" s="86"/>
      <c r="AWJ37" s="86"/>
      <c r="AWK37" s="86"/>
      <c r="AWL37" s="86"/>
      <c r="AWM37" s="86"/>
      <c r="AWN37" s="86"/>
      <c r="AWO37" s="86"/>
      <c r="AWP37" s="86"/>
      <c r="AWQ37" s="86"/>
      <c r="AWR37" s="86"/>
      <c r="AWS37" s="86"/>
      <c r="AWT37" s="86"/>
      <c r="AWU37" s="86"/>
      <c r="AWV37" s="86"/>
      <c r="AWW37" s="86"/>
      <c r="AWX37" s="86"/>
      <c r="AWY37" s="86"/>
      <c r="AWZ37" s="86"/>
      <c r="AXA37" s="86"/>
      <c r="AXB37" s="86"/>
      <c r="AXC37" s="86"/>
      <c r="AXD37" s="86"/>
      <c r="AXE37" s="86"/>
      <c r="AXF37" s="86"/>
      <c r="AXG37" s="86"/>
      <c r="AXH37" s="86"/>
      <c r="AXI37" s="86"/>
      <c r="AXJ37" s="86"/>
      <c r="AXK37" s="86"/>
      <c r="AXL37" s="86"/>
      <c r="AXM37" s="86"/>
      <c r="AXN37" s="86"/>
      <c r="AXO37" s="86"/>
      <c r="AXP37" s="86"/>
      <c r="AXQ37" s="86"/>
      <c r="AXR37" s="86"/>
      <c r="AXS37" s="86"/>
      <c r="AXT37" s="86"/>
      <c r="AXU37" s="86"/>
      <c r="AXV37" s="86"/>
      <c r="AXW37" s="86"/>
      <c r="AXX37" s="86"/>
      <c r="AXY37" s="86"/>
      <c r="AXZ37" s="86"/>
      <c r="AYA37" s="86"/>
      <c r="AYB37" s="86"/>
      <c r="AYC37" s="86"/>
      <c r="AYD37" s="86"/>
      <c r="AYE37" s="86"/>
      <c r="AYF37" s="86"/>
      <c r="AYG37" s="86"/>
      <c r="AYH37" s="86"/>
      <c r="AYI37" s="86"/>
      <c r="AYJ37" s="86"/>
      <c r="AYK37" s="86"/>
      <c r="AYL37" s="86"/>
      <c r="AYM37" s="86"/>
      <c r="AYN37" s="86"/>
      <c r="AYO37" s="86"/>
      <c r="AYP37" s="86"/>
      <c r="AYQ37" s="86"/>
      <c r="AYR37" s="86"/>
      <c r="AYS37" s="86"/>
      <c r="AYT37" s="86"/>
      <c r="AYU37" s="86"/>
      <c r="AYV37" s="86"/>
      <c r="AYW37" s="86"/>
      <c r="AYX37" s="86"/>
      <c r="AYY37" s="86"/>
      <c r="AYZ37" s="86"/>
      <c r="AZA37" s="86"/>
      <c r="AZB37" s="86"/>
      <c r="AZC37" s="86"/>
      <c r="AZD37" s="86"/>
      <c r="AZE37" s="86"/>
      <c r="AZF37" s="86"/>
      <c r="AZG37" s="86"/>
      <c r="AZH37" s="86"/>
      <c r="AZI37" s="86"/>
      <c r="AZJ37" s="86"/>
      <c r="AZK37" s="86"/>
      <c r="AZL37" s="86"/>
      <c r="AZM37" s="86"/>
      <c r="AZN37" s="86"/>
      <c r="AZO37" s="86"/>
      <c r="AZP37" s="86"/>
      <c r="AZQ37" s="86"/>
      <c r="AZR37" s="86"/>
      <c r="AZS37" s="86"/>
      <c r="AZT37" s="86"/>
      <c r="AZU37" s="86"/>
      <c r="AZV37" s="86"/>
      <c r="AZW37" s="86"/>
      <c r="AZX37" s="86"/>
      <c r="AZY37" s="86"/>
      <c r="AZZ37" s="86"/>
      <c r="BAA37" s="86"/>
      <c r="BAB37" s="86"/>
      <c r="BAC37" s="86"/>
      <c r="BAD37" s="86"/>
      <c r="BAE37" s="86"/>
      <c r="BAF37" s="86"/>
      <c r="BAG37" s="86"/>
      <c r="BAH37" s="86"/>
      <c r="BAI37" s="86"/>
      <c r="BAJ37" s="86"/>
      <c r="BAK37" s="86"/>
      <c r="BAL37" s="86"/>
      <c r="BAM37" s="86"/>
      <c r="BAN37" s="86"/>
      <c r="BAO37" s="86"/>
      <c r="BAP37" s="86"/>
      <c r="BAQ37" s="86"/>
      <c r="BAR37" s="86"/>
      <c r="BAS37" s="86"/>
      <c r="BAT37" s="86"/>
      <c r="BAU37" s="86"/>
      <c r="BAV37" s="86"/>
      <c r="BAW37" s="86"/>
      <c r="BAX37" s="86"/>
      <c r="BAY37" s="86"/>
      <c r="BAZ37" s="86"/>
      <c r="BBA37" s="86"/>
      <c r="BBB37" s="86"/>
      <c r="BBC37" s="86"/>
      <c r="BBD37" s="86"/>
      <c r="BBE37" s="86"/>
      <c r="BBF37" s="86"/>
      <c r="BBG37" s="86"/>
      <c r="BBH37" s="86"/>
      <c r="BBI37" s="86"/>
      <c r="BBJ37" s="86"/>
      <c r="BBK37" s="86"/>
      <c r="BBL37" s="86"/>
      <c r="BBM37" s="86"/>
      <c r="BBN37" s="86"/>
      <c r="BBO37" s="86"/>
      <c r="BBP37" s="86"/>
      <c r="BBQ37" s="86"/>
      <c r="BBR37" s="86"/>
      <c r="BBS37" s="86"/>
      <c r="BBT37" s="86"/>
      <c r="BBU37" s="86"/>
      <c r="BBV37" s="86"/>
      <c r="BBW37" s="86"/>
      <c r="BBX37" s="86"/>
      <c r="BBY37" s="86"/>
      <c r="BBZ37" s="86"/>
      <c r="BCA37" s="86"/>
      <c r="BCB37" s="86"/>
      <c r="BCC37" s="86"/>
      <c r="BCD37" s="86"/>
      <c r="BCE37" s="86"/>
      <c r="BCF37" s="86"/>
      <c r="BCG37" s="86"/>
      <c r="BCH37" s="86"/>
      <c r="BCI37" s="86"/>
      <c r="BCJ37" s="86"/>
      <c r="BCK37" s="86"/>
      <c r="BCL37" s="86"/>
      <c r="BCM37" s="86"/>
      <c r="BCN37" s="86"/>
      <c r="BCO37" s="86"/>
      <c r="BCP37" s="86"/>
      <c r="BCQ37" s="86"/>
      <c r="BCR37" s="86"/>
      <c r="BCS37" s="86"/>
      <c r="BCT37" s="86"/>
      <c r="BCU37" s="86"/>
      <c r="BCV37" s="86"/>
      <c r="BCW37" s="86"/>
      <c r="BCX37" s="86"/>
      <c r="BCY37" s="86"/>
      <c r="BCZ37" s="86"/>
      <c r="BDA37" s="86"/>
      <c r="BDB37" s="86"/>
      <c r="BDC37" s="86"/>
      <c r="BDD37" s="86"/>
      <c r="BDE37" s="86"/>
      <c r="BDF37" s="86"/>
      <c r="BDG37" s="86"/>
      <c r="BDH37" s="86"/>
      <c r="BDI37" s="86"/>
      <c r="BDJ37" s="86"/>
      <c r="BDK37" s="86"/>
      <c r="BDL37" s="86"/>
      <c r="BDM37" s="86"/>
      <c r="BDN37" s="86"/>
      <c r="BDO37" s="86"/>
      <c r="BDP37" s="86"/>
      <c r="BDQ37" s="86"/>
      <c r="BDR37" s="86"/>
      <c r="BDS37" s="86"/>
      <c r="BDT37" s="86"/>
      <c r="BDU37" s="86"/>
      <c r="BDV37" s="86"/>
      <c r="BDW37" s="86"/>
      <c r="BDX37" s="86"/>
      <c r="BDY37" s="86"/>
      <c r="BDZ37" s="86"/>
      <c r="BEA37" s="86"/>
      <c r="BEB37" s="86"/>
      <c r="BEC37" s="86"/>
      <c r="BED37" s="86"/>
      <c r="BEE37" s="86"/>
      <c r="BEF37" s="86"/>
      <c r="BEG37" s="86"/>
      <c r="BEH37" s="86"/>
      <c r="BEI37" s="86"/>
      <c r="BEJ37" s="86"/>
      <c r="BEK37" s="86"/>
      <c r="BEL37" s="86"/>
      <c r="BEM37" s="86"/>
      <c r="BEN37" s="86"/>
      <c r="BEO37" s="86"/>
      <c r="BEP37" s="86"/>
      <c r="BEQ37" s="86"/>
      <c r="BER37" s="86"/>
      <c r="BES37" s="86"/>
      <c r="BET37" s="86"/>
      <c r="BEU37" s="86"/>
      <c r="BEV37" s="86"/>
      <c r="BEW37" s="86"/>
      <c r="BEX37" s="86"/>
      <c r="BEY37" s="86"/>
      <c r="BEZ37" s="86"/>
      <c r="BFA37" s="86"/>
      <c r="BFB37" s="86"/>
      <c r="BFC37" s="86"/>
      <c r="BFD37" s="86"/>
      <c r="BFE37" s="86"/>
      <c r="BFF37" s="86"/>
      <c r="BFG37" s="86"/>
      <c r="BFH37" s="86"/>
      <c r="BFI37" s="86"/>
      <c r="BFJ37" s="86"/>
      <c r="BFK37" s="86"/>
      <c r="BFL37" s="86"/>
      <c r="BFM37" s="86"/>
      <c r="BFN37" s="86"/>
      <c r="BFO37" s="86"/>
      <c r="BFP37" s="86"/>
      <c r="BFQ37" s="86"/>
      <c r="BFR37" s="86"/>
      <c r="BFS37" s="86"/>
      <c r="BFT37" s="86"/>
      <c r="BFU37" s="86"/>
      <c r="BFV37" s="86"/>
      <c r="BFW37" s="86"/>
      <c r="BFX37" s="86"/>
      <c r="BFY37" s="86"/>
      <c r="BFZ37" s="86"/>
      <c r="BGA37" s="86"/>
      <c r="BGB37" s="86"/>
      <c r="BGC37" s="86"/>
      <c r="BGD37" s="86"/>
      <c r="BGE37" s="86"/>
      <c r="BGF37" s="86"/>
      <c r="BGG37" s="86"/>
      <c r="BGH37" s="86"/>
      <c r="BGI37" s="86"/>
      <c r="BGJ37" s="86"/>
      <c r="BGK37" s="86"/>
      <c r="BGL37" s="86"/>
      <c r="BGM37" s="86"/>
      <c r="BGN37" s="86"/>
      <c r="BGO37" s="86"/>
      <c r="BGP37" s="86"/>
      <c r="BGQ37" s="86"/>
      <c r="BGR37" s="86"/>
      <c r="BGS37" s="86"/>
      <c r="BGT37" s="86"/>
      <c r="BGU37" s="86"/>
      <c r="BGV37" s="86"/>
      <c r="BGW37" s="86"/>
      <c r="BGX37" s="86"/>
      <c r="BGY37" s="86"/>
      <c r="BGZ37" s="86"/>
      <c r="BHA37" s="86"/>
      <c r="BHB37" s="86"/>
      <c r="BHC37" s="86"/>
      <c r="BHD37" s="86"/>
      <c r="BHE37" s="86"/>
      <c r="BHF37" s="86"/>
      <c r="BHG37" s="86"/>
      <c r="BHH37" s="86"/>
      <c r="BHI37" s="86"/>
      <c r="BHJ37" s="86"/>
      <c r="BHK37" s="86"/>
      <c r="BHL37" s="86"/>
      <c r="BHM37" s="86"/>
      <c r="BHN37" s="86"/>
      <c r="BHO37" s="86"/>
      <c r="BHP37" s="86"/>
      <c r="BHQ37" s="86"/>
      <c r="BHR37" s="86"/>
      <c r="BHS37" s="86"/>
      <c r="BHT37" s="86"/>
      <c r="BHU37" s="86"/>
      <c r="BHV37" s="86"/>
      <c r="BHW37" s="86"/>
      <c r="BHX37" s="86"/>
      <c r="BHY37" s="86"/>
      <c r="BHZ37" s="86"/>
      <c r="BIA37" s="86"/>
      <c r="BIB37" s="86"/>
      <c r="BIC37" s="86"/>
      <c r="BID37" s="86"/>
      <c r="BIE37" s="86"/>
      <c r="BIF37" s="86"/>
      <c r="BIG37" s="86"/>
      <c r="BIH37" s="86"/>
      <c r="BII37" s="86"/>
      <c r="BIJ37" s="86"/>
      <c r="BIK37" s="86"/>
      <c r="BIL37" s="86"/>
      <c r="BIM37" s="86"/>
      <c r="BIN37" s="86"/>
      <c r="BIO37" s="86"/>
      <c r="BIP37" s="86"/>
      <c r="BIQ37" s="86"/>
      <c r="BIR37" s="86"/>
      <c r="BIS37" s="86"/>
      <c r="BIT37" s="86"/>
      <c r="BIU37" s="86"/>
      <c r="BIV37" s="86"/>
      <c r="BIW37" s="86"/>
      <c r="BIX37" s="86"/>
      <c r="BIY37" s="86"/>
      <c r="BIZ37" s="86"/>
      <c r="BJA37" s="86"/>
      <c r="BJB37" s="86"/>
      <c r="BJC37" s="86"/>
      <c r="BJD37" s="86"/>
      <c r="BJE37" s="86"/>
      <c r="BJF37" s="86"/>
      <c r="BJG37" s="86"/>
      <c r="BJH37" s="86"/>
      <c r="BJI37" s="86"/>
      <c r="BJJ37" s="86"/>
      <c r="BJK37" s="86"/>
      <c r="BJL37" s="86"/>
      <c r="BJM37" s="86"/>
      <c r="BJN37" s="86"/>
      <c r="BJO37" s="86"/>
      <c r="BJP37" s="86"/>
      <c r="BJQ37" s="86"/>
      <c r="BJR37" s="86"/>
      <c r="BJS37" s="86"/>
      <c r="BJT37" s="86"/>
      <c r="BJU37" s="86"/>
      <c r="BJV37" s="86"/>
      <c r="BJW37" s="86"/>
      <c r="BJX37" s="86"/>
      <c r="BJY37" s="86"/>
      <c r="BJZ37" s="86"/>
      <c r="BKA37" s="86"/>
      <c r="BKB37" s="86"/>
      <c r="BKC37" s="86"/>
      <c r="BKD37" s="86"/>
      <c r="BKE37" s="86"/>
      <c r="BKF37" s="86"/>
      <c r="BKG37" s="86"/>
      <c r="BKH37" s="86"/>
      <c r="BKI37" s="86"/>
      <c r="BKJ37" s="86"/>
      <c r="BKK37" s="86"/>
      <c r="BKL37" s="86"/>
      <c r="BKM37" s="86"/>
      <c r="BKN37" s="86"/>
      <c r="BKO37" s="86"/>
      <c r="BKP37" s="86"/>
      <c r="BKQ37" s="86"/>
      <c r="BKR37" s="86"/>
      <c r="BKS37" s="86"/>
      <c r="BKT37" s="86"/>
      <c r="BKU37" s="86"/>
      <c r="BKV37" s="86"/>
      <c r="BKW37" s="86"/>
      <c r="BKX37" s="86"/>
      <c r="BKY37" s="86"/>
      <c r="BKZ37" s="86"/>
      <c r="BLA37" s="86"/>
      <c r="BLB37" s="86"/>
      <c r="BLC37" s="86"/>
      <c r="BLD37" s="86"/>
      <c r="BLE37" s="86"/>
      <c r="BLF37" s="86"/>
      <c r="BLG37" s="86"/>
      <c r="BLH37" s="86"/>
      <c r="BLI37" s="86"/>
      <c r="BLJ37" s="86"/>
      <c r="BLK37" s="86"/>
      <c r="BLL37" s="86"/>
      <c r="BLM37" s="86"/>
      <c r="BLN37" s="86"/>
      <c r="BLO37" s="86"/>
      <c r="BLP37" s="86"/>
      <c r="BLQ37" s="86"/>
      <c r="BLR37" s="86"/>
      <c r="BLS37" s="86"/>
      <c r="BLT37" s="86"/>
      <c r="BLU37" s="86"/>
      <c r="BLV37" s="86"/>
      <c r="BLW37" s="86"/>
      <c r="BLX37" s="86"/>
      <c r="BLY37" s="86"/>
      <c r="BLZ37" s="86"/>
      <c r="BMA37" s="86"/>
      <c r="BMB37" s="86"/>
      <c r="BMC37" s="86"/>
      <c r="BMD37" s="86"/>
      <c r="BME37" s="86"/>
      <c r="BMF37" s="86"/>
      <c r="BMG37" s="86"/>
      <c r="BMH37" s="86"/>
      <c r="BMI37" s="86"/>
      <c r="BMJ37" s="86"/>
      <c r="BMK37" s="86"/>
      <c r="BML37" s="86"/>
      <c r="BMM37" s="86"/>
      <c r="BMN37" s="86"/>
      <c r="BMO37" s="86"/>
      <c r="BMP37" s="86"/>
      <c r="BMQ37" s="86"/>
      <c r="BMR37" s="86"/>
      <c r="BMS37" s="86"/>
      <c r="BMT37" s="86"/>
      <c r="BMU37" s="86"/>
      <c r="BMV37" s="86"/>
      <c r="BMW37" s="86"/>
      <c r="BMX37" s="86"/>
      <c r="BMY37" s="86"/>
      <c r="BMZ37" s="86"/>
      <c r="BNA37" s="86"/>
      <c r="BNB37" s="86"/>
      <c r="BNC37" s="86"/>
      <c r="BND37" s="86"/>
      <c r="BNE37" s="86"/>
      <c r="BNF37" s="86"/>
      <c r="BNG37" s="86"/>
      <c r="BNH37" s="86"/>
      <c r="BNI37" s="86"/>
      <c r="BNJ37" s="86"/>
      <c r="BNK37" s="86"/>
      <c r="BNL37" s="86"/>
      <c r="BNM37" s="86"/>
      <c r="BNN37" s="86"/>
      <c r="BNO37" s="86"/>
      <c r="BNP37" s="86"/>
      <c r="BNQ37" s="86"/>
      <c r="BNR37" s="86"/>
      <c r="BNS37" s="86"/>
      <c r="BNT37" s="86"/>
      <c r="BNU37" s="86"/>
      <c r="BNV37" s="86"/>
      <c r="BNW37" s="86"/>
      <c r="BNX37" s="86"/>
      <c r="BNY37" s="86"/>
      <c r="BNZ37" s="86"/>
      <c r="BOA37" s="86"/>
      <c r="BOB37" s="86"/>
      <c r="BOC37" s="86"/>
      <c r="BOD37" s="86"/>
      <c r="BOE37" s="86"/>
      <c r="BOF37" s="86"/>
      <c r="BOG37" s="86"/>
      <c r="BOH37" s="86"/>
      <c r="BOI37" s="86"/>
      <c r="BOJ37" s="86"/>
      <c r="BOK37" s="86"/>
      <c r="BOL37" s="86"/>
      <c r="BOM37" s="86"/>
      <c r="BON37" s="86"/>
      <c r="BOO37" s="86"/>
      <c r="BOP37" s="86"/>
      <c r="BOQ37" s="86"/>
      <c r="BOR37" s="86"/>
      <c r="BOS37" s="86"/>
      <c r="BOT37" s="86"/>
      <c r="BOU37" s="86"/>
      <c r="BOV37" s="86"/>
      <c r="BOW37" s="86"/>
      <c r="BOX37" s="86"/>
      <c r="BOY37" s="86"/>
      <c r="BOZ37" s="86"/>
      <c r="BPA37" s="86"/>
      <c r="BPB37" s="86"/>
      <c r="BPC37" s="86"/>
      <c r="BPD37" s="86"/>
      <c r="BPE37" s="86"/>
      <c r="BPF37" s="86"/>
      <c r="BPG37" s="86"/>
      <c r="BPH37" s="86"/>
      <c r="BPI37" s="86"/>
      <c r="BPJ37" s="86"/>
      <c r="BPK37" s="86"/>
      <c r="BPL37" s="86"/>
      <c r="BPM37" s="86"/>
      <c r="BPN37" s="86"/>
      <c r="BPO37" s="86"/>
      <c r="BPP37" s="86"/>
      <c r="BPQ37" s="86"/>
      <c r="BPR37" s="86"/>
      <c r="BPS37" s="86"/>
      <c r="BPT37" s="86"/>
      <c r="BPU37" s="86"/>
      <c r="BPV37" s="86"/>
      <c r="BPW37" s="86"/>
      <c r="BPX37" s="86"/>
      <c r="BPY37" s="86"/>
      <c r="BPZ37" s="86"/>
      <c r="BQA37" s="86"/>
      <c r="BQB37" s="86"/>
      <c r="BQC37" s="86"/>
      <c r="BQD37" s="86"/>
      <c r="BQE37" s="86"/>
      <c r="BQF37" s="86"/>
      <c r="BQG37" s="86"/>
      <c r="BQH37" s="86"/>
      <c r="BQI37" s="86"/>
      <c r="BQJ37" s="86"/>
      <c r="BQK37" s="86"/>
      <c r="BQL37" s="86"/>
      <c r="BQM37" s="86"/>
      <c r="BQN37" s="86"/>
      <c r="BQO37" s="86"/>
      <c r="BQP37" s="86"/>
      <c r="BQQ37" s="86"/>
      <c r="BQR37" s="86"/>
      <c r="BQS37" s="86"/>
      <c r="BQT37" s="86"/>
      <c r="BQU37" s="86"/>
      <c r="BQV37" s="86"/>
      <c r="BQW37" s="86"/>
      <c r="BQX37" s="86"/>
      <c r="BQY37" s="86"/>
      <c r="BQZ37" s="86"/>
      <c r="BRA37" s="86"/>
      <c r="BRB37" s="86"/>
      <c r="BRC37" s="86"/>
      <c r="BRD37" s="86"/>
      <c r="BRE37" s="86"/>
      <c r="BRF37" s="86"/>
      <c r="BRG37" s="86"/>
      <c r="BRH37" s="86"/>
      <c r="BRI37" s="86"/>
      <c r="BRJ37" s="86"/>
      <c r="BRK37" s="86"/>
      <c r="BRL37" s="86"/>
      <c r="BRM37" s="86"/>
      <c r="BRN37" s="86"/>
      <c r="BRO37" s="86"/>
      <c r="BRP37" s="86"/>
      <c r="BRQ37" s="86"/>
      <c r="BRR37" s="86"/>
      <c r="BRS37" s="86"/>
      <c r="BRT37" s="86"/>
      <c r="BRU37" s="86"/>
      <c r="BRV37" s="86"/>
      <c r="BRW37" s="86"/>
      <c r="BRX37" s="86"/>
      <c r="BRY37" s="86"/>
      <c r="BRZ37" s="86"/>
      <c r="BSA37" s="86"/>
      <c r="BSB37" s="86"/>
      <c r="BSC37" s="86"/>
      <c r="BSD37" s="86"/>
      <c r="BSE37" s="86"/>
      <c r="BSF37" s="86"/>
      <c r="BSG37" s="86"/>
      <c r="BSH37" s="86"/>
      <c r="BSI37" s="86"/>
      <c r="BSJ37" s="86"/>
      <c r="BSK37" s="86"/>
      <c r="BSL37" s="86"/>
      <c r="BSM37" s="86"/>
      <c r="BSN37" s="86"/>
      <c r="BSO37" s="86"/>
      <c r="BSP37" s="86"/>
      <c r="BSQ37" s="86"/>
      <c r="BSR37" s="86"/>
      <c r="BSS37" s="86"/>
      <c r="BST37" s="86"/>
      <c r="BSU37" s="86"/>
      <c r="BSV37" s="86"/>
      <c r="BSW37" s="86"/>
      <c r="BSX37" s="86"/>
      <c r="BSY37" s="86"/>
      <c r="BSZ37" s="86"/>
      <c r="BTA37" s="86"/>
      <c r="BTB37" s="86"/>
      <c r="BTC37" s="86"/>
      <c r="BTD37" s="86"/>
      <c r="BTE37" s="86"/>
      <c r="BTF37" s="86"/>
      <c r="BTG37" s="86"/>
      <c r="BTH37" s="86"/>
      <c r="BTI37" s="86"/>
      <c r="BTJ37" s="86"/>
      <c r="BTK37" s="86"/>
      <c r="BTL37" s="86"/>
      <c r="BTM37" s="86"/>
      <c r="BTN37" s="86"/>
      <c r="BTO37" s="86"/>
      <c r="BTP37" s="86"/>
      <c r="BTQ37" s="86"/>
      <c r="BTR37" s="86"/>
      <c r="BTS37" s="86"/>
      <c r="BTT37" s="86"/>
      <c r="BTU37" s="86"/>
      <c r="BTV37" s="86"/>
      <c r="BTW37" s="86"/>
      <c r="BTX37" s="86"/>
      <c r="BTY37" s="86"/>
      <c r="BTZ37" s="86"/>
      <c r="BUA37" s="86"/>
      <c r="BUB37" s="86"/>
      <c r="BUC37" s="86"/>
      <c r="BUD37" s="86"/>
      <c r="BUE37" s="86"/>
      <c r="BUF37" s="86"/>
      <c r="BUG37" s="86"/>
      <c r="BUH37" s="86"/>
      <c r="BUI37" s="86"/>
      <c r="BUJ37" s="86"/>
      <c r="BUK37" s="86"/>
      <c r="BUL37" s="86"/>
      <c r="BUM37" s="86"/>
      <c r="BUN37" s="86"/>
      <c r="BUO37" s="86"/>
      <c r="BUP37" s="86"/>
      <c r="BUQ37" s="86"/>
      <c r="BUR37" s="86"/>
      <c r="BUS37" s="86"/>
      <c r="BUT37" s="86"/>
      <c r="BUU37" s="86"/>
      <c r="BUV37" s="86"/>
      <c r="BUW37" s="86"/>
      <c r="BUX37" s="86"/>
      <c r="BUY37" s="86"/>
      <c r="BUZ37" s="86"/>
      <c r="BVA37" s="86"/>
      <c r="BVB37" s="86"/>
      <c r="BVC37" s="86"/>
      <c r="BVD37" s="86"/>
      <c r="BVE37" s="86"/>
      <c r="BVF37" s="86"/>
      <c r="BVG37" s="86"/>
      <c r="BVH37" s="86"/>
      <c r="BVI37" s="86"/>
      <c r="BVJ37" s="86"/>
      <c r="BVK37" s="86"/>
      <c r="BVL37" s="86"/>
      <c r="BVM37" s="86"/>
      <c r="BVN37" s="86"/>
      <c r="BVO37" s="86"/>
      <c r="BVP37" s="86"/>
      <c r="BVQ37" s="86"/>
      <c r="BVR37" s="86"/>
      <c r="BVS37" s="86"/>
      <c r="BVT37" s="86"/>
      <c r="BVU37" s="86"/>
      <c r="BVV37" s="86"/>
      <c r="BVW37" s="86"/>
      <c r="BVX37" s="86"/>
      <c r="BVY37" s="86"/>
      <c r="BVZ37" s="86"/>
      <c r="BWA37" s="86"/>
      <c r="BWB37" s="86"/>
      <c r="BWC37" s="86"/>
      <c r="BWD37" s="86"/>
      <c r="BWE37" s="86"/>
      <c r="BWF37" s="86"/>
      <c r="BWG37" s="86"/>
      <c r="BWH37" s="86"/>
      <c r="BWI37" s="86"/>
      <c r="BWJ37" s="86"/>
      <c r="BWK37" s="86"/>
      <c r="BWL37" s="86"/>
      <c r="BWM37" s="86"/>
      <c r="BWN37" s="86"/>
      <c r="BWO37" s="86"/>
      <c r="BWP37" s="86"/>
      <c r="BWQ37" s="86"/>
      <c r="BWR37" s="86"/>
      <c r="BWS37" s="86"/>
      <c r="BWT37" s="86"/>
      <c r="BWU37" s="86"/>
      <c r="BWV37" s="86"/>
      <c r="BWW37" s="86"/>
      <c r="BWX37" s="86"/>
      <c r="BWY37" s="86"/>
      <c r="BWZ37" s="86"/>
      <c r="BXA37" s="86"/>
      <c r="BXB37" s="86"/>
      <c r="BXC37" s="86"/>
      <c r="BXD37" s="86"/>
      <c r="BXE37" s="86"/>
      <c r="BXF37" s="86"/>
      <c r="BXG37" s="86"/>
      <c r="BXH37" s="86"/>
      <c r="BXI37" s="86"/>
      <c r="BXJ37" s="86"/>
      <c r="BXK37" s="86"/>
      <c r="BXL37" s="86"/>
      <c r="BXM37" s="86"/>
      <c r="BXN37" s="86"/>
      <c r="BXO37" s="86"/>
      <c r="BXP37" s="86"/>
      <c r="BXQ37" s="86"/>
      <c r="BXR37" s="86"/>
      <c r="BXS37" s="86"/>
      <c r="BXT37" s="86"/>
      <c r="BXU37" s="86"/>
      <c r="BXV37" s="86"/>
      <c r="BXW37" s="86"/>
      <c r="BXX37" s="86"/>
      <c r="BXY37" s="86"/>
      <c r="BXZ37" s="86"/>
      <c r="BYA37" s="86"/>
      <c r="BYB37" s="86"/>
      <c r="BYC37" s="86"/>
      <c r="BYD37" s="86"/>
      <c r="BYE37" s="86"/>
      <c r="BYF37" s="86"/>
      <c r="BYG37" s="86"/>
      <c r="BYH37" s="86"/>
      <c r="BYI37" s="86"/>
      <c r="BYJ37" s="86"/>
      <c r="BYK37" s="86"/>
      <c r="BYL37" s="86"/>
      <c r="BYM37" s="86"/>
      <c r="BYN37" s="86"/>
      <c r="BYO37" s="86"/>
      <c r="BYP37" s="86"/>
      <c r="BYQ37" s="86"/>
      <c r="BYR37" s="86"/>
      <c r="BYS37" s="86"/>
      <c r="BYT37" s="86"/>
      <c r="BYU37" s="86"/>
      <c r="BYV37" s="86"/>
      <c r="BYW37" s="86"/>
      <c r="BYX37" s="86"/>
      <c r="BYY37" s="86"/>
      <c r="BYZ37" s="86"/>
      <c r="BZA37" s="86"/>
      <c r="BZB37" s="86"/>
      <c r="BZC37" s="86"/>
      <c r="BZD37" s="86"/>
      <c r="BZE37" s="86"/>
      <c r="BZF37" s="86"/>
      <c r="BZG37" s="86"/>
      <c r="BZH37" s="86"/>
      <c r="BZI37" s="86"/>
      <c r="BZJ37" s="86"/>
      <c r="BZK37" s="86"/>
      <c r="BZL37" s="86"/>
      <c r="BZM37" s="86"/>
      <c r="BZN37" s="86"/>
      <c r="BZO37" s="86"/>
      <c r="BZP37" s="86"/>
      <c r="BZQ37" s="86"/>
      <c r="BZR37" s="86"/>
      <c r="BZS37" s="86"/>
      <c r="BZT37" s="86"/>
      <c r="BZU37" s="86"/>
      <c r="BZV37" s="86"/>
      <c r="BZW37" s="86"/>
      <c r="BZX37" s="86"/>
      <c r="BZY37" s="86"/>
      <c r="BZZ37" s="86"/>
      <c r="CAA37" s="86"/>
      <c r="CAB37" s="86"/>
      <c r="CAC37" s="86"/>
      <c r="CAD37" s="86"/>
      <c r="CAE37" s="86"/>
      <c r="CAF37" s="86"/>
      <c r="CAG37" s="86"/>
      <c r="CAH37" s="86"/>
      <c r="CAI37" s="86"/>
      <c r="CAJ37" s="86"/>
      <c r="CAK37" s="86"/>
      <c r="CAL37" s="86"/>
      <c r="CAM37" s="86"/>
      <c r="CAN37" s="86"/>
      <c r="CAO37" s="86"/>
      <c r="CAP37" s="86"/>
      <c r="CAQ37" s="86"/>
      <c r="CAR37" s="86"/>
      <c r="CAS37" s="86"/>
      <c r="CAT37" s="86"/>
      <c r="CAU37" s="86"/>
      <c r="CAV37" s="86"/>
      <c r="CAW37" s="86"/>
      <c r="CAX37" s="86"/>
      <c r="CAY37" s="86"/>
      <c r="CAZ37" s="86"/>
      <c r="CBA37" s="86"/>
      <c r="CBB37" s="86"/>
      <c r="CBC37" s="86"/>
      <c r="CBD37" s="86"/>
      <c r="CBE37" s="86"/>
      <c r="CBF37" s="86"/>
      <c r="CBG37" s="86"/>
      <c r="CBH37" s="86"/>
      <c r="CBI37" s="86"/>
      <c r="CBJ37" s="86"/>
      <c r="CBK37" s="86"/>
      <c r="CBL37" s="86"/>
      <c r="CBM37" s="86"/>
      <c r="CBN37" s="86"/>
      <c r="CBO37" s="86"/>
      <c r="CBP37" s="86"/>
      <c r="CBQ37" s="86"/>
      <c r="CBR37" s="86"/>
      <c r="CBS37" s="86"/>
      <c r="CBT37" s="86"/>
      <c r="CBU37" s="86"/>
      <c r="CBV37" s="86"/>
      <c r="CBW37" s="86"/>
      <c r="CBX37" s="86"/>
      <c r="CBY37" s="86"/>
      <c r="CBZ37" s="86"/>
      <c r="CCA37" s="86"/>
      <c r="CCB37" s="86"/>
      <c r="CCC37" s="86"/>
      <c r="CCD37" s="86"/>
      <c r="CCE37" s="86"/>
      <c r="CCF37" s="86"/>
      <c r="CCG37" s="86"/>
      <c r="CCH37" s="86"/>
      <c r="CCI37" s="86"/>
      <c r="CCJ37" s="86"/>
      <c r="CCK37" s="86"/>
      <c r="CCL37" s="86"/>
      <c r="CCM37" s="86"/>
      <c r="CCN37" s="86"/>
      <c r="CCO37" s="86"/>
      <c r="CCP37" s="86"/>
      <c r="CCQ37" s="86"/>
      <c r="CCR37" s="86"/>
      <c r="CCS37" s="86"/>
      <c r="CCT37" s="86"/>
      <c r="CCU37" s="86"/>
      <c r="CCV37" s="86"/>
      <c r="CCW37" s="86"/>
      <c r="CCX37" s="86"/>
      <c r="CCY37" s="86"/>
      <c r="CCZ37" s="86"/>
      <c r="CDA37" s="86"/>
      <c r="CDB37" s="86"/>
      <c r="CDC37" s="86"/>
      <c r="CDD37" s="86"/>
      <c r="CDE37" s="86"/>
      <c r="CDF37" s="86"/>
      <c r="CDG37" s="86"/>
      <c r="CDH37" s="86"/>
      <c r="CDI37" s="86"/>
      <c r="CDJ37" s="86"/>
      <c r="CDK37" s="86"/>
      <c r="CDL37" s="86"/>
      <c r="CDM37" s="86"/>
      <c r="CDN37" s="86"/>
      <c r="CDO37" s="86"/>
      <c r="CDP37" s="86"/>
      <c r="CDQ37" s="86"/>
      <c r="CDR37" s="86"/>
      <c r="CDS37" s="86"/>
      <c r="CDT37" s="86"/>
      <c r="CDU37" s="86"/>
      <c r="CDV37" s="86"/>
      <c r="CDW37" s="86"/>
      <c r="CDX37" s="86"/>
      <c r="CDY37" s="86"/>
      <c r="CDZ37" s="86"/>
      <c r="CEA37" s="86"/>
      <c r="CEB37" s="86"/>
      <c r="CEC37" s="86"/>
      <c r="CED37" s="86"/>
      <c r="CEE37" s="86"/>
      <c r="CEF37" s="86"/>
      <c r="CEG37" s="86"/>
      <c r="CEH37" s="86"/>
      <c r="CEI37" s="86"/>
      <c r="CEJ37" s="86"/>
      <c r="CEK37" s="86"/>
      <c r="CEL37" s="86"/>
      <c r="CEM37" s="86"/>
      <c r="CEN37" s="86"/>
      <c r="CEO37" s="86"/>
      <c r="CEP37" s="86"/>
      <c r="CEQ37" s="86"/>
      <c r="CER37" s="86"/>
      <c r="CES37" s="86"/>
      <c r="CET37" s="86"/>
      <c r="CEU37" s="86"/>
      <c r="CEV37" s="86"/>
      <c r="CEW37" s="86"/>
      <c r="CEX37" s="86"/>
      <c r="CEY37" s="86"/>
      <c r="CEZ37" s="86"/>
      <c r="CFA37" s="86"/>
      <c r="CFB37" s="86"/>
      <c r="CFC37" s="86"/>
      <c r="CFD37" s="86"/>
      <c r="CFE37" s="86"/>
      <c r="CFF37" s="86"/>
      <c r="CFG37" s="86"/>
      <c r="CFH37" s="86"/>
      <c r="CFI37" s="86"/>
      <c r="CFJ37" s="86"/>
      <c r="CFK37" s="86"/>
      <c r="CFL37" s="86"/>
      <c r="CFM37" s="86"/>
      <c r="CFN37" s="86"/>
      <c r="CFO37" s="86"/>
      <c r="CFP37" s="86"/>
      <c r="CFQ37" s="86"/>
      <c r="CFR37" s="86"/>
      <c r="CFS37" s="86"/>
      <c r="CFT37" s="86"/>
      <c r="CFU37" s="86"/>
      <c r="CFV37" s="86"/>
      <c r="CFW37" s="86"/>
      <c r="CFX37" s="86"/>
      <c r="CFY37" s="86"/>
      <c r="CFZ37" s="86"/>
      <c r="CGA37" s="86"/>
      <c r="CGB37" s="86"/>
      <c r="CGC37" s="86"/>
      <c r="CGD37" s="86"/>
      <c r="CGE37" s="86"/>
      <c r="CGF37" s="86"/>
      <c r="CGG37" s="86"/>
      <c r="CGH37" s="86"/>
      <c r="CGI37" s="86"/>
      <c r="CGJ37" s="86"/>
      <c r="CGK37" s="86"/>
      <c r="CGL37" s="86"/>
      <c r="CGM37" s="86"/>
      <c r="CGN37" s="86"/>
      <c r="CGO37" s="86"/>
      <c r="CGP37" s="86"/>
      <c r="CGQ37" s="86"/>
      <c r="CGR37" s="86"/>
      <c r="CGS37" s="86"/>
      <c r="CGT37" s="86"/>
      <c r="CGU37" s="86"/>
      <c r="CGV37" s="86"/>
      <c r="CGW37" s="86"/>
      <c r="CGX37" s="86"/>
      <c r="CGY37" s="86"/>
      <c r="CGZ37" s="86"/>
      <c r="CHA37" s="86"/>
      <c r="CHB37" s="86"/>
      <c r="CHC37" s="86"/>
      <c r="CHD37" s="86"/>
      <c r="CHE37" s="86"/>
      <c r="CHF37" s="86"/>
      <c r="CHG37" s="86"/>
      <c r="CHH37" s="86"/>
      <c r="CHI37" s="86"/>
      <c r="CHJ37" s="86"/>
      <c r="CHK37" s="86"/>
      <c r="CHL37" s="86"/>
      <c r="CHM37" s="86"/>
      <c r="CHN37" s="86"/>
      <c r="CHO37" s="86"/>
      <c r="CHP37" s="86"/>
      <c r="CHQ37" s="86"/>
      <c r="CHR37" s="86"/>
      <c r="CHS37" s="86"/>
      <c r="CHT37" s="86"/>
      <c r="CHU37" s="86"/>
      <c r="CHV37" s="86"/>
      <c r="CHW37" s="86"/>
      <c r="CHX37" s="86"/>
      <c r="CHY37" s="86"/>
      <c r="CHZ37" s="86"/>
      <c r="CIA37" s="86"/>
      <c r="CIB37" s="86"/>
      <c r="CIC37" s="86"/>
      <c r="CID37" s="86"/>
      <c r="CIE37" s="86"/>
      <c r="CIF37" s="86"/>
      <c r="CIG37" s="86"/>
      <c r="CIH37" s="86"/>
      <c r="CII37" s="86"/>
      <c r="CIJ37" s="86"/>
      <c r="CIK37" s="86"/>
      <c r="CIL37" s="86"/>
      <c r="CIM37" s="86"/>
      <c r="CIN37" s="86"/>
      <c r="CIO37" s="86"/>
      <c r="CIP37" s="86"/>
      <c r="CIQ37" s="86"/>
      <c r="CIR37" s="86"/>
      <c r="CIS37" s="86"/>
      <c r="CIT37" s="86"/>
      <c r="CIU37" s="86"/>
      <c r="CIV37" s="86"/>
      <c r="CIW37" s="86"/>
      <c r="CIX37" s="86"/>
      <c r="CIY37" s="86"/>
      <c r="CIZ37" s="86"/>
      <c r="CJA37" s="86"/>
      <c r="CJB37" s="86"/>
      <c r="CJC37" s="86"/>
      <c r="CJD37" s="86"/>
      <c r="CJE37" s="86"/>
      <c r="CJF37" s="86"/>
      <c r="CJG37" s="86"/>
      <c r="CJH37" s="86"/>
      <c r="CJI37" s="86"/>
      <c r="CJJ37" s="86"/>
      <c r="CJK37" s="86"/>
      <c r="CJL37" s="86"/>
      <c r="CJM37" s="86"/>
      <c r="CJN37" s="86"/>
      <c r="CJO37" s="86"/>
      <c r="CJP37" s="86"/>
      <c r="CJQ37" s="86"/>
      <c r="CJR37" s="86"/>
      <c r="CJS37" s="86"/>
      <c r="CJT37" s="86"/>
      <c r="CJU37" s="86"/>
      <c r="CJV37" s="86"/>
      <c r="CJW37" s="86"/>
      <c r="CJX37" s="86"/>
      <c r="CJY37" s="86"/>
      <c r="CJZ37" s="86"/>
      <c r="CKA37" s="86"/>
      <c r="CKB37" s="86"/>
      <c r="CKC37" s="86"/>
      <c r="CKD37" s="86"/>
      <c r="CKE37" s="86"/>
      <c r="CKF37" s="86"/>
      <c r="CKG37" s="86"/>
      <c r="CKH37" s="86"/>
      <c r="CKI37" s="86"/>
      <c r="CKJ37" s="86"/>
      <c r="CKK37" s="86"/>
      <c r="CKL37" s="86"/>
      <c r="CKM37" s="86"/>
      <c r="CKN37" s="86"/>
      <c r="CKO37" s="86"/>
      <c r="CKP37" s="86"/>
      <c r="CKQ37" s="86"/>
      <c r="CKR37" s="86"/>
      <c r="CKS37" s="86"/>
      <c r="CKT37" s="86"/>
      <c r="CKU37" s="86"/>
      <c r="CKV37" s="86"/>
      <c r="CKW37" s="86"/>
      <c r="CKX37" s="86"/>
      <c r="CKY37" s="86"/>
      <c r="CKZ37" s="86"/>
      <c r="CLA37" s="86"/>
      <c r="CLB37" s="86"/>
      <c r="CLC37" s="86"/>
      <c r="CLD37" s="86"/>
      <c r="CLE37" s="86"/>
      <c r="CLF37" s="86"/>
      <c r="CLG37" s="86"/>
      <c r="CLH37" s="86"/>
      <c r="CLI37" s="86"/>
      <c r="CLJ37" s="86"/>
      <c r="CLK37" s="86"/>
      <c r="CLL37" s="86"/>
      <c r="CLM37" s="86"/>
      <c r="CLN37" s="86"/>
      <c r="CLO37" s="86"/>
      <c r="CLP37" s="86"/>
      <c r="CLQ37" s="86"/>
      <c r="CLR37" s="86"/>
      <c r="CLS37" s="86"/>
      <c r="CLT37" s="86"/>
      <c r="CLU37" s="86"/>
      <c r="CLV37" s="86"/>
      <c r="CLW37" s="86"/>
      <c r="CLX37" s="86"/>
      <c r="CLY37" s="86"/>
      <c r="CLZ37" s="86"/>
      <c r="CMA37" s="86"/>
      <c r="CMB37" s="86"/>
      <c r="CMC37" s="86"/>
      <c r="CMD37" s="86"/>
      <c r="CME37" s="86"/>
      <c r="CMF37" s="86"/>
      <c r="CMG37" s="86"/>
      <c r="CMH37" s="86"/>
      <c r="CMI37" s="86"/>
      <c r="CMJ37" s="86"/>
      <c r="CMK37" s="86"/>
      <c r="CML37" s="86"/>
      <c r="CMM37" s="86"/>
      <c r="CMN37" s="86"/>
      <c r="CMO37" s="86"/>
      <c r="CMP37" s="86"/>
      <c r="CMQ37" s="86"/>
      <c r="CMR37" s="86"/>
      <c r="CMS37" s="86"/>
      <c r="CMT37" s="86"/>
      <c r="CMU37" s="86"/>
      <c r="CMV37" s="86"/>
      <c r="CMW37" s="86"/>
      <c r="CMX37" s="86"/>
      <c r="CMY37" s="86"/>
      <c r="CMZ37" s="86"/>
      <c r="CNA37" s="86"/>
      <c r="CNB37" s="86"/>
      <c r="CNC37" s="86"/>
      <c r="CND37" s="86"/>
      <c r="CNE37" s="86"/>
      <c r="CNF37" s="86"/>
      <c r="CNG37" s="86"/>
      <c r="CNH37" s="86"/>
      <c r="CNI37" s="86"/>
      <c r="CNJ37" s="86"/>
      <c r="CNK37" s="86"/>
      <c r="CNL37" s="86"/>
      <c r="CNM37" s="86"/>
      <c r="CNN37" s="86"/>
      <c r="CNO37" s="86"/>
      <c r="CNP37" s="86"/>
      <c r="CNQ37" s="86"/>
      <c r="CNR37" s="86"/>
      <c r="CNS37" s="86"/>
      <c r="CNT37" s="86"/>
      <c r="CNU37" s="86"/>
      <c r="CNV37" s="86"/>
      <c r="CNW37" s="86"/>
      <c r="CNX37" s="86"/>
      <c r="CNY37" s="86"/>
      <c r="CNZ37" s="86"/>
      <c r="COA37" s="86"/>
      <c r="COB37" s="86"/>
      <c r="COC37" s="86"/>
      <c r="COD37" s="86"/>
      <c r="COE37" s="86"/>
      <c r="COF37" s="86"/>
      <c r="COG37" s="86"/>
      <c r="COH37" s="86"/>
      <c r="COI37" s="86"/>
      <c r="COJ37" s="86"/>
      <c r="COK37" s="86"/>
      <c r="COL37" s="86"/>
      <c r="COM37" s="86"/>
      <c r="CON37" s="86"/>
      <c r="COO37" s="86"/>
      <c r="COP37" s="86"/>
      <c r="COQ37" s="86"/>
      <c r="COR37" s="86"/>
      <c r="COS37" s="86"/>
      <c r="COT37" s="86"/>
      <c r="COU37" s="86"/>
      <c r="COV37" s="86"/>
      <c r="COW37" s="86"/>
      <c r="COX37" s="86"/>
      <c r="COY37" s="86"/>
      <c r="COZ37" s="86"/>
      <c r="CPA37" s="86"/>
      <c r="CPB37" s="86"/>
      <c r="CPC37" s="86"/>
      <c r="CPD37" s="86"/>
      <c r="CPE37" s="86"/>
      <c r="CPF37" s="86"/>
      <c r="CPG37" s="86"/>
      <c r="CPH37" s="86"/>
      <c r="CPI37" s="86"/>
      <c r="CPJ37" s="86"/>
      <c r="CPK37" s="86"/>
      <c r="CPL37" s="86"/>
      <c r="CPM37" s="86"/>
      <c r="CPN37" s="86"/>
      <c r="CPO37" s="86"/>
      <c r="CPP37" s="86"/>
      <c r="CPQ37" s="86"/>
      <c r="CPR37" s="86"/>
      <c r="CPS37" s="86"/>
      <c r="CPT37" s="86"/>
      <c r="CPU37" s="86"/>
      <c r="CPV37" s="86"/>
      <c r="CPW37" s="86"/>
      <c r="CPX37" s="86"/>
      <c r="CPY37" s="86"/>
      <c r="CPZ37" s="86"/>
      <c r="CQA37" s="86"/>
      <c r="CQB37" s="86"/>
      <c r="CQC37" s="86"/>
      <c r="CQD37" s="86"/>
      <c r="CQE37" s="86"/>
      <c r="CQF37" s="86"/>
      <c r="CQG37" s="86"/>
      <c r="CQH37" s="86"/>
      <c r="CQI37" s="86"/>
      <c r="CQJ37" s="86"/>
      <c r="CQK37" s="86"/>
      <c r="CQL37" s="86"/>
      <c r="CQM37" s="86"/>
      <c r="CQN37" s="86"/>
      <c r="CQO37" s="86"/>
      <c r="CQP37" s="86"/>
      <c r="CQQ37" s="86"/>
      <c r="CQR37" s="86"/>
      <c r="CQS37" s="86"/>
      <c r="CQT37" s="86"/>
      <c r="CQU37" s="86"/>
      <c r="CQV37" s="86"/>
      <c r="CQW37" s="86"/>
      <c r="CQX37" s="86"/>
      <c r="CQY37" s="86"/>
      <c r="CQZ37" s="86"/>
      <c r="CRA37" s="86"/>
      <c r="CRB37" s="86"/>
      <c r="CRC37" s="86"/>
      <c r="CRD37" s="86"/>
      <c r="CRE37" s="86"/>
      <c r="CRF37" s="86"/>
      <c r="CRG37" s="86"/>
      <c r="CRH37" s="86"/>
      <c r="CRI37" s="86"/>
      <c r="CRJ37" s="86"/>
      <c r="CRK37" s="86"/>
      <c r="CRL37" s="86"/>
      <c r="CRM37" s="86"/>
      <c r="CRN37" s="86"/>
      <c r="CRO37" s="86"/>
      <c r="CRP37" s="86"/>
      <c r="CRQ37" s="86"/>
      <c r="CRR37" s="86"/>
      <c r="CRS37" s="86"/>
      <c r="CRT37" s="86"/>
      <c r="CRU37" s="86"/>
      <c r="CRV37" s="86"/>
      <c r="CRW37" s="86"/>
      <c r="CRX37" s="86"/>
      <c r="CRY37" s="86"/>
      <c r="CRZ37" s="86"/>
      <c r="CSA37" s="86"/>
      <c r="CSB37" s="86"/>
      <c r="CSC37" s="86"/>
      <c r="CSD37" s="86"/>
      <c r="CSE37" s="86"/>
      <c r="CSF37" s="86"/>
      <c r="CSG37" s="86"/>
      <c r="CSH37" s="86"/>
      <c r="CSI37" s="86"/>
      <c r="CSJ37" s="86"/>
      <c r="CSK37" s="86"/>
      <c r="CSL37" s="86"/>
      <c r="CSM37" s="86"/>
      <c r="CSN37" s="86"/>
      <c r="CSO37" s="86"/>
      <c r="CSP37" s="86"/>
      <c r="CSQ37" s="86"/>
      <c r="CSR37" s="86"/>
      <c r="CSS37" s="86"/>
      <c r="CST37" s="86"/>
      <c r="CSU37" s="86"/>
      <c r="CSV37" s="86"/>
      <c r="CSW37" s="86"/>
      <c r="CSX37" s="86"/>
      <c r="CSY37" s="86"/>
      <c r="CSZ37" s="86"/>
      <c r="CTA37" s="86"/>
      <c r="CTB37" s="86"/>
      <c r="CTC37" s="86"/>
      <c r="CTD37" s="86"/>
      <c r="CTE37" s="86"/>
      <c r="CTF37" s="86"/>
      <c r="CTG37" s="86"/>
      <c r="CTH37" s="86"/>
      <c r="CTI37" s="86"/>
      <c r="CTJ37" s="86"/>
      <c r="CTK37" s="86"/>
      <c r="CTL37" s="86"/>
      <c r="CTM37" s="86"/>
      <c r="CTN37" s="86"/>
      <c r="CTO37" s="86"/>
      <c r="CTP37" s="86"/>
      <c r="CTQ37" s="86"/>
      <c r="CTR37" s="86"/>
      <c r="CTS37" s="86"/>
      <c r="CTT37" s="86"/>
      <c r="CTU37" s="86"/>
      <c r="CTV37" s="86"/>
      <c r="CTW37" s="86"/>
      <c r="CTX37" s="86"/>
      <c r="CTY37" s="86"/>
      <c r="CTZ37" s="86"/>
      <c r="CUA37" s="86"/>
      <c r="CUB37" s="86"/>
      <c r="CUC37" s="86"/>
      <c r="CUD37" s="86"/>
      <c r="CUE37" s="86"/>
      <c r="CUF37" s="86"/>
      <c r="CUG37" s="86"/>
      <c r="CUH37" s="86"/>
      <c r="CUI37" s="86"/>
      <c r="CUJ37" s="86"/>
      <c r="CUK37" s="86"/>
      <c r="CUL37" s="86"/>
      <c r="CUM37" s="86"/>
      <c r="CUN37" s="86"/>
      <c r="CUO37" s="86"/>
      <c r="CUP37" s="86"/>
      <c r="CUQ37" s="86"/>
      <c r="CUR37" s="86"/>
      <c r="CUS37" s="86"/>
      <c r="CUT37" s="86"/>
      <c r="CUU37" s="86"/>
      <c r="CUV37" s="86"/>
      <c r="CUW37" s="86"/>
      <c r="CUX37" s="86"/>
      <c r="CUY37" s="86"/>
      <c r="CUZ37" s="86"/>
      <c r="CVA37" s="86"/>
      <c r="CVB37" s="86"/>
      <c r="CVC37" s="86"/>
      <c r="CVD37" s="86"/>
      <c r="CVE37" s="86"/>
      <c r="CVF37" s="86"/>
      <c r="CVG37" s="86"/>
      <c r="CVH37" s="86"/>
      <c r="CVI37" s="86"/>
      <c r="CVJ37" s="86"/>
      <c r="CVK37" s="86"/>
      <c r="CVL37" s="86"/>
      <c r="CVM37" s="86"/>
      <c r="CVN37" s="86"/>
      <c r="CVO37" s="86"/>
      <c r="CVP37" s="86"/>
      <c r="CVQ37" s="86"/>
      <c r="CVR37" s="86"/>
      <c r="CVS37" s="86"/>
      <c r="CVT37" s="86"/>
      <c r="CVU37" s="86"/>
      <c r="CVV37" s="86"/>
      <c r="CVW37" s="86"/>
      <c r="CVX37" s="86"/>
      <c r="CVY37" s="86"/>
      <c r="CVZ37" s="86"/>
      <c r="CWA37" s="86"/>
      <c r="CWB37" s="86"/>
      <c r="CWC37" s="86"/>
      <c r="CWD37" s="86"/>
      <c r="CWE37" s="86"/>
      <c r="CWF37" s="86"/>
      <c r="CWG37" s="86"/>
      <c r="CWH37" s="86"/>
      <c r="CWI37" s="86"/>
      <c r="CWJ37" s="86"/>
      <c r="CWK37" s="86"/>
      <c r="CWL37" s="86"/>
      <c r="CWM37" s="86"/>
      <c r="CWN37" s="86"/>
      <c r="CWO37" s="86"/>
      <c r="CWP37" s="86"/>
      <c r="CWQ37" s="86"/>
      <c r="CWR37" s="86"/>
      <c r="CWS37" s="86"/>
      <c r="CWT37" s="86"/>
      <c r="CWU37" s="86"/>
      <c r="CWV37" s="86"/>
      <c r="CWW37" s="86"/>
      <c r="CWX37" s="86"/>
      <c r="CWY37" s="86"/>
      <c r="CWZ37" s="86"/>
      <c r="CXA37" s="86"/>
      <c r="CXB37" s="86"/>
      <c r="CXC37" s="86"/>
      <c r="CXD37" s="86"/>
      <c r="CXE37" s="86"/>
      <c r="CXF37" s="86"/>
      <c r="CXG37" s="86"/>
      <c r="CXH37" s="86"/>
      <c r="CXI37" s="86"/>
      <c r="CXJ37" s="86"/>
      <c r="CXK37" s="86"/>
      <c r="CXL37" s="86"/>
      <c r="CXM37" s="86"/>
      <c r="CXN37" s="86"/>
      <c r="CXO37" s="86"/>
      <c r="CXP37" s="86"/>
      <c r="CXQ37" s="86"/>
      <c r="CXR37" s="86"/>
      <c r="CXS37" s="86"/>
      <c r="CXT37" s="86"/>
      <c r="CXU37" s="86"/>
      <c r="CXV37" s="86"/>
      <c r="CXW37" s="86"/>
      <c r="CXX37" s="86"/>
      <c r="CXY37" s="86"/>
      <c r="CXZ37" s="86"/>
      <c r="CYA37" s="86"/>
      <c r="CYB37" s="86"/>
      <c r="CYC37" s="86"/>
      <c r="CYD37" s="86"/>
      <c r="CYE37" s="86"/>
      <c r="CYF37" s="86"/>
      <c r="CYG37" s="86"/>
      <c r="CYH37" s="86"/>
      <c r="CYI37" s="86"/>
      <c r="CYJ37" s="86"/>
      <c r="CYK37" s="86"/>
      <c r="CYL37" s="86"/>
      <c r="CYM37" s="86"/>
      <c r="CYN37" s="86"/>
      <c r="CYO37" s="86"/>
      <c r="CYP37" s="86"/>
      <c r="CYQ37" s="86"/>
      <c r="CYR37" s="86"/>
      <c r="CYS37" s="86"/>
      <c r="CYT37" s="86"/>
      <c r="CYU37" s="86"/>
      <c r="CYV37" s="86"/>
      <c r="CYW37" s="86"/>
      <c r="CYX37" s="86"/>
      <c r="CYY37" s="86"/>
      <c r="CYZ37" s="86"/>
      <c r="CZA37" s="86"/>
      <c r="CZB37" s="86"/>
      <c r="CZC37" s="86"/>
      <c r="CZD37" s="86"/>
      <c r="CZE37" s="86"/>
      <c r="CZF37" s="86"/>
      <c r="CZG37" s="86"/>
      <c r="CZH37" s="86"/>
      <c r="CZI37" s="86"/>
      <c r="CZJ37" s="86"/>
      <c r="CZK37" s="86"/>
      <c r="CZL37" s="86"/>
      <c r="CZM37" s="86"/>
      <c r="CZN37" s="86"/>
      <c r="CZO37" s="86"/>
      <c r="CZP37" s="86"/>
      <c r="CZQ37" s="86"/>
      <c r="CZR37" s="86"/>
      <c r="CZS37" s="86"/>
      <c r="CZT37" s="86"/>
      <c r="CZU37" s="86"/>
      <c r="CZV37" s="86"/>
      <c r="CZW37" s="86"/>
      <c r="CZX37" s="86"/>
      <c r="CZY37" s="86"/>
      <c r="CZZ37" s="86"/>
      <c r="DAA37" s="86"/>
      <c r="DAB37" s="86"/>
      <c r="DAC37" s="86"/>
      <c r="DAD37" s="86"/>
      <c r="DAE37" s="86"/>
      <c r="DAF37" s="86"/>
      <c r="DAG37" s="86"/>
      <c r="DAH37" s="86"/>
      <c r="DAI37" s="86"/>
      <c r="DAJ37" s="86"/>
      <c r="DAK37" s="86"/>
      <c r="DAL37" s="86"/>
      <c r="DAM37" s="86"/>
      <c r="DAN37" s="86"/>
      <c r="DAO37" s="86"/>
      <c r="DAP37" s="86"/>
      <c r="DAQ37" s="86"/>
      <c r="DAR37" s="86"/>
      <c r="DAS37" s="86"/>
      <c r="DAT37" s="86"/>
      <c r="DAU37" s="86"/>
      <c r="DAV37" s="86"/>
      <c r="DAW37" s="86"/>
      <c r="DAX37" s="86"/>
      <c r="DAY37" s="86"/>
      <c r="DAZ37" s="86"/>
      <c r="DBA37" s="86"/>
      <c r="DBB37" s="86"/>
      <c r="DBC37" s="86"/>
      <c r="DBD37" s="86"/>
      <c r="DBE37" s="86"/>
      <c r="DBF37" s="86"/>
      <c r="DBG37" s="86"/>
      <c r="DBH37" s="86"/>
      <c r="DBI37" s="86"/>
      <c r="DBJ37" s="86"/>
      <c r="DBK37" s="86"/>
      <c r="DBL37" s="86"/>
      <c r="DBM37" s="86"/>
      <c r="DBN37" s="86"/>
      <c r="DBO37" s="86"/>
      <c r="DBP37" s="86"/>
      <c r="DBQ37" s="86"/>
      <c r="DBR37" s="86"/>
      <c r="DBS37" s="86"/>
      <c r="DBT37" s="86"/>
      <c r="DBU37" s="86"/>
      <c r="DBV37" s="86"/>
      <c r="DBW37" s="86"/>
      <c r="DBX37" s="86"/>
      <c r="DBY37" s="86"/>
      <c r="DBZ37" s="86"/>
      <c r="DCA37" s="86"/>
      <c r="DCB37" s="86"/>
      <c r="DCC37" s="86"/>
      <c r="DCD37" s="86"/>
      <c r="DCE37" s="86"/>
      <c r="DCF37" s="86"/>
      <c r="DCG37" s="86"/>
      <c r="DCH37" s="86"/>
      <c r="DCI37" s="86"/>
      <c r="DCJ37" s="86"/>
      <c r="DCK37" s="86"/>
      <c r="DCL37" s="86"/>
      <c r="DCM37" s="86"/>
      <c r="DCN37" s="86"/>
      <c r="DCO37" s="86"/>
      <c r="DCP37" s="86"/>
      <c r="DCQ37" s="86"/>
      <c r="DCR37" s="86"/>
      <c r="DCS37" s="86"/>
      <c r="DCT37" s="86"/>
      <c r="DCU37" s="86"/>
      <c r="DCV37" s="86"/>
      <c r="DCW37" s="86"/>
      <c r="DCX37" s="86"/>
      <c r="DCY37" s="86"/>
      <c r="DCZ37" s="86"/>
      <c r="DDA37" s="86"/>
      <c r="DDB37" s="86"/>
      <c r="DDC37" s="86"/>
      <c r="DDD37" s="86"/>
      <c r="DDE37" s="86"/>
      <c r="DDF37" s="86"/>
      <c r="DDG37" s="86"/>
      <c r="DDH37" s="86"/>
      <c r="DDI37" s="86"/>
      <c r="DDJ37" s="86"/>
      <c r="DDK37" s="86"/>
      <c r="DDL37" s="86"/>
      <c r="DDM37" s="86"/>
      <c r="DDN37" s="86"/>
      <c r="DDO37" s="86"/>
      <c r="DDP37" s="86"/>
      <c r="DDQ37" s="86"/>
      <c r="DDR37" s="86"/>
      <c r="DDS37" s="86"/>
      <c r="DDT37" s="86"/>
      <c r="DDU37" s="86"/>
      <c r="DDV37" s="86"/>
      <c r="DDW37" s="86"/>
      <c r="DDX37" s="86"/>
      <c r="DDY37" s="86"/>
      <c r="DDZ37" s="86"/>
      <c r="DEA37" s="86"/>
      <c r="DEB37" s="86"/>
      <c r="DEC37" s="86"/>
      <c r="DED37" s="86"/>
      <c r="DEE37" s="86"/>
      <c r="DEF37" s="86"/>
      <c r="DEG37" s="86"/>
      <c r="DEH37" s="86"/>
      <c r="DEI37" s="86"/>
      <c r="DEJ37" s="86"/>
      <c r="DEK37" s="86"/>
      <c r="DEL37" s="86"/>
      <c r="DEM37" s="86"/>
      <c r="DEN37" s="86"/>
      <c r="DEO37" s="86"/>
      <c r="DEP37" s="86"/>
      <c r="DEQ37" s="86"/>
      <c r="DER37" s="86"/>
      <c r="DES37" s="86"/>
      <c r="DET37" s="86"/>
      <c r="DEU37" s="86"/>
      <c r="DEV37" s="86"/>
      <c r="DEW37" s="86"/>
      <c r="DEX37" s="86"/>
      <c r="DEY37" s="86"/>
      <c r="DEZ37" s="86"/>
      <c r="DFA37" s="86"/>
      <c r="DFB37" s="86"/>
      <c r="DFC37" s="86"/>
      <c r="DFD37" s="86"/>
      <c r="DFE37" s="86"/>
      <c r="DFF37" s="86"/>
      <c r="DFG37" s="86"/>
      <c r="DFH37" s="86"/>
      <c r="DFI37" s="86"/>
      <c r="DFJ37" s="86"/>
      <c r="DFK37" s="86"/>
      <c r="DFL37" s="86"/>
      <c r="DFM37" s="86"/>
      <c r="DFN37" s="86"/>
      <c r="DFO37" s="86"/>
      <c r="DFP37" s="86"/>
      <c r="DFQ37" s="86"/>
      <c r="DFR37" s="86"/>
      <c r="DFS37" s="86"/>
      <c r="DFT37" s="86"/>
      <c r="DFU37" s="86"/>
      <c r="DFV37" s="86"/>
      <c r="DFW37" s="86"/>
      <c r="DFX37" s="86"/>
      <c r="DFY37" s="86"/>
      <c r="DFZ37" s="86"/>
      <c r="DGA37" s="86"/>
      <c r="DGB37" s="86"/>
      <c r="DGC37" s="86"/>
      <c r="DGD37" s="86"/>
      <c r="DGE37" s="86"/>
      <c r="DGF37" s="86"/>
      <c r="DGG37" s="86"/>
      <c r="DGH37" s="86"/>
      <c r="DGI37" s="86"/>
      <c r="DGJ37" s="86"/>
      <c r="DGK37" s="86"/>
      <c r="DGL37" s="86"/>
      <c r="DGM37" s="86"/>
      <c r="DGN37" s="86"/>
      <c r="DGO37" s="86"/>
      <c r="DGP37" s="86"/>
      <c r="DGQ37" s="86"/>
      <c r="DGR37" s="86"/>
      <c r="DGS37" s="86"/>
      <c r="DGT37" s="86"/>
      <c r="DGU37" s="86"/>
      <c r="DGV37" s="86"/>
      <c r="DGW37" s="86"/>
      <c r="DGX37" s="86"/>
      <c r="DGY37" s="86"/>
      <c r="DGZ37" s="86"/>
      <c r="DHA37" s="86"/>
      <c r="DHB37" s="86"/>
      <c r="DHC37" s="86"/>
      <c r="DHD37" s="86"/>
      <c r="DHE37" s="86"/>
      <c r="DHF37" s="86"/>
      <c r="DHG37" s="86"/>
      <c r="DHH37" s="86"/>
      <c r="DHI37" s="86"/>
      <c r="DHJ37" s="86"/>
      <c r="DHK37" s="86"/>
      <c r="DHL37" s="86"/>
      <c r="DHM37" s="86"/>
      <c r="DHN37" s="86"/>
      <c r="DHO37" s="86"/>
      <c r="DHP37" s="86"/>
      <c r="DHQ37" s="86"/>
      <c r="DHR37" s="86"/>
      <c r="DHS37" s="86"/>
      <c r="DHT37" s="86"/>
      <c r="DHU37" s="86"/>
      <c r="DHV37" s="86"/>
      <c r="DHW37" s="86"/>
      <c r="DHX37" s="86"/>
      <c r="DHY37" s="86"/>
      <c r="DHZ37" s="86"/>
      <c r="DIA37" s="86"/>
      <c r="DIB37" s="86"/>
      <c r="DIC37" s="86"/>
      <c r="DID37" s="86"/>
      <c r="DIE37" s="86"/>
      <c r="DIF37" s="86"/>
      <c r="DIG37" s="86"/>
      <c r="DIH37" s="86"/>
      <c r="DII37" s="86"/>
      <c r="DIJ37" s="86"/>
      <c r="DIK37" s="86"/>
      <c r="DIL37" s="86"/>
      <c r="DIM37" s="86"/>
      <c r="DIN37" s="86"/>
      <c r="DIO37" s="86"/>
      <c r="DIP37" s="86"/>
      <c r="DIQ37" s="86"/>
      <c r="DIR37" s="86"/>
      <c r="DIS37" s="86"/>
      <c r="DIT37" s="86"/>
      <c r="DIU37" s="86"/>
      <c r="DIV37" s="86"/>
      <c r="DIW37" s="86"/>
      <c r="DIX37" s="86"/>
      <c r="DIY37" s="86"/>
      <c r="DIZ37" s="86"/>
      <c r="DJA37" s="86"/>
      <c r="DJB37" s="86"/>
      <c r="DJC37" s="86"/>
      <c r="DJD37" s="86"/>
      <c r="DJE37" s="86"/>
      <c r="DJF37" s="86"/>
      <c r="DJG37" s="86"/>
      <c r="DJH37" s="86"/>
      <c r="DJI37" s="86"/>
      <c r="DJJ37" s="86"/>
      <c r="DJK37" s="86"/>
      <c r="DJL37" s="86"/>
      <c r="DJM37" s="86"/>
      <c r="DJN37" s="86"/>
      <c r="DJO37" s="86"/>
      <c r="DJP37" s="86"/>
      <c r="DJQ37" s="86"/>
      <c r="DJR37" s="86"/>
      <c r="DJS37" s="86"/>
      <c r="DJT37" s="86"/>
      <c r="DJU37" s="86"/>
      <c r="DJV37" s="86"/>
      <c r="DJW37" s="86"/>
      <c r="DJX37" s="86"/>
      <c r="DJY37" s="86"/>
      <c r="DJZ37" s="86"/>
      <c r="DKA37" s="86"/>
      <c r="DKB37" s="86"/>
      <c r="DKC37" s="86"/>
      <c r="DKD37" s="86"/>
      <c r="DKE37" s="86"/>
      <c r="DKF37" s="86"/>
      <c r="DKG37" s="86"/>
      <c r="DKH37" s="86"/>
      <c r="DKI37" s="86"/>
      <c r="DKJ37" s="86"/>
      <c r="DKK37" s="86"/>
      <c r="DKL37" s="86"/>
      <c r="DKM37" s="86"/>
      <c r="DKN37" s="86"/>
      <c r="DKO37" s="86"/>
      <c r="DKP37" s="86"/>
      <c r="DKQ37" s="86"/>
      <c r="DKR37" s="86"/>
      <c r="DKS37" s="86"/>
      <c r="DKT37" s="86"/>
      <c r="DKU37" s="86"/>
      <c r="DKV37" s="86"/>
      <c r="DKW37" s="86"/>
      <c r="DKX37" s="86"/>
      <c r="DKY37" s="86"/>
      <c r="DKZ37" s="86"/>
      <c r="DLA37" s="86"/>
      <c r="DLB37" s="86"/>
      <c r="DLC37" s="86"/>
      <c r="DLD37" s="86"/>
      <c r="DLE37" s="86"/>
      <c r="DLF37" s="86"/>
      <c r="DLG37" s="86"/>
      <c r="DLH37" s="86"/>
      <c r="DLI37" s="86"/>
      <c r="DLJ37" s="86"/>
      <c r="DLK37" s="86"/>
      <c r="DLL37" s="86"/>
      <c r="DLM37" s="86"/>
      <c r="DLN37" s="86"/>
      <c r="DLO37" s="86"/>
      <c r="DLP37" s="86"/>
      <c r="DLQ37" s="86"/>
      <c r="DLR37" s="86"/>
      <c r="DLS37" s="86"/>
      <c r="DLT37" s="86"/>
      <c r="DLU37" s="86"/>
      <c r="DLV37" s="86"/>
      <c r="DLW37" s="86"/>
      <c r="DLX37" s="86"/>
      <c r="DLY37" s="86"/>
      <c r="DLZ37" s="86"/>
      <c r="DMA37" s="86"/>
      <c r="DMB37" s="86"/>
      <c r="DMC37" s="86"/>
      <c r="DMD37" s="86"/>
      <c r="DME37" s="86"/>
      <c r="DMF37" s="86"/>
      <c r="DMG37" s="86"/>
      <c r="DMH37" s="86"/>
      <c r="DMI37" s="86"/>
      <c r="DMJ37" s="86"/>
      <c r="DMK37" s="86"/>
      <c r="DML37" s="86"/>
      <c r="DMM37" s="86"/>
      <c r="DMN37" s="86"/>
      <c r="DMO37" s="86"/>
      <c r="DMP37" s="86"/>
      <c r="DMQ37" s="86"/>
      <c r="DMR37" s="86"/>
      <c r="DMS37" s="86"/>
      <c r="DMT37" s="86"/>
      <c r="DMU37" s="86"/>
      <c r="DMV37" s="86"/>
      <c r="DMW37" s="86"/>
      <c r="DMX37" s="86"/>
      <c r="DMY37" s="86"/>
      <c r="DMZ37" s="86"/>
      <c r="DNA37" s="86"/>
      <c r="DNB37" s="86"/>
      <c r="DNC37" s="86"/>
      <c r="DND37" s="86"/>
      <c r="DNE37" s="86"/>
      <c r="DNF37" s="86"/>
      <c r="DNG37" s="86"/>
      <c r="DNH37" s="86"/>
      <c r="DNI37" s="86"/>
      <c r="DNJ37" s="86"/>
      <c r="DNK37" s="86"/>
      <c r="DNL37" s="86"/>
      <c r="DNM37" s="86"/>
      <c r="DNN37" s="86"/>
      <c r="DNO37" s="86"/>
      <c r="DNP37" s="86"/>
      <c r="DNQ37" s="86"/>
      <c r="DNR37" s="86"/>
      <c r="DNS37" s="86"/>
      <c r="DNT37" s="86"/>
      <c r="DNU37" s="86"/>
      <c r="DNV37" s="86"/>
      <c r="DNW37" s="86"/>
      <c r="DNX37" s="86"/>
      <c r="DNY37" s="86"/>
      <c r="DNZ37" s="86"/>
      <c r="DOA37" s="86"/>
      <c r="DOB37" s="86"/>
      <c r="DOC37" s="86"/>
      <c r="DOD37" s="86"/>
      <c r="DOE37" s="86"/>
      <c r="DOF37" s="86"/>
      <c r="DOG37" s="86"/>
      <c r="DOH37" s="86"/>
      <c r="DOI37" s="86"/>
      <c r="DOJ37" s="86"/>
      <c r="DOK37" s="86"/>
      <c r="DOL37" s="86"/>
      <c r="DOM37" s="86"/>
      <c r="DON37" s="86"/>
      <c r="DOO37" s="86"/>
      <c r="DOP37" s="86"/>
      <c r="DOQ37" s="86"/>
      <c r="DOR37" s="86"/>
      <c r="DOS37" s="86"/>
      <c r="DOT37" s="86"/>
      <c r="DOU37" s="86"/>
      <c r="DOV37" s="86"/>
      <c r="DOW37" s="86"/>
      <c r="DOX37" s="86"/>
      <c r="DOY37" s="86"/>
      <c r="DOZ37" s="86"/>
      <c r="DPA37" s="86"/>
      <c r="DPB37" s="86"/>
      <c r="DPC37" s="86"/>
      <c r="DPD37" s="86"/>
      <c r="DPE37" s="86"/>
      <c r="DPF37" s="86"/>
      <c r="DPG37" s="86"/>
      <c r="DPH37" s="86"/>
      <c r="DPI37" s="86"/>
      <c r="DPJ37" s="86"/>
      <c r="DPK37" s="86"/>
      <c r="DPL37" s="86"/>
      <c r="DPM37" s="86"/>
      <c r="DPN37" s="86"/>
      <c r="DPO37" s="86"/>
      <c r="DPP37" s="86"/>
      <c r="DPQ37" s="86"/>
      <c r="DPR37" s="86"/>
      <c r="DPS37" s="86"/>
      <c r="DPT37" s="86"/>
      <c r="DPU37" s="86"/>
      <c r="DPV37" s="86"/>
      <c r="DPW37" s="86"/>
      <c r="DPX37" s="86"/>
      <c r="DPY37" s="86"/>
      <c r="DPZ37" s="86"/>
      <c r="DQA37" s="86"/>
      <c r="DQB37" s="86"/>
      <c r="DQC37" s="86"/>
      <c r="DQD37" s="86"/>
      <c r="DQE37" s="86"/>
      <c r="DQF37" s="86"/>
      <c r="DQG37" s="86"/>
      <c r="DQH37" s="86"/>
      <c r="DQI37" s="86"/>
      <c r="DQJ37" s="86"/>
      <c r="DQK37" s="86"/>
      <c r="DQL37" s="86"/>
      <c r="DQM37" s="86"/>
      <c r="DQN37" s="86"/>
      <c r="DQO37" s="86"/>
      <c r="DQP37" s="86"/>
      <c r="DQQ37" s="86"/>
      <c r="DQR37" s="86"/>
      <c r="DQS37" s="86"/>
      <c r="DQT37" s="86"/>
      <c r="DQU37" s="86"/>
      <c r="DQV37" s="86"/>
      <c r="DQW37" s="86"/>
      <c r="DQX37" s="86"/>
      <c r="DQY37" s="86"/>
      <c r="DQZ37" s="86"/>
      <c r="DRA37" s="86"/>
      <c r="DRB37" s="86"/>
      <c r="DRC37" s="86"/>
      <c r="DRD37" s="86"/>
      <c r="DRE37" s="86"/>
      <c r="DRF37" s="86"/>
      <c r="DRG37" s="86"/>
      <c r="DRH37" s="86"/>
      <c r="DRI37" s="86"/>
      <c r="DRJ37" s="86"/>
      <c r="DRK37" s="86"/>
      <c r="DRL37" s="86"/>
      <c r="DRM37" s="86"/>
      <c r="DRN37" s="86"/>
      <c r="DRO37" s="86"/>
      <c r="DRP37" s="86"/>
      <c r="DRQ37" s="86"/>
      <c r="DRR37" s="86"/>
      <c r="DRS37" s="86"/>
      <c r="DRT37" s="86"/>
      <c r="DRU37" s="86"/>
      <c r="DRV37" s="86"/>
      <c r="DRW37" s="86"/>
      <c r="DRX37" s="86"/>
      <c r="DRY37" s="86"/>
      <c r="DRZ37" s="86"/>
      <c r="DSA37" s="86"/>
      <c r="DSB37" s="86"/>
      <c r="DSC37" s="86"/>
      <c r="DSD37" s="86"/>
      <c r="DSE37" s="86"/>
      <c r="DSF37" s="86"/>
      <c r="DSG37" s="86"/>
      <c r="DSH37" s="86"/>
      <c r="DSI37" s="86"/>
      <c r="DSJ37" s="86"/>
      <c r="DSK37" s="86"/>
      <c r="DSL37" s="86"/>
      <c r="DSM37" s="86"/>
      <c r="DSN37" s="86"/>
      <c r="DSO37" s="86"/>
      <c r="DSP37" s="86"/>
      <c r="DSQ37" s="86"/>
      <c r="DSR37" s="86"/>
      <c r="DSS37" s="86"/>
      <c r="DST37" s="86"/>
      <c r="DSU37" s="86"/>
      <c r="DSV37" s="86"/>
      <c r="DSW37" s="86"/>
      <c r="DSX37" s="86"/>
      <c r="DSY37" s="86"/>
      <c r="DSZ37" s="86"/>
      <c r="DTA37" s="86"/>
      <c r="DTB37" s="86"/>
      <c r="DTC37" s="86"/>
      <c r="DTD37" s="86"/>
      <c r="DTE37" s="86"/>
      <c r="DTF37" s="86"/>
      <c r="DTG37" s="86"/>
      <c r="DTH37" s="86"/>
      <c r="DTI37" s="86"/>
      <c r="DTJ37" s="86"/>
      <c r="DTK37" s="86"/>
      <c r="DTL37" s="86"/>
      <c r="DTM37" s="86"/>
      <c r="DTN37" s="86"/>
      <c r="DTO37" s="86"/>
      <c r="DTP37" s="86"/>
      <c r="DTQ37" s="86"/>
      <c r="DTR37" s="86"/>
      <c r="DTS37" s="86"/>
      <c r="DTT37" s="86"/>
      <c r="DTU37" s="86"/>
      <c r="DTV37" s="86"/>
      <c r="DTW37" s="86"/>
      <c r="DTX37" s="86"/>
      <c r="DTY37" s="86"/>
      <c r="DTZ37" s="86"/>
      <c r="DUA37" s="86"/>
      <c r="DUB37" s="86"/>
      <c r="DUC37" s="86"/>
      <c r="DUD37" s="86"/>
      <c r="DUE37" s="86"/>
      <c r="DUF37" s="86"/>
      <c r="DUG37" s="86"/>
      <c r="DUH37" s="86"/>
      <c r="DUI37" s="86"/>
      <c r="DUJ37" s="86"/>
      <c r="DUK37" s="86"/>
      <c r="DUL37" s="86"/>
      <c r="DUM37" s="86"/>
      <c r="DUN37" s="86"/>
      <c r="DUO37" s="86"/>
      <c r="DUP37" s="86"/>
      <c r="DUQ37" s="86"/>
      <c r="DUR37" s="86"/>
      <c r="DUS37" s="86"/>
      <c r="DUT37" s="86"/>
      <c r="DUU37" s="86"/>
      <c r="DUV37" s="86"/>
      <c r="DUW37" s="86"/>
      <c r="DUX37" s="86"/>
      <c r="DUY37" s="86"/>
      <c r="DUZ37" s="86"/>
      <c r="DVA37" s="86"/>
      <c r="DVB37" s="86"/>
      <c r="DVC37" s="86"/>
      <c r="DVD37" s="86"/>
      <c r="DVE37" s="86"/>
      <c r="DVF37" s="86"/>
      <c r="DVG37" s="86"/>
      <c r="DVH37" s="86"/>
      <c r="DVI37" s="86"/>
      <c r="DVJ37" s="86"/>
      <c r="DVK37" s="86"/>
      <c r="DVL37" s="86"/>
      <c r="DVM37" s="86"/>
      <c r="DVN37" s="86"/>
      <c r="DVO37" s="86"/>
      <c r="DVP37" s="86"/>
      <c r="DVQ37" s="86"/>
      <c r="DVR37" s="86"/>
      <c r="DVS37" s="86"/>
      <c r="DVT37" s="86"/>
      <c r="DVU37" s="86"/>
      <c r="DVV37" s="86"/>
      <c r="DVW37" s="86"/>
      <c r="DVX37" s="86"/>
      <c r="DVY37" s="86"/>
      <c r="DVZ37" s="86"/>
      <c r="DWA37" s="86"/>
      <c r="DWB37" s="86"/>
      <c r="DWC37" s="86"/>
      <c r="DWD37" s="86"/>
      <c r="DWE37" s="86"/>
      <c r="DWF37" s="86"/>
      <c r="DWG37" s="86"/>
      <c r="DWH37" s="86"/>
      <c r="DWI37" s="86"/>
      <c r="DWJ37" s="86"/>
      <c r="DWK37" s="86"/>
      <c r="DWL37" s="86"/>
      <c r="DWM37" s="86"/>
      <c r="DWN37" s="86"/>
      <c r="DWO37" s="86"/>
      <c r="DWP37" s="86"/>
      <c r="DWQ37" s="86"/>
      <c r="DWR37" s="86"/>
      <c r="DWS37" s="86"/>
      <c r="DWT37" s="86"/>
      <c r="DWU37" s="86"/>
      <c r="DWV37" s="86"/>
      <c r="DWW37" s="86"/>
      <c r="DWX37" s="86"/>
      <c r="DWY37" s="86"/>
      <c r="DWZ37" s="86"/>
      <c r="DXA37" s="86"/>
      <c r="DXB37" s="86"/>
      <c r="DXC37" s="86"/>
      <c r="DXD37" s="86"/>
      <c r="DXE37" s="86"/>
      <c r="DXF37" s="86"/>
      <c r="DXG37" s="86"/>
      <c r="DXH37" s="86"/>
      <c r="DXI37" s="86"/>
      <c r="DXJ37" s="86"/>
      <c r="DXK37" s="86"/>
      <c r="DXL37" s="86"/>
      <c r="DXM37" s="86"/>
      <c r="DXN37" s="86"/>
      <c r="DXO37" s="86"/>
      <c r="DXP37" s="86"/>
      <c r="DXQ37" s="86"/>
      <c r="DXR37" s="86"/>
      <c r="DXS37" s="86"/>
      <c r="DXT37" s="86"/>
      <c r="DXU37" s="86"/>
      <c r="DXV37" s="86"/>
      <c r="DXW37" s="86"/>
      <c r="DXX37" s="86"/>
      <c r="DXY37" s="86"/>
      <c r="DXZ37" s="86"/>
      <c r="DYA37" s="86"/>
      <c r="DYB37" s="86"/>
      <c r="DYC37" s="86"/>
      <c r="DYD37" s="86"/>
      <c r="DYE37" s="86"/>
      <c r="DYF37" s="86"/>
      <c r="DYG37" s="86"/>
      <c r="DYH37" s="86"/>
      <c r="DYI37" s="86"/>
      <c r="DYJ37" s="86"/>
      <c r="DYK37" s="86"/>
      <c r="DYL37" s="86"/>
      <c r="DYM37" s="86"/>
      <c r="DYN37" s="86"/>
      <c r="DYO37" s="86"/>
      <c r="DYP37" s="86"/>
      <c r="DYQ37" s="86"/>
      <c r="DYR37" s="86"/>
      <c r="DYS37" s="86"/>
      <c r="DYT37" s="86"/>
      <c r="DYU37" s="86"/>
      <c r="DYV37" s="86"/>
      <c r="DYW37" s="86"/>
      <c r="DYX37" s="86"/>
      <c r="DYY37" s="86"/>
      <c r="DYZ37" s="86"/>
      <c r="DZA37" s="86"/>
      <c r="DZB37" s="86"/>
      <c r="DZC37" s="86"/>
      <c r="DZD37" s="86"/>
      <c r="DZE37" s="86"/>
      <c r="DZF37" s="86"/>
      <c r="DZG37" s="86"/>
      <c r="DZH37" s="86"/>
      <c r="DZI37" s="86"/>
      <c r="DZJ37" s="86"/>
      <c r="DZK37" s="86"/>
      <c r="DZL37" s="86"/>
      <c r="DZM37" s="86"/>
      <c r="DZN37" s="86"/>
      <c r="DZO37" s="86"/>
      <c r="DZP37" s="86"/>
      <c r="DZQ37" s="86"/>
      <c r="DZR37" s="86"/>
      <c r="DZS37" s="86"/>
      <c r="DZT37" s="86"/>
      <c r="DZU37" s="86"/>
      <c r="DZV37" s="86"/>
      <c r="DZW37" s="86"/>
      <c r="DZX37" s="86"/>
      <c r="DZY37" s="86"/>
      <c r="DZZ37" s="86"/>
      <c r="EAA37" s="86"/>
      <c r="EAB37" s="86"/>
      <c r="EAC37" s="86"/>
      <c r="EAD37" s="86"/>
      <c r="EAE37" s="86"/>
      <c r="EAF37" s="86"/>
      <c r="EAG37" s="86"/>
      <c r="EAH37" s="86"/>
      <c r="EAI37" s="86"/>
      <c r="EAJ37" s="86"/>
      <c r="EAK37" s="86"/>
      <c r="EAL37" s="86"/>
      <c r="EAM37" s="86"/>
      <c r="EAN37" s="86"/>
      <c r="EAO37" s="86"/>
      <c r="EAP37" s="86"/>
      <c r="EAQ37" s="86"/>
      <c r="EAR37" s="86"/>
      <c r="EAS37" s="86"/>
      <c r="EAT37" s="86"/>
      <c r="EAU37" s="86"/>
      <c r="EAV37" s="86"/>
      <c r="EAW37" s="86"/>
      <c r="EAX37" s="86"/>
      <c r="EAY37" s="86"/>
      <c r="EAZ37" s="86"/>
      <c r="EBA37" s="86"/>
      <c r="EBB37" s="86"/>
      <c r="EBC37" s="86"/>
      <c r="EBD37" s="86"/>
      <c r="EBE37" s="86"/>
      <c r="EBF37" s="86"/>
      <c r="EBG37" s="86"/>
      <c r="EBH37" s="86"/>
      <c r="EBI37" s="86"/>
      <c r="EBJ37" s="86"/>
      <c r="EBK37" s="86"/>
      <c r="EBL37" s="86"/>
      <c r="EBM37" s="86"/>
      <c r="EBN37" s="86"/>
      <c r="EBO37" s="86"/>
      <c r="EBP37" s="86"/>
      <c r="EBQ37" s="86"/>
      <c r="EBR37" s="86"/>
      <c r="EBS37" s="86"/>
      <c r="EBT37" s="86"/>
      <c r="EBU37" s="86"/>
      <c r="EBV37" s="86"/>
      <c r="EBW37" s="86"/>
      <c r="EBX37" s="86"/>
      <c r="EBY37" s="86"/>
      <c r="EBZ37" s="86"/>
      <c r="ECA37" s="86"/>
      <c r="ECB37" s="86"/>
      <c r="ECC37" s="86"/>
      <c r="ECD37" s="86"/>
      <c r="ECE37" s="86"/>
      <c r="ECF37" s="86"/>
      <c r="ECG37" s="86"/>
      <c r="ECH37" s="86"/>
      <c r="ECI37" s="86"/>
      <c r="ECJ37" s="86"/>
      <c r="ECK37" s="86"/>
      <c r="ECL37" s="86"/>
      <c r="ECM37" s="86"/>
      <c r="ECN37" s="86"/>
      <c r="ECO37" s="86"/>
      <c r="ECP37" s="86"/>
      <c r="ECQ37" s="86"/>
      <c r="ECR37" s="86"/>
      <c r="ECS37" s="86"/>
      <c r="ECT37" s="86"/>
      <c r="ECU37" s="86"/>
      <c r="ECV37" s="86"/>
      <c r="ECW37" s="86"/>
      <c r="ECX37" s="86"/>
      <c r="ECY37" s="86"/>
      <c r="ECZ37" s="86"/>
      <c r="EDA37" s="86"/>
      <c r="EDB37" s="86"/>
      <c r="EDC37" s="86"/>
      <c r="EDD37" s="86"/>
      <c r="EDE37" s="86"/>
      <c r="EDF37" s="86"/>
      <c r="EDG37" s="86"/>
      <c r="EDH37" s="86"/>
      <c r="EDI37" s="86"/>
      <c r="EDJ37" s="86"/>
      <c r="EDK37" s="86"/>
      <c r="EDL37" s="86"/>
      <c r="EDM37" s="86"/>
      <c r="EDN37" s="86"/>
      <c r="EDO37" s="86"/>
      <c r="EDP37" s="86"/>
      <c r="EDQ37" s="86"/>
      <c r="EDR37" s="86"/>
      <c r="EDS37" s="86"/>
      <c r="EDT37" s="86"/>
      <c r="EDU37" s="86"/>
      <c r="EDV37" s="86"/>
      <c r="EDW37" s="86"/>
      <c r="EDX37" s="86"/>
      <c r="EDY37" s="86"/>
      <c r="EDZ37" s="86"/>
      <c r="EEA37" s="86"/>
      <c r="EEB37" s="86"/>
      <c r="EEC37" s="86"/>
      <c r="EED37" s="86"/>
      <c r="EEE37" s="86"/>
      <c r="EEF37" s="86"/>
      <c r="EEG37" s="86"/>
      <c r="EEH37" s="86"/>
      <c r="EEI37" s="86"/>
      <c r="EEJ37" s="86"/>
      <c r="EEK37" s="86"/>
      <c r="EEL37" s="86"/>
      <c r="EEM37" s="86"/>
      <c r="EEN37" s="86"/>
      <c r="EEO37" s="86"/>
      <c r="EEP37" s="86"/>
      <c r="EEQ37" s="86"/>
      <c r="EER37" s="86"/>
      <c r="EES37" s="86"/>
      <c r="EET37" s="86"/>
      <c r="EEU37" s="86"/>
      <c r="EEV37" s="86"/>
      <c r="EEW37" s="86"/>
      <c r="EEX37" s="86"/>
      <c r="EEY37" s="86"/>
      <c r="EEZ37" s="86"/>
      <c r="EFA37" s="86"/>
      <c r="EFB37" s="86"/>
      <c r="EFC37" s="86"/>
      <c r="EFD37" s="86"/>
      <c r="EFE37" s="86"/>
      <c r="EFF37" s="86"/>
      <c r="EFG37" s="86"/>
      <c r="EFH37" s="86"/>
      <c r="EFI37" s="86"/>
      <c r="EFJ37" s="86"/>
      <c r="EFK37" s="86"/>
      <c r="EFL37" s="86"/>
      <c r="EFM37" s="86"/>
      <c r="EFN37" s="86"/>
      <c r="EFO37" s="86"/>
      <c r="EFP37" s="86"/>
      <c r="EFQ37" s="86"/>
      <c r="EFR37" s="86"/>
      <c r="EFS37" s="86"/>
      <c r="EFT37" s="86"/>
      <c r="EFU37" s="86"/>
      <c r="EFV37" s="86"/>
      <c r="EFW37" s="86"/>
      <c r="EFX37" s="86"/>
      <c r="EFY37" s="86"/>
      <c r="EFZ37" s="86"/>
      <c r="EGA37" s="86"/>
      <c r="EGB37" s="86"/>
      <c r="EGC37" s="86"/>
      <c r="EGD37" s="86"/>
      <c r="EGE37" s="86"/>
      <c r="EGF37" s="86"/>
      <c r="EGG37" s="86"/>
      <c r="EGH37" s="86"/>
      <c r="EGI37" s="86"/>
      <c r="EGJ37" s="86"/>
      <c r="EGK37" s="86"/>
      <c r="EGL37" s="86"/>
      <c r="EGM37" s="86"/>
      <c r="EGN37" s="86"/>
      <c r="EGO37" s="86"/>
      <c r="EGP37" s="86"/>
      <c r="EGQ37" s="86"/>
      <c r="EGR37" s="86"/>
      <c r="EGS37" s="86"/>
      <c r="EGT37" s="86"/>
      <c r="EGU37" s="86"/>
      <c r="EGV37" s="86"/>
      <c r="EGW37" s="86"/>
      <c r="EGX37" s="86"/>
      <c r="EGY37" s="86"/>
      <c r="EGZ37" s="86"/>
      <c r="EHA37" s="86"/>
      <c r="EHB37" s="86"/>
      <c r="EHC37" s="86"/>
      <c r="EHD37" s="86"/>
      <c r="EHE37" s="86"/>
      <c r="EHF37" s="86"/>
      <c r="EHG37" s="86"/>
      <c r="EHH37" s="86"/>
      <c r="EHI37" s="86"/>
      <c r="EHJ37" s="86"/>
      <c r="EHK37" s="86"/>
      <c r="EHL37" s="86"/>
      <c r="EHM37" s="86"/>
      <c r="EHN37" s="86"/>
      <c r="EHO37" s="86"/>
      <c r="EHP37" s="86"/>
      <c r="EHQ37" s="86"/>
      <c r="EHR37" s="86"/>
      <c r="EHS37" s="86"/>
      <c r="EHT37" s="86"/>
      <c r="EHU37" s="86"/>
      <c r="EHV37" s="86"/>
      <c r="EHW37" s="86"/>
      <c r="EHX37" s="86"/>
      <c r="EHY37" s="86"/>
      <c r="EHZ37" s="86"/>
      <c r="EIA37" s="86"/>
      <c r="EIB37" s="86"/>
      <c r="EIC37" s="86"/>
      <c r="EID37" s="86"/>
      <c r="EIE37" s="86"/>
      <c r="EIF37" s="86"/>
      <c r="EIG37" s="86"/>
      <c r="EIH37" s="86"/>
      <c r="EII37" s="86"/>
      <c r="EIJ37" s="86"/>
      <c r="EIK37" s="86"/>
      <c r="EIL37" s="86"/>
      <c r="EIM37" s="86"/>
      <c r="EIN37" s="86"/>
      <c r="EIO37" s="86"/>
      <c r="EIP37" s="86"/>
      <c r="EIQ37" s="86"/>
      <c r="EIR37" s="86"/>
      <c r="EIS37" s="86"/>
      <c r="EIT37" s="86"/>
      <c r="EIU37" s="86"/>
      <c r="EIV37" s="86"/>
      <c r="EIW37" s="86"/>
      <c r="EIX37" s="86"/>
      <c r="EIY37" s="86"/>
      <c r="EIZ37" s="86"/>
      <c r="EJA37" s="86"/>
      <c r="EJB37" s="86"/>
      <c r="EJC37" s="86"/>
      <c r="EJD37" s="86"/>
      <c r="EJE37" s="86"/>
      <c r="EJF37" s="86"/>
      <c r="EJG37" s="86"/>
      <c r="EJH37" s="86"/>
      <c r="EJI37" s="86"/>
      <c r="EJJ37" s="86"/>
      <c r="EJK37" s="86"/>
      <c r="EJL37" s="86"/>
      <c r="EJM37" s="86"/>
      <c r="EJN37" s="86"/>
      <c r="EJO37" s="86"/>
      <c r="EJP37" s="86"/>
      <c r="EJQ37" s="86"/>
      <c r="EJR37" s="86"/>
      <c r="EJS37" s="86"/>
      <c r="EJT37" s="86"/>
      <c r="EJU37" s="86"/>
      <c r="EJV37" s="86"/>
      <c r="EJW37" s="86"/>
      <c r="EJX37" s="86"/>
      <c r="EJY37" s="86"/>
      <c r="EJZ37" s="86"/>
      <c r="EKA37" s="86"/>
      <c r="EKB37" s="86"/>
      <c r="EKC37" s="86"/>
      <c r="EKD37" s="86"/>
      <c r="EKE37" s="86"/>
      <c r="EKF37" s="86"/>
      <c r="EKG37" s="86"/>
      <c r="EKH37" s="86"/>
      <c r="EKI37" s="86"/>
      <c r="EKJ37" s="86"/>
      <c r="EKK37" s="86"/>
      <c r="EKL37" s="86"/>
      <c r="EKM37" s="86"/>
      <c r="EKN37" s="86"/>
      <c r="EKO37" s="86"/>
      <c r="EKP37" s="86"/>
      <c r="EKQ37" s="86"/>
      <c r="EKR37" s="86"/>
      <c r="EKS37" s="86"/>
      <c r="EKT37" s="86"/>
      <c r="EKU37" s="86"/>
      <c r="EKV37" s="86"/>
      <c r="EKW37" s="86"/>
      <c r="EKX37" s="86"/>
      <c r="EKY37" s="86"/>
      <c r="EKZ37" s="86"/>
      <c r="ELA37" s="86"/>
      <c r="ELB37" s="86"/>
      <c r="ELC37" s="86"/>
      <c r="ELD37" s="86"/>
      <c r="ELE37" s="86"/>
      <c r="ELF37" s="86"/>
      <c r="ELG37" s="86"/>
      <c r="ELH37" s="86"/>
      <c r="ELI37" s="86"/>
      <c r="ELJ37" s="86"/>
      <c r="ELK37" s="86"/>
      <c r="ELL37" s="86"/>
      <c r="ELM37" s="86"/>
      <c r="ELN37" s="86"/>
      <c r="ELO37" s="86"/>
      <c r="ELP37" s="86"/>
      <c r="ELQ37" s="86"/>
      <c r="ELR37" s="86"/>
      <c r="ELS37" s="86"/>
      <c r="ELT37" s="86"/>
      <c r="ELU37" s="86"/>
      <c r="ELV37" s="86"/>
      <c r="ELW37" s="86"/>
      <c r="ELX37" s="86"/>
      <c r="ELY37" s="86"/>
      <c r="ELZ37" s="86"/>
      <c r="EMA37" s="86"/>
      <c r="EMB37" s="86"/>
      <c r="EMC37" s="86"/>
      <c r="EMD37" s="86"/>
      <c r="EME37" s="86"/>
      <c r="EMF37" s="86"/>
      <c r="EMG37" s="86"/>
      <c r="EMH37" s="86"/>
      <c r="EMI37" s="86"/>
      <c r="EMJ37" s="86"/>
      <c r="EMK37" s="86"/>
      <c r="EML37" s="86"/>
      <c r="EMM37" s="86"/>
      <c r="EMN37" s="86"/>
      <c r="EMO37" s="86"/>
      <c r="EMP37" s="86"/>
      <c r="EMQ37" s="86"/>
      <c r="EMR37" s="86"/>
      <c r="EMS37" s="86"/>
      <c r="EMT37" s="86"/>
      <c r="EMU37" s="86"/>
      <c r="EMV37" s="86"/>
      <c r="EMW37" s="86"/>
      <c r="EMX37" s="86"/>
      <c r="EMY37" s="86"/>
      <c r="EMZ37" s="86"/>
      <c r="ENA37" s="86"/>
      <c r="ENB37" s="86"/>
      <c r="ENC37" s="86"/>
      <c r="END37" s="86"/>
      <c r="ENE37" s="86"/>
      <c r="ENF37" s="86"/>
      <c r="ENG37" s="86"/>
      <c r="ENH37" s="86"/>
      <c r="ENI37" s="86"/>
      <c r="ENJ37" s="86"/>
      <c r="ENK37" s="86"/>
      <c r="ENL37" s="86"/>
      <c r="ENM37" s="86"/>
      <c r="ENN37" s="86"/>
      <c r="ENO37" s="86"/>
      <c r="ENP37" s="86"/>
      <c r="ENQ37" s="86"/>
      <c r="ENR37" s="86"/>
      <c r="ENS37" s="86"/>
      <c r="ENT37" s="86"/>
      <c r="ENU37" s="86"/>
      <c r="ENV37" s="86"/>
      <c r="ENW37" s="86"/>
      <c r="ENX37" s="86"/>
      <c r="ENY37" s="86"/>
      <c r="ENZ37" s="86"/>
      <c r="EOA37" s="86"/>
      <c r="EOB37" s="86"/>
      <c r="EOC37" s="86"/>
      <c r="EOD37" s="86"/>
      <c r="EOE37" s="86"/>
      <c r="EOF37" s="86"/>
      <c r="EOG37" s="86"/>
      <c r="EOH37" s="86"/>
      <c r="EOI37" s="86"/>
      <c r="EOJ37" s="86"/>
      <c r="EOK37" s="86"/>
      <c r="EOL37" s="86"/>
      <c r="EOM37" s="86"/>
      <c r="EON37" s="86"/>
      <c r="EOO37" s="86"/>
      <c r="EOP37" s="86"/>
      <c r="EOQ37" s="86"/>
      <c r="EOR37" s="86"/>
      <c r="EOS37" s="86"/>
      <c r="EOT37" s="86"/>
      <c r="EOU37" s="86"/>
      <c r="EOV37" s="86"/>
      <c r="EOW37" s="86"/>
      <c r="EOX37" s="86"/>
      <c r="EOY37" s="86"/>
      <c r="EOZ37" s="86"/>
      <c r="EPA37" s="86"/>
      <c r="EPB37" s="86"/>
      <c r="EPC37" s="86"/>
      <c r="EPD37" s="86"/>
      <c r="EPE37" s="86"/>
      <c r="EPF37" s="86"/>
      <c r="EPG37" s="86"/>
      <c r="EPH37" s="86"/>
      <c r="EPI37" s="86"/>
      <c r="EPJ37" s="86"/>
      <c r="EPK37" s="86"/>
      <c r="EPL37" s="86"/>
      <c r="EPM37" s="86"/>
      <c r="EPN37" s="86"/>
      <c r="EPO37" s="86"/>
      <c r="EPP37" s="86"/>
      <c r="EPQ37" s="86"/>
      <c r="EPR37" s="86"/>
      <c r="EPS37" s="86"/>
      <c r="EPT37" s="86"/>
      <c r="EPU37" s="86"/>
      <c r="EPV37" s="86"/>
      <c r="EPW37" s="86"/>
      <c r="EPX37" s="86"/>
      <c r="EPY37" s="86"/>
      <c r="EPZ37" s="86"/>
      <c r="EQA37" s="86"/>
      <c r="EQB37" s="86"/>
      <c r="EQC37" s="86"/>
      <c r="EQD37" s="86"/>
      <c r="EQE37" s="86"/>
      <c r="EQF37" s="86"/>
      <c r="EQG37" s="86"/>
      <c r="EQH37" s="86"/>
      <c r="EQI37" s="86"/>
      <c r="EQJ37" s="86"/>
      <c r="EQK37" s="86"/>
      <c r="EQL37" s="86"/>
      <c r="EQM37" s="86"/>
      <c r="EQN37" s="86"/>
      <c r="EQO37" s="86"/>
      <c r="EQP37" s="86"/>
      <c r="EQQ37" s="86"/>
      <c r="EQR37" s="86"/>
      <c r="EQS37" s="86"/>
      <c r="EQT37" s="86"/>
      <c r="EQU37" s="86"/>
      <c r="EQV37" s="86"/>
      <c r="EQW37" s="86"/>
      <c r="EQX37" s="86"/>
      <c r="EQY37" s="86"/>
      <c r="EQZ37" s="86"/>
      <c r="ERA37" s="86"/>
      <c r="ERB37" s="86"/>
      <c r="ERC37" s="86"/>
      <c r="ERD37" s="86"/>
      <c r="ERE37" s="86"/>
      <c r="ERF37" s="86"/>
      <c r="ERG37" s="86"/>
      <c r="ERH37" s="86"/>
      <c r="ERI37" s="86"/>
      <c r="ERJ37" s="86"/>
      <c r="ERK37" s="86"/>
      <c r="ERL37" s="86"/>
      <c r="ERM37" s="86"/>
      <c r="ERN37" s="86"/>
      <c r="ERO37" s="86"/>
      <c r="ERP37" s="86"/>
      <c r="ERQ37" s="86"/>
      <c r="ERR37" s="86"/>
      <c r="ERS37" s="86"/>
      <c r="ERT37" s="86"/>
      <c r="ERU37" s="86"/>
      <c r="ERV37" s="86"/>
      <c r="ERW37" s="86"/>
      <c r="ERX37" s="86"/>
      <c r="ERY37" s="86"/>
      <c r="ERZ37" s="86"/>
      <c r="ESA37" s="86"/>
      <c r="ESB37" s="86"/>
      <c r="ESC37" s="86"/>
      <c r="ESD37" s="86"/>
      <c r="ESE37" s="86"/>
      <c r="ESF37" s="86"/>
      <c r="ESG37" s="86"/>
      <c r="ESH37" s="86"/>
      <c r="ESI37" s="86"/>
      <c r="ESJ37" s="86"/>
      <c r="ESK37" s="86"/>
      <c r="ESL37" s="86"/>
      <c r="ESM37" s="86"/>
      <c r="ESN37" s="86"/>
      <c r="ESO37" s="86"/>
      <c r="ESP37" s="86"/>
      <c r="ESQ37" s="86"/>
      <c r="ESR37" s="86"/>
      <c r="ESS37" s="86"/>
      <c r="EST37" s="86"/>
      <c r="ESU37" s="86"/>
      <c r="ESV37" s="86"/>
      <c r="ESW37" s="86"/>
      <c r="ESX37" s="86"/>
      <c r="ESY37" s="86"/>
      <c r="ESZ37" s="86"/>
      <c r="ETA37" s="86"/>
      <c r="ETB37" s="86"/>
      <c r="ETC37" s="86"/>
      <c r="ETD37" s="86"/>
      <c r="ETE37" s="86"/>
      <c r="ETF37" s="86"/>
      <c r="ETG37" s="86"/>
      <c r="ETH37" s="86"/>
      <c r="ETI37" s="86"/>
      <c r="ETJ37" s="86"/>
      <c r="ETK37" s="86"/>
      <c r="ETL37" s="86"/>
      <c r="ETM37" s="86"/>
      <c r="ETN37" s="86"/>
      <c r="ETO37" s="86"/>
      <c r="ETP37" s="86"/>
      <c r="ETQ37" s="86"/>
      <c r="ETR37" s="86"/>
      <c r="ETS37" s="86"/>
      <c r="ETT37" s="86"/>
      <c r="ETU37" s="86"/>
      <c r="ETV37" s="86"/>
      <c r="ETW37" s="86"/>
      <c r="ETX37" s="86"/>
      <c r="ETY37" s="86"/>
      <c r="ETZ37" s="86"/>
      <c r="EUA37" s="86"/>
      <c r="EUB37" s="86"/>
      <c r="EUC37" s="86"/>
      <c r="EUD37" s="86"/>
      <c r="EUE37" s="86"/>
      <c r="EUF37" s="86"/>
      <c r="EUG37" s="86"/>
      <c r="EUH37" s="86"/>
      <c r="EUI37" s="86"/>
      <c r="EUJ37" s="86"/>
      <c r="EUK37" s="86"/>
      <c r="EUL37" s="86"/>
      <c r="EUM37" s="86"/>
      <c r="EUN37" s="86"/>
      <c r="EUO37" s="86"/>
      <c r="EUP37" s="86"/>
      <c r="EUQ37" s="86"/>
      <c r="EUR37" s="86"/>
      <c r="EUS37" s="86"/>
      <c r="EUT37" s="86"/>
      <c r="EUU37" s="86"/>
      <c r="EUV37" s="86"/>
      <c r="EUW37" s="86"/>
      <c r="EUX37" s="86"/>
      <c r="EUY37" s="86"/>
      <c r="EUZ37" s="86"/>
      <c r="EVA37" s="86"/>
      <c r="EVB37" s="86"/>
      <c r="EVC37" s="86"/>
      <c r="EVD37" s="86"/>
      <c r="EVE37" s="86"/>
      <c r="EVF37" s="86"/>
      <c r="EVG37" s="86"/>
      <c r="EVH37" s="86"/>
      <c r="EVI37" s="86"/>
      <c r="EVJ37" s="86"/>
      <c r="EVK37" s="86"/>
      <c r="EVL37" s="86"/>
      <c r="EVM37" s="86"/>
      <c r="EVN37" s="86"/>
      <c r="EVO37" s="86"/>
      <c r="EVP37" s="86"/>
      <c r="EVQ37" s="86"/>
      <c r="EVR37" s="86"/>
      <c r="EVS37" s="86"/>
      <c r="EVT37" s="86"/>
      <c r="EVU37" s="86"/>
      <c r="EVV37" s="86"/>
      <c r="EVW37" s="86"/>
      <c r="EVX37" s="86"/>
      <c r="EVY37" s="86"/>
      <c r="EVZ37" s="86"/>
      <c r="EWA37" s="86"/>
      <c r="EWB37" s="86"/>
      <c r="EWC37" s="86"/>
      <c r="EWD37" s="86"/>
      <c r="EWE37" s="86"/>
      <c r="EWF37" s="86"/>
      <c r="EWG37" s="86"/>
      <c r="EWH37" s="86"/>
      <c r="EWI37" s="86"/>
      <c r="EWJ37" s="86"/>
      <c r="EWK37" s="86"/>
      <c r="EWL37" s="86"/>
      <c r="EWM37" s="86"/>
      <c r="EWN37" s="86"/>
      <c r="EWO37" s="86"/>
      <c r="EWP37" s="86"/>
      <c r="EWQ37" s="86"/>
      <c r="EWR37" s="86"/>
      <c r="EWS37" s="86"/>
      <c r="EWT37" s="86"/>
      <c r="EWU37" s="86"/>
      <c r="EWV37" s="86"/>
      <c r="EWW37" s="86"/>
      <c r="EWX37" s="86"/>
      <c r="EWY37" s="86"/>
      <c r="EWZ37" s="86"/>
      <c r="EXA37" s="86"/>
      <c r="EXB37" s="86"/>
      <c r="EXC37" s="86"/>
      <c r="EXD37" s="86"/>
      <c r="EXE37" s="86"/>
      <c r="EXF37" s="86"/>
      <c r="EXG37" s="86"/>
      <c r="EXH37" s="86"/>
      <c r="EXI37" s="86"/>
      <c r="EXJ37" s="86"/>
      <c r="EXK37" s="86"/>
      <c r="EXL37" s="86"/>
      <c r="EXM37" s="86"/>
      <c r="EXN37" s="86"/>
      <c r="EXO37" s="86"/>
      <c r="EXP37" s="86"/>
      <c r="EXQ37" s="86"/>
      <c r="EXR37" s="86"/>
      <c r="EXS37" s="86"/>
      <c r="EXT37" s="86"/>
      <c r="EXU37" s="86"/>
      <c r="EXV37" s="86"/>
      <c r="EXW37" s="86"/>
      <c r="EXX37" s="86"/>
      <c r="EXY37" s="86"/>
      <c r="EXZ37" s="86"/>
      <c r="EYA37" s="86"/>
      <c r="EYB37" s="86"/>
      <c r="EYC37" s="86"/>
      <c r="EYD37" s="86"/>
      <c r="EYE37" s="86"/>
      <c r="EYF37" s="86"/>
      <c r="EYG37" s="86"/>
      <c r="EYH37" s="86"/>
      <c r="EYI37" s="86"/>
      <c r="EYJ37" s="86"/>
      <c r="EYK37" s="86"/>
      <c r="EYL37" s="86"/>
      <c r="EYM37" s="86"/>
      <c r="EYN37" s="86"/>
      <c r="EYO37" s="86"/>
      <c r="EYP37" s="86"/>
      <c r="EYQ37" s="86"/>
      <c r="EYR37" s="86"/>
      <c r="EYS37" s="86"/>
      <c r="EYT37" s="86"/>
      <c r="EYU37" s="86"/>
      <c r="EYV37" s="86"/>
      <c r="EYW37" s="86"/>
      <c r="EYX37" s="86"/>
      <c r="EYY37" s="86"/>
      <c r="EYZ37" s="86"/>
      <c r="EZA37" s="86"/>
      <c r="EZB37" s="86"/>
      <c r="EZC37" s="86"/>
      <c r="EZD37" s="86"/>
      <c r="EZE37" s="86"/>
      <c r="EZF37" s="86"/>
      <c r="EZG37" s="86"/>
      <c r="EZH37" s="86"/>
      <c r="EZI37" s="86"/>
      <c r="EZJ37" s="86"/>
      <c r="EZK37" s="86"/>
      <c r="EZL37" s="86"/>
      <c r="EZM37" s="86"/>
      <c r="EZN37" s="86"/>
      <c r="EZO37" s="86"/>
      <c r="EZP37" s="86"/>
      <c r="EZQ37" s="86"/>
      <c r="EZR37" s="86"/>
      <c r="EZS37" s="86"/>
      <c r="EZT37" s="86"/>
      <c r="EZU37" s="86"/>
      <c r="EZV37" s="86"/>
      <c r="EZW37" s="86"/>
      <c r="EZX37" s="86"/>
      <c r="EZY37" s="86"/>
      <c r="EZZ37" s="86"/>
      <c r="FAA37" s="86"/>
      <c r="FAB37" s="86"/>
      <c r="FAC37" s="86"/>
      <c r="FAD37" s="86"/>
      <c r="FAE37" s="86"/>
      <c r="FAF37" s="86"/>
      <c r="FAG37" s="86"/>
      <c r="FAH37" s="86"/>
      <c r="FAI37" s="86"/>
      <c r="FAJ37" s="86"/>
      <c r="FAK37" s="86"/>
      <c r="FAL37" s="86"/>
      <c r="FAM37" s="86"/>
      <c r="FAN37" s="86"/>
      <c r="FAO37" s="86"/>
      <c r="FAP37" s="86"/>
      <c r="FAQ37" s="86"/>
      <c r="FAR37" s="86"/>
      <c r="FAS37" s="86"/>
      <c r="FAT37" s="86"/>
      <c r="FAU37" s="86"/>
      <c r="FAV37" s="86"/>
      <c r="FAW37" s="86"/>
      <c r="FAX37" s="86"/>
      <c r="FAY37" s="86"/>
      <c r="FAZ37" s="86"/>
      <c r="FBA37" s="86"/>
      <c r="FBB37" s="86"/>
      <c r="FBC37" s="86"/>
      <c r="FBD37" s="86"/>
      <c r="FBE37" s="86"/>
      <c r="FBF37" s="86"/>
      <c r="FBG37" s="86"/>
      <c r="FBH37" s="86"/>
      <c r="FBI37" s="86"/>
      <c r="FBJ37" s="86"/>
      <c r="FBK37" s="86"/>
      <c r="FBL37" s="86"/>
      <c r="FBM37" s="86"/>
      <c r="FBN37" s="86"/>
      <c r="FBO37" s="86"/>
      <c r="FBP37" s="86"/>
      <c r="FBQ37" s="86"/>
      <c r="FBR37" s="86"/>
      <c r="FBS37" s="86"/>
      <c r="FBT37" s="86"/>
      <c r="FBU37" s="86"/>
      <c r="FBV37" s="86"/>
      <c r="FBW37" s="86"/>
      <c r="FBX37" s="86"/>
      <c r="FBY37" s="86"/>
      <c r="FBZ37" s="86"/>
      <c r="FCA37" s="86"/>
      <c r="FCB37" s="86"/>
      <c r="FCC37" s="86"/>
      <c r="FCD37" s="86"/>
      <c r="FCE37" s="86"/>
      <c r="FCF37" s="86"/>
      <c r="FCG37" s="86"/>
      <c r="FCH37" s="86"/>
      <c r="FCI37" s="86"/>
      <c r="FCJ37" s="86"/>
      <c r="FCK37" s="86"/>
      <c r="FCL37" s="86"/>
      <c r="FCM37" s="86"/>
      <c r="FCN37" s="86"/>
      <c r="FCO37" s="86"/>
      <c r="FCP37" s="86"/>
      <c r="FCQ37" s="86"/>
      <c r="FCR37" s="86"/>
      <c r="FCS37" s="86"/>
      <c r="FCT37" s="86"/>
      <c r="FCU37" s="86"/>
      <c r="FCV37" s="86"/>
      <c r="FCW37" s="86"/>
      <c r="FCX37" s="86"/>
      <c r="FCY37" s="86"/>
      <c r="FCZ37" s="86"/>
      <c r="FDA37" s="86"/>
      <c r="FDB37" s="86"/>
      <c r="FDC37" s="86"/>
      <c r="FDD37" s="86"/>
      <c r="FDE37" s="86"/>
      <c r="FDF37" s="86"/>
      <c r="FDG37" s="86"/>
      <c r="FDH37" s="86"/>
      <c r="FDI37" s="86"/>
      <c r="FDJ37" s="86"/>
      <c r="FDK37" s="86"/>
      <c r="FDL37" s="86"/>
      <c r="FDM37" s="86"/>
      <c r="FDN37" s="86"/>
      <c r="FDO37" s="86"/>
      <c r="FDP37" s="86"/>
      <c r="FDQ37" s="86"/>
      <c r="FDR37" s="86"/>
      <c r="FDS37" s="86"/>
      <c r="FDT37" s="86"/>
      <c r="FDU37" s="86"/>
      <c r="FDV37" s="86"/>
      <c r="FDW37" s="86"/>
      <c r="FDX37" s="86"/>
      <c r="FDY37" s="86"/>
      <c r="FDZ37" s="86"/>
      <c r="FEA37" s="86"/>
      <c r="FEB37" s="86"/>
      <c r="FEC37" s="86"/>
      <c r="FED37" s="86"/>
      <c r="FEE37" s="86"/>
      <c r="FEF37" s="86"/>
      <c r="FEG37" s="86"/>
      <c r="FEH37" s="86"/>
      <c r="FEI37" s="86"/>
      <c r="FEJ37" s="86"/>
      <c r="FEK37" s="86"/>
      <c r="FEL37" s="86"/>
      <c r="FEM37" s="86"/>
      <c r="FEN37" s="86"/>
      <c r="FEO37" s="86"/>
      <c r="FEP37" s="86"/>
      <c r="FEQ37" s="86"/>
      <c r="FER37" s="86"/>
      <c r="FES37" s="86"/>
      <c r="FET37" s="86"/>
      <c r="FEU37" s="86"/>
      <c r="FEV37" s="86"/>
      <c r="FEW37" s="86"/>
      <c r="FEX37" s="86"/>
      <c r="FEY37" s="86"/>
      <c r="FEZ37" s="86"/>
      <c r="FFA37" s="86"/>
      <c r="FFB37" s="86"/>
      <c r="FFC37" s="86"/>
      <c r="FFD37" s="86"/>
      <c r="FFE37" s="86"/>
      <c r="FFF37" s="86"/>
      <c r="FFG37" s="86"/>
      <c r="FFH37" s="86"/>
      <c r="FFI37" s="86"/>
      <c r="FFJ37" s="86"/>
      <c r="FFK37" s="86"/>
      <c r="FFL37" s="86"/>
      <c r="FFM37" s="86"/>
      <c r="FFN37" s="86"/>
      <c r="FFO37" s="86"/>
      <c r="FFP37" s="86"/>
      <c r="FFQ37" s="86"/>
      <c r="FFR37" s="86"/>
      <c r="FFS37" s="86"/>
      <c r="FFT37" s="86"/>
      <c r="FFU37" s="86"/>
      <c r="FFV37" s="86"/>
      <c r="FFW37" s="86"/>
      <c r="FFX37" s="86"/>
      <c r="FFY37" s="86"/>
      <c r="FFZ37" s="86"/>
      <c r="FGA37" s="86"/>
      <c r="FGB37" s="86"/>
      <c r="FGC37" s="86"/>
      <c r="FGD37" s="86"/>
      <c r="FGE37" s="86"/>
      <c r="FGF37" s="86"/>
      <c r="FGG37" s="86"/>
      <c r="FGH37" s="86"/>
      <c r="FGI37" s="86"/>
      <c r="FGJ37" s="86"/>
      <c r="FGK37" s="86"/>
      <c r="FGL37" s="86"/>
      <c r="FGM37" s="86"/>
      <c r="FGN37" s="86"/>
      <c r="FGO37" s="86"/>
      <c r="FGP37" s="86"/>
      <c r="FGQ37" s="86"/>
      <c r="FGR37" s="86"/>
      <c r="FGS37" s="86"/>
      <c r="FGT37" s="86"/>
      <c r="FGU37" s="86"/>
      <c r="FGV37" s="86"/>
      <c r="FGW37" s="86"/>
      <c r="FGX37" s="86"/>
      <c r="FGY37" s="86"/>
      <c r="FGZ37" s="86"/>
      <c r="FHA37" s="86"/>
      <c r="FHB37" s="86"/>
      <c r="FHC37" s="86"/>
      <c r="FHD37" s="86"/>
      <c r="FHE37" s="86"/>
      <c r="FHF37" s="86"/>
      <c r="FHG37" s="86"/>
      <c r="FHH37" s="86"/>
      <c r="FHI37" s="86"/>
      <c r="FHJ37" s="86"/>
      <c r="FHK37" s="86"/>
      <c r="FHL37" s="86"/>
      <c r="FHM37" s="86"/>
      <c r="FHN37" s="86"/>
      <c r="FHO37" s="86"/>
      <c r="FHP37" s="86"/>
      <c r="FHQ37" s="86"/>
      <c r="FHR37" s="86"/>
      <c r="FHS37" s="86"/>
      <c r="FHT37" s="86"/>
      <c r="FHU37" s="86"/>
      <c r="FHV37" s="86"/>
      <c r="FHW37" s="86"/>
      <c r="FHX37" s="86"/>
      <c r="FHY37" s="86"/>
      <c r="FHZ37" s="86"/>
      <c r="FIA37" s="86"/>
      <c r="FIB37" s="86"/>
      <c r="FIC37" s="86"/>
      <c r="FID37" s="86"/>
      <c r="FIE37" s="86"/>
      <c r="FIF37" s="86"/>
      <c r="FIG37" s="86"/>
      <c r="FIH37" s="86"/>
      <c r="FII37" s="86"/>
      <c r="FIJ37" s="86"/>
      <c r="FIK37" s="86"/>
      <c r="FIL37" s="86"/>
      <c r="FIM37" s="86"/>
      <c r="FIN37" s="86"/>
      <c r="FIO37" s="86"/>
      <c r="FIP37" s="86"/>
      <c r="FIQ37" s="86"/>
      <c r="FIR37" s="86"/>
      <c r="FIS37" s="86"/>
      <c r="FIT37" s="86"/>
      <c r="FIU37" s="86"/>
      <c r="FIV37" s="86"/>
      <c r="FIW37" s="86"/>
      <c r="FIX37" s="86"/>
      <c r="FIY37" s="86"/>
      <c r="FIZ37" s="86"/>
      <c r="FJA37" s="86"/>
      <c r="FJB37" s="86"/>
      <c r="FJC37" s="86"/>
      <c r="FJD37" s="86"/>
      <c r="FJE37" s="86"/>
      <c r="FJF37" s="86"/>
      <c r="FJG37" s="86"/>
      <c r="FJH37" s="86"/>
      <c r="FJI37" s="86"/>
      <c r="FJJ37" s="86"/>
      <c r="FJK37" s="86"/>
      <c r="FJL37" s="86"/>
      <c r="FJM37" s="86"/>
      <c r="FJN37" s="86"/>
      <c r="FJO37" s="86"/>
      <c r="FJP37" s="86"/>
      <c r="FJQ37" s="86"/>
      <c r="FJR37" s="86"/>
      <c r="FJS37" s="86"/>
      <c r="FJT37" s="86"/>
      <c r="FJU37" s="86"/>
      <c r="FJV37" s="86"/>
      <c r="FJW37" s="86"/>
      <c r="FJX37" s="86"/>
      <c r="FJY37" s="86"/>
      <c r="FJZ37" s="86"/>
      <c r="FKA37" s="86"/>
      <c r="FKB37" s="86"/>
      <c r="FKC37" s="86"/>
      <c r="FKD37" s="86"/>
      <c r="FKE37" s="86"/>
      <c r="FKF37" s="86"/>
      <c r="FKG37" s="86"/>
      <c r="FKH37" s="86"/>
      <c r="FKI37" s="86"/>
      <c r="FKJ37" s="86"/>
      <c r="FKK37" s="86"/>
      <c r="FKL37" s="86"/>
      <c r="FKM37" s="86"/>
      <c r="FKN37" s="86"/>
      <c r="FKO37" s="86"/>
      <c r="FKP37" s="86"/>
      <c r="FKQ37" s="86"/>
      <c r="FKR37" s="86"/>
      <c r="FKS37" s="86"/>
      <c r="FKT37" s="86"/>
      <c r="FKU37" s="86"/>
      <c r="FKV37" s="86"/>
      <c r="FKW37" s="86"/>
      <c r="FKX37" s="86"/>
      <c r="FKY37" s="86"/>
      <c r="FKZ37" s="86"/>
      <c r="FLA37" s="86"/>
      <c r="FLB37" s="86"/>
      <c r="FLC37" s="86"/>
      <c r="FLD37" s="86"/>
      <c r="FLE37" s="86"/>
      <c r="FLF37" s="86"/>
      <c r="FLG37" s="86"/>
      <c r="FLH37" s="86"/>
      <c r="FLI37" s="86"/>
      <c r="FLJ37" s="86"/>
      <c r="FLK37" s="86"/>
      <c r="FLL37" s="86"/>
      <c r="FLM37" s="86"/>
      <c r="FLN37" s="86"/>
      <c r="FLO37" s="86"/>
      <c r="FLP37" s="86"/>
      <c r="FLQ37" s="86"/>
      <c r="FLR37" s="86"/>
      <c r="FLS37" s="86"/>
      <c r="FLT37" s="86"/>
      <c r="FLU37" s="86"/>
      <c r="FLV37" s="86"/>
      <c r="FLW37" s="86"/>
      <c r="FLX37" s="86"/>
      <c r="FLY37" s="86"/>
      <c r="FLZ37" s="86"/>
      <c r="FMA37" s="86"/>
      <c r="FMB37" s="86"/>
      <c r="FMC37" s="86"/>
      <c r="FMD37" s="86"/>
      <c r="FME37" s="86"/>
      <c r="FMF37" s="86"/>
      <c r="FMG37" s="86"/>
      <c r="FMH37" s="86"/>
      <c r="FMI37" s="86"/>
      <c r="FMJ37" s="86"/>
      <c r="FMK37" s="86"/>
      <c r="FML37" s="86"/>
      <c r="FMM37" s="86"/>
      <c r="FMN37" s="86"/>
      <c r="FMO37" s="86"/>
      <c r="FMP37" s="86"/>
      <c r="FMQ37" s="86"/>
      <c r="FMR37" s="86"/>
      <c r="FMS37" s="86"/>
      <c r="FMT37" s="86"/>
      <c r="FMU37" s="86"/>
      <c r="FMV37" s="86"/>
      <c r="FMW37" s="86"/>
      <c r="FMX37" s="86"/>
      <c r="FMY37" s="86"/>
      <c r="FMZ37" s="86"/>
      <c r="FNA37" s="86"/>
      <c r="FNB37" s="86"/>
      <c r="FNC37" s="86"/>
      <c r="FND37" s="86"/>
      <c r="FNE37" s="86"/>
      <c r="FNF37" s="86"/>
      <c r="FNG37" s="86"/>
      <c r="FNH37" s="86"/>
      <c r="FNI37" s="86"/>
      <c r="FNJ37" s="86"/>
      <c r="FNK37" s="86"/>
      <c r="FNL37" s="86"/>
      <c r="FNM37" s="86"/>
      <c r="FNN37" s="86"/>
      <c r="FNO37" s="86"/>
      <c r="FNP37" s="86"/>
      <c r="FNQ37" s="86"/>
      <c r="FNR37" s="86"/>
      <c r="FNS37" s="86"/>
      <c r="FNT37" s="86"/>
      <c r="FNU37" s="86"/>
      <c r="FNV37" s="86"/>
      <c r="FNW37" s="86"/>
      <c r="FNX37" s="86"/>
      <c r="FNY37" s="86"/>
      <c r="FNZ37" s="86"/>
      <c r="FOA37" s="86"/>
      <c r="FOB37" s="86"/>
      <c r="FOC37" s="86"/>
      <c r="FOD37" s="86"/>
      <c r="FOE37" s="86"/>
      <c r="FOF37" s="86"/>
      <c r="FOG37" s="86"/>
      <c r="FOH37" s="86"/>
      <c r="FOI37" s="86"/>
      <c r="FOJ37" s="86"/>
      <c r="FOK37" s="86"/>
      <c r="FOL37" s="86"/>
      <c r="FOM37" s="86"/>
      <c r="FON37" s="86"/>
      <c r="FOO37" s="86"/>
      <c r="FOP37" s="86"/>
      <c r="FOQ37" s="86"/>
      <c r="FOR37" s="86"/>
      <c r="FOS37" s="86"/>
      <c r="FOT37" s="86"/>
      <c r="FOU37" s="86"/>
      <c r="FOV37" s="86"/>
      <c r="FOW37" s="86"/>
      <c r="FOX37" s="86"/>
      <c r="FOY37" s="86"/>
      <c r="FOZ37" s="86"/>
      <c r="FPA37" s="86"/>
      <c r="FPB37" s="86"/>
      <c r="FPC37" s="86"/>
      <c r="FPD37" s="86"/>
      <c r="FPE37" s="86"/>
      <c r="FPF37" s="86"/>
      <c r="FPG37" s="86"/>
      <c r="FPH37" s="86"/>
      <c r="FPI37" s="86"/>
      <c r="FPJ37" s="86"/>
      <c r="FPK37" s="86"/>
      <c r="FPL37" s="86"/>
      <c r="FPM37" s="86"/>
      <c r="FPN37" s="86"/>
      <c r="FPO37" s="86"/>
      <c r="FPP37" s="86"/>
      <c r="FPQ37" s="86"/>
      <c r="FPR37" s="86"/>
      <c r="FPS37" s="86"/>
      <c r="FPT37" s="86"/>
      <c r="FPU37" s="86"/>
      <c r="FPV37" s="86"/>
      <c r="FPW37" s="86"/>
      <c r="FPX37" s="86"/>
      <c r="FPY37" s="86"/>
      <c r="FPZ37" s="86"/>
      <c r="FQA37" s="86"/>
      <c r="FQB37" s="86"/>
      <c r="FQC37" s="86"/>
      <c r="FQD37" s="86"/>
      <c r="FQE37" s="86"/>
      <c r="FQF37" s="86"/>
      <c r="FQG37" s="86"/>
      <c r="FQH37" s="86"/>
      <c r="FQI37" s="86"/>
      <c r="FQJ37" s="86"/>
      <c r="FQK37" s="86"/>
      <c r="FQL37" s="86"/>
      <c r="FQM37" s="86"/>
      <c r="FQN37" s="86"/>
      <c r="FQO37" s="86"/>
      <c r="FQP37" s="86"/>
      <c r="FQQ37" s="86"/>
      <c r="FQR37" s="86"/>
      <c r="FQS37" s="86"/>
      <c r="FQT37" s="86"/>
      <c r="FQU37" s="86"/>
      <c r="FQV37" s="86"/>
      <c r="FQW37" s="86"/>
      <c r="FQX37" s="86"/>
      <c r="FQY37" s="86"/>
      <c r="FQZ37" s="86"/>
      <c r="FRA37" s="86"/>
      <c r="FRB37" s="86"/>
      <c r="FRC37" s="86"/>
      <c r="FRD37" s="86"/>
      <c r="FRE37" s="86"/>
      <c r="FRF37" s="86"/>
      <c r="FRG37" s="86"/>
      <c r="FRH37" s="86"/>
      <c r="FRI37" s="86"/>
      <c r="FRJ37" s="86"/>
      <c r="FRK37" s="86"/>
      <c r="FRL37" s="86"/>
      <c r="FRM37" s="86"/>
      <c r="FRN37" s="86"/>
      <c r="FRO37" s="86"/>
      <c r="FRP37" s="86"/>
      <c r="FRQ37" s="86"/>
      <c r="FRR37" s="86"/>
      <c r="FRS37" s="86"/>
      <c r="FRT37" s="86"/>
      <c r="FRU37" s="86"/>
      <c r="FRV37" s="86"/>
      <c r="FRW37" s="86"/>
      <c r="FRX37" s="86"/>
      <c r="FRY37" s="86"/>
      <c r="FRZ37" s="86"/>
      <c r="FSA37" s="86"/>
      <c r="FSB37" s="86"/>
      <c r="FSC37" s="86"/>
      <c r="FSD37" s="86"/>
      <c r="FSE37" s="86"/>
      <c r="FSF37" s="86"/>
      <c r="FSG37" s="86"/>
      <c r="FSH37" s="86"/>
      <c r="FSI37" s="86"/>
      <c r="FSJ37" s="86"/>
      <c r="FSK37" s="86"/>
      <c r="FSL37" s="86"/>
      <c r="FSM37" s="86"/>
      <c r="FSN37" s="86"/>
      <c r="FSO37" s="86"/>
      <c r="FSP37" s="86"/>
      <c r="FSQ37" s="86"/>
      <c r="FSR37" s="86"/>
      <c r="FSS37" s="86"/>
      <c r="FST37" s="86"/>
      <c r="FSU37" s="86"/>
      <c r="FSV37" s="86"/>
      <c r="FSW37" s="86"/>
      <c r="FSX37" s="86"/>
      <c r="FSY37" s="86"/>
      <c r="FSZ37" s="86"/>
      <c r="FTA37" s="86"/>
      <c r="FTB37" s="86"/>
      <c r="FTC37" s="86"/>
      <c r="FTD37" s="86"/>
      <c r="FTE37" s="86"/>
      <c r="FTF37" s="86"/>
      <c r="FTG37" s="86"/>
      <c r="FTH37" s="86"/>
      <c r="FTI37" s="86"/>
      <c r="FTJ37" s="86"/>
      <c r="FTK37" s="86"/>
      <c r="FTL37" s="86"/>
      <c r="FTM37" s="86"/>
      <c r="FTN37" s="86"/>
      <c r="FTO37" s="86"/>
      <c r="FTP37" s="86"/>
      <c r="FTQ37" s="86"/>
      <c r="FTR37" s="86"/>
      <c r="FTS37" s="86"/>
      <c r="FTT37" s="86"/>
      <c r="FTU37" s="86"/>
      <c r="FTV37" s="86"/>
      <c r="FTW37" s="86"/>
      <c r="FTX37" s="86"/>
      <c r="FTY37" s="86"/>
      <c r="FTZ37" s="86"/>
      <c r="FUA37" s="86"/>
      <c r="FUB37" s="86"/>
      <c r="FUC37" s="86"/>
      <c r="FUD37" s="86"/>
      <c r="FUE37" s="86"/>
      <c r="FUF37" s="86"/>
      <c r="FUG37" s="86"/>
      <c r="FUH37" s="86"/>
      <c r="FUI37" s="86"/>
      <c r="FUJ37" s="86"/>
      <c r="FUK37" s="86"/>
      <c r="FUL37" s="86"/>
      <c r="FUM37" s="86"/>
      <c r="FUN37" s="86"/>
      <c r="FUO37" s="86"/>
      <c r="FUP37" s="86"/>
      <c r="FUQ37" s="86"/>
      <c r="FUR37" s="86"/>
      <c r="FUS37" s="86"/>
      <c r="FUT37" s="86"/>
      <c r="FUU37" s="86"/>
      <c r="FUV37" s="86"/>
      <c r="FUW37" s="86"/>
      <c r="FUX37" s="86"/>
      <c r="FUY37" s="86"/>
      <c r="FUZ37" s="86"/>
      <c r="FVA37" s="86"/>
      <c r="FVB37" s="86"/>
      <c r="FVC37" s="86"/>
      <c r="FVD37" s="86"/>
      <c r="FVE37" s="86"/>
      <c r="FVF37" s="86"/>
      <c r="FVG37" s="86"/>
      <c r="FVH37" s="86"/>
      <c r="FVI37" s="86"/>
      <c r="FVJ37" s="86"/>
      <c r="FVK37" s="86"/>
      <c r="FVL37" s="86"/>
      <c r="FVM37" s="86"/>
      <c r="FVN37" s="86"/>
      <c r="FVO37" s="86"/>
      <c r="FVP37" s="86"/>
      <c r="FVQ37" s="86"/>
      <c r="FVR37" s="86"/>
      <c r="FVS37" s="86"/>
      <c r="FVT37" s="86"/>
      <c r="FVU37" s="86"/>
      <c r="FVV37" s="86"/>
      <c r="FVW37" s="86"/>
      <c r="FVX37" s="86"/>
      <c r="FVY37" s="86"/>
      <c r="FVZ37" s="86"/>
      <c r="FWA37" s="86"/>
      <c r="FWB37" s="86"/>
      <c r="FWC37" s="86"/>
      <c r="FWD37" s="86"/>
      <c r="FWE37" s="86"/>
      <c r="FWF37" s="86"/>
      <c r="FWG37" s="86"/>
      <c r="FWH37" s="86"/>
      <c r="FWI37" s="86"/>
      <c r="FWJ37" s="86"/>
      <c r="FWK37" s="86"/>
      <c r="FWL37" s="86"/>
      <c r="FWM37" s="86"/>
      <c r="FWN37" s="86"/>
      <c r="FWO37" s="86"/>
      <c r="FWP37" s="86"/>
      <c r="FWQ37" s="86"/>
      <c r="FWR37" s="86"/>
      <c r="FWS37" s="86"/>
      <c r="FWT37" s="86"/>
      <c r="FWU37" s="86"/>
      <c r="FWV37" s="86"/>
      <c r="FWW37" s="86"/>
      <c r="FWX37" s="86"/>
      <c r="FWY37" s="86"/>
      <c r="FWZ37" s="86"/>
      <c r="FXA37" s="86"/>
      <c r="FXB37" s="86"/>
      <c r="FXC37" s="86"/>
      <c r="FXD37" s="86"/>
      <c r="FXE37" s="86"/>
      <c r="FXF37" s="86"/>
      <c r="FXG37" s="86"/>
      <c r="FXH37" s="86"/>
      <c r="FXI37" s="86"/>
      <c r="FXJ37" s="86"/>
      <c r="FXK37" s="86"/>
      <c r="FXL37" s="86"/>
      <c r="FXM37" s="86"/>
      <c r="FXN37" s="86"/>
      <c r="FXO37" s="86"/>
      <c r="FXP37" s="86"/>
      <c r="FXQ37" s="86"/>
      <c r="FXR37" s="86"/>
      <c r="FXS37" s="86"/>
      <c r="FXT37" s="86"/>
      <c r="FXU37" s="86"/>
      <c r="FXV37" s="86"/>
      <c r="FXW37" s="86"/>
      <c r="FXX37" s="86"/>
      <c r="FXY37" s="86"/>
      <c r="FXZ37" s="86"/>
      <c r="FYA37" s="86"/>
      <c r="FYB37" s="86"/>
      <c r="FYC37" s="86"/>
      <c r="FYD37" s="86"/>
      <c r="FYE37" s="86"/>
      <c r="FYF37" s="86"/>
      <c r="FYG37" s="86"/>
      <c r="FYH37" s="86"/>
      <c r="FYI37" s="86"/>
      <c r="FYJ37" s="86"/>
      <c r="FYK37" s="86"/>
      <c r="FYL37" s="86"/>
      <c r="FYM37" s="86"/>
      <c r="FYN37" s="86"/>
      <c r="FYO37" s="86"/>
      <c r="FYP37" s="86"/>
      <c r="FYQ37" s="86"/>
      <c r="FYR37" s="86"/>
      <c r="FYS37" s="86"/>
      <c r="FYT37" s="86"/>
      <c r="FYU37" s="86"/>
      <c r="FYV37" s="86"/>
      <c r="FYW37" s="86"/>
      <c r="FYX37" s="86"/>
      <c r="FYY37" s="86"/>
      <c r="FYZ37" s="86"/>
      <c r="FZA37" s="86"/>
      <c r="FZB37" s="86"/>
      <c r="FZC37" s="86"/>
      <c r="FZD37" s="86"/>
      <c r="FZE37" s="86"/>
      <c r="FZF37" s="86"/>
      <c r="FZG37" s="86"/>
      <c r="FZH37" s="86"/>
      <c r="FZI37" s="86"/>
      <c r="FZJ37" s="86"/>
      <c r="FZK37" s="86"/>
      <c r="FZL37" s="86"/>
      <c r="FZM37" s="86"/>
      <c r="FZN37" s="86"/>
      <c r="FZO37" s="86"/>
      <c r="FZP37" s="86"/>
      <c r="FZQ37" s="86"/>
      <c r="FZR37" s="86"/>
      <c r="FZS37" s="86"/>
      <c r="FZT37" s="86"/>
      <c r="FZU37" s="86"/>
      <c r="FZV37" s="86"/>
      <c r="FZW37" s="86"/>
      <c r="FZX37" s="86"/>
      <c r="FZY37" s="86"/>
      <c r="FZZ37" s="86"/>
      <c r="GAA37" s="86"/>
      <c r="GAB37" s="86"/>
      <c r="GAC37" s="86"/>
      <c r="GAD37" s="86"/>
      <c r="GAE37" s="86"/>
      <c r="GAF37" s="86"/>
      <c r="GAG37" s="86"/>
      <c r="GAH37" s="86"/>
      <c r="GAI37" s="86"/>
      <c r="GAJ37" s="86"/>
      <c r="GAK37" s="86"/>
      <c r="GAL37" s="86"/>
      <c r="GAM37" s="86"/>
      <c r="GAN37" s="86"/>
      <c r="GAO37" s="86"/>
      <c r="GAP37" s="86"/>
      <c r="GAQ37" s="86"/>
      <c r="GAR37" s="86"/>
      <c r="GAS37" s="86"/>
      <c r="GAT37" s="86"/>
      <c r="GAU37" s="86"/>
      <c r="GAV37" s="86"/>
      <c r="GAW37" s="86"/>
      <c r="GAX37" s="86"/>
      <c r="GAY37" s="86"/>
      <c r="GAZ37" s="86"/>
      <c r="GBA37" s="86"/>
      <c r="GBB37" s="86"/>
      <c r="GBC37" s="86"/>
      <c r="GBD37" s="86"/>
      <c r="GBE37" s="86"/>
      <c r="GBF37" s="86"/>
      <c r="GBG37" s="86"/>
      <c r="GBH37" s="86"/>
      <c r="GBI37" s="86"/>
      <c r="GBJ37" s="86"/>
      <c r="GBK37" s="86"/>
      <c r="GBL37" s="86"/>
      <c r="GBM37" s="86"/>
      <c r="GBN37" s="86"/>
      <c r="GBO37" s="86"/>
      <c r="GBP37" s="86"/>
      <c r="GBQ37" s="86"/>
      <c r="GBR37" s="86"/>
      <c r="GBS37" s="86"/>
      <c r="GBT37" s="86"/>
      <c r="GBU37" s="86"/>
      <c r="GBV37" s="86"/>
      <c r="GBW37" s="86"/>
      <c r="GBX37" s="86"/>
      <c r="GBY37" s="86"/>
      <c r="GBZ37" s="86"/>
      <c r="GCA37" s="86"/>
      <c r="GCB37" s="86"/>
      <c r="GCC37" s="86"/>
      <c r="GCD37" s="86"/>
      <c r="GCE37" s="86"/>
      <c r="GCF37" s="86"/>
      <c r="GCG37" s="86"/>
      <c r="GCH37" s="86"/>
      <c r="GCI37" s="86"/>
      <c r="GCJ37" s="86"/>
      <c r="GCK37" s="86"/>
      <c r="GCL37" s="86"/>
      <c r="GCM37" s="86"/>
      <c r="GCN37" s="86"/>
      <c r="GCO37" s="86"/>
      <c r="GCP37" s="86"/>
      <c r="GCQ37" s="86"/>
      <c r="GCR37" s="86"/>
      <c r="GCS37" s="86"/>
      <c r="GCT37" s="86"/>
      <c r="GCU37" s="86"/>
      <c r="GCV37" s="86"/>
      <c r="GCW37" s="86"/>
      <c r="GCX37" s="86"/>
      <c r="GCY37" s="86"/>
      <c r="GCZ37" s="86"/>
      <c r="GDA37" s="86"/>
      <c r="GDB37" s="86"/>
      <c r="GDC37" s="86"/>
      <c r="GDD37" s="86"/>
      <c r="GDE37" s="86"/>
      <c r="GDF37" s="86"/>
      <c r="GDG37" s="86"/>
      <c r="GDH37" s="86"/>
      <c r="GDI37" s="86"/>
      <c r="GDJ37" s="86"/>
      <c r="GDK37" s="86"/>
      <c r="GDL37" s="86"/>
      <c r="GDM37" s="86"/>
      <c r="GDN37" s="86"/>
      <c r="GDO37" s="86"/>
      <c r="GDP37" s="86"/>
      <c r="GDQ37" s="86"/>
      <c r="GDR37" s="86"/>
      <c r="GDS37" s="86"/>
      <c r="GDT37" s="86"/>
      <c r="GDU37" s="86"/>
      <c r="GDV37" s="86"/>
      <c r="GDW37" s="86"/>
      <c r="GDX37" s="86"/>
      <c r="GDY37" s="86"/>
      <c r="GDZ37" s="86"/>
      <c r="GEA37" s="86"/>
      <c r="GEB37" s="86"/>
      <c r="GEC37" s="86"/>
      <c r="GED37" s="86"/>
      <c r="GEE37" s="86"/>
      <c r="GEF37" s="86"/>
      <c r="GEG37" s="86"/>
      <c r="GEH37" s="86"/>
      <c r="GEI37" s="86"/>
      <c r="GEJ37" s="86"/>
      <c r="GEK37" s="86"/>
      <c r="GEL37" s="86"/>
      <c r="GEM37" s="86"/>
      <c r="GEN37" s="86"/>
      <c r="GEO37" s="86"/>
      <c r="GEP37" s="86"/>
      <c r="GEQ37" s="86"/>
      <c r="GER37" s="86"/>
      <c r="GES37" s="86"/>
      <c r="GET37" s="86"/>
      <c r="GEU37" s="86"/>
      <c r="GEV37" s="86"/>
      <c r="GEW37" s="86"/>
      <c r="GEX37" s="86"/>
      <c r="GEY37" s="86"/>
      <c r="GEZ37" s="86"/>
      <c r="GFA37" s="86"/>
      <c r="GFB37" s="86"/>
      <c r="GFC37" s="86"/>
      <c r="GFD37" s="86"/>
      <c r="GFE37" s="86"/>
      <c r="GFF37" s="86"/>
      <c r="GFG37" s="86"/>
      <c r="GFH37" s="86"/>
      <c r="GFI37" s="86"/>
      <c r="GFJ37" s="86"/>
      <c r="GFK37" s="86"/>
      <c r="GFL37" s="86"/>
      <c r="GFM37" s="86"/>
      <c r="GFN37" s="86"/>
      <c r="GFO37" s="86"/>
      <c r="GFP37" s="86"/>
      <c r="GFQ37" s="86"/>
      <c r="GFR37" s="86"/>
      <c r="GFS37" s="86"/>
      <c r="GFT37" s="86"/>
      <c r="GFU37" s="86"/>
      <c r="GFV37" s="86"/>
      <c r="GFW37" s="86"/>
      <c r="GFX37" s="86"/>
      <c r="GFY37" s="86"/>
      <c r="GFZ37" s="86"/>
      <c r="GGA37" s="86"/>
      <c r="GGB37" s="86"/>
      <c r="GGC37" s="86"/>
      <c r="GGD37" s="86"/>
      <c r="GGE37" s="86"/>
      <c r="GGF37" s="86"/>
      <c r="GGG37" s="86"/>
      <c r="GGH37" s="86"/>
      <c r="GGI37" s="86"/>
      <c r="GGJ37" s="86"/>
      <c r="GGK37" s="86"/>
      <c r="GGL37" s="86"/>
      <c r="GGM37" s="86"/>
      <c r="GGN37" s="86"/>
      <c r="GGO37" s="86"/>
      <c r="GGP37" s="86"/>
      <c r="GGQ37" s="86"/>
      <c r="GGR37" s="86"/>
      <c r="GGS37" s="86"/>
      <c r="GGT37" s="86"/>
      <c r="GGU37" s="86"/>
      <c r="GGV37" s="86"/>
      <c r="GGW37" s="86"/>
      <c r="GGX37" s="86"/>
      <c r="GGY37" s="86"/>
      <c r="GGZ37" s="86"/>
      <c r="GHA37" s="86"/>
      <c r="GHB37" s="86"/>
      <c r="GHC37" s="86"/>
      <c r="GHD37" s="86"/>
      <c r="GHE37" s="86"/>
      <c r="GHF37" s="86"/>
      <c r="GHG37" s="86"/>
      <c r="GHH37" s="86"/>
      <c r="GHI37" s="86"/>
      <c r="GHJ37" s="86"/>
      <c r="GHK37" s="86"/>
      <c r="GHL37" s="86"/>
      <c r="GHM37" s="86"/>
      <c r="GHN37" s="86"/>
      <c r="GHO37" s="86"/>
      <c r="GHP37" s="86"/>
      <c r="GHQ37" s="86"/>
      <c r="GHR37" s="86"/>
      <c r="GHS37" s="86"/>
      <c r="GHT37" s="86"/>
      <c r="GHU37" s="86"/>
      <c r="GHV37" s="86"/>
      <c r="GHW37" s="86"/>
      <c r="GHX37" s="86"/>
      <c r="GHY37" s="86"/>
      <c r="GHZ37" s="86"/>
      <c r="GIA37" s="86"/>
      <c r="GIB37" s="86"/>
      <c r="GIC37" s="86"/>
      <c r="GID37" s="86"/>
      <c r="GIE37" s="86"/>
      <c r="GIF37" s="86"/>
      <c r="GIG37" s="86"/>
      <c r="GIH37" s="86"/>
      <c r="GII37" s="86"/>
      <c r="GIJ37" s="86"/>
      <c r="GIK37" s="86"/>
      <c r="GIL37" s="86"/>
      <c r="GIM37" s="86"/>
      <c r="GIN37" s="86"/>
      <c r="GIO37" s="86"/>
      <c r="GIP37" s="86"/>
      <c r="GIQ37" s="86"/>
      <c r="GIR37" s="86"/>
      <c r="GIS37" s="86"/>
      <c r="GIT37" s="86"/>
      <c r="GIU37" s="86"/>
      <c r="GIV37" s="86"/>
      <c r="GIW37" s="86"/>
      <c r="GIX37" s="86"/>
      <c r="GIY37" s="86"/>
      <c r="GIZ37" s="86"/>
      <c r="GJA37" s="86"/>
      <c r="GJB37" s="86"/>
      <c r="GJC37" s="86"/>
      <c r="GJD37" s="86"/>
      <c r="GJE37" s="86"/>
      <c r="GJF37" s="86"/>
      <c r="GJG37" s="86"/>
      <c r="GJH37" s="86"/>
      <c r="GJI37" s="86"/>
      <c r="GJJ37" s="86"/>
      <c r="GJK37" s="86"/>
      <c r="GJL37" s="86"/>
      <c r="GJM37" s="86"/>
      <c r="GJN37" s="86"/>
      <c r="GJO37" s="86"/>
      <c r="GJP37" s="86"/>
      <c r="GJQ37" s="86"/>
      <c r="GJR37" s="86"/>
      <c r="GJS37" s="86"/>
      <c r="GJT37" s="86"/>
      <c r="GJU37" s="86"/>
      <c r="GJV37" s="86"/>
      <c r="GJW37" s="86"/>
      <c r="GJX37" s="86"/>
      <c r="GJY37" s="86"/>
      <c r="GJZ37" s="86"/>
      <c r="GKA37" s="86"/>
      <c r="GKB37" s="86"/>
      <c r="GKC37" s="86"/>
      <c r="GKD37" s="86"/>
      <c r="GKE37" s="86"/>
      <c r="GKF37" s="86"/>
      <c r="GKG37" s="86"/>
      <c r="GKH37" s="86"/>
      <c r="GKI37" s="86"/>
      <c r="GKJ37" s="86"/>
      <c r="GKK37" s="86"/>
      <c r="GKL37" s="86"/>
      <c r="GKM37" s="86"/>
      <c r="GKN37" s="86"/>
      <c r="GKO37" s="86"/>
      <c r="GKP37" s="86"/>
      <c r="GKQ37" s="86"/>
      <c r="GKR37" s="86"/>
      <c r="GKS37" s="86"/>
      <c r="GKT37" s="86"/>
      <c r="GKU37" s="86"/>
      <c r="GKV37" s="86"/>
      <c r="GKW37" s="86"/>
      <c r="GKX37" s="86"/>
      <c r="GKY37" s="86"/>
      <c r="GKZ37" s="86"/>
      <c r="GLA37" s="86"/>
      <c r="GLB37" s="86"/>
      <c r="GLC37" s="86"/>
      <c r="GLD37" s="86"/>
      <c r="GLE37" s="86"/>
      <c r="GLF37" s="86"/>
      <c r="GLG37" s="86"/>
      <c r="GLH37" s="86"/>
      <c r="GLI37" s="86"/>
      <c r="GLJ37" s="86"/>
      <c r="GLK37" s="86"/>
      <c r="GLL37" s="86"/>
      <c r="GLM37" s="86"/>
      <c r="GLN37" s="86"/>
      <c r="GLO37" s="86"/>
      <c r="GLP37" s="86"/>
      <c r="GLQ37" s="86"/>
      <c r="GLR37" s="86"/>
      <c r="GLS37" s="86"/>
      <c r="GLT37" s="86"/>
      <c r="GLU37" s="86"/>
      <c r="GLV37" s="86"/>
      <c r="GLW37" s="86"/>
      <c r="GLX37" s="86"/>
      <c r="GLY37" s="86"/>
      <c r="GLZ37" s="86"/>
      <c r="GMA37" s="86"/>
      <c r="GMB37" s="86"/>
      <c r="GMC37" s="86"/>
      <c r="GMD37" s="86"/>
      <c r="GME37" s="86"/>
      <c r="GMF37" s="86"/>
      <c r="GMG37" s="86"/>
      <c r="GMH37" s="86"/>
      <c r="GMI37" s="86"/>
      <c r="GMJ37" s="86"/>
      <c r="GMK37" s="86"/>
      <c r="GML37" s="86"/>
      <c r="GMM37" s="86"/>
      <c r="GMN37" s="86"/>
      <c r="GMO37" s="86"/>
      <c r="GMP37" s="86"/>
      <c r="GMQ37" s="86"/>
      <c r="GMR37" s="86"/>
      <c r="GMS37" s="86"/>
      <c r="GMT37" s="86"/>
      <c r="GMU37" s="86"/>
      <c r="GMV37" s="86"/>
      <c r="GMW37" s="86"/>
      <c r="GMX37" s="86"/>
      <c r="GMY37" s="86"/>
      <c r="GMZ37" s="86"/>
      <c r="GNA37" s="86"/>
      <c r="GNB37" s="86"/>
      <c r="GNC37" s="86"/>
      <c r="GND37" s="86"/>
      <c r="GNE37" s="86"/>
      <c r="GNF37" s="86"/>
      <c r="GNG37" s="86"/>
      <c r="GNH37" s="86"/>
      <c r="GNI37" s="86"/>
      <c r="GNJ37" s="86"/>
      <c r="GNK37" s="86"/>
      <c r="GNL37" s="86"/>
      <c r="GNM37" s="86"/>
      <c r="GNN37" s="86"/>
      <c r="GNO37" s="86"/>
      <c r="GNP37" s="86"/>
      <c r="GNQ37" s="86"/>
      <c r="GNR37" s="86"/>
      <c r="GNS37" s="86"/>
      <c r="GNT37" s="86"/>
      <c r="GNU37" s="86"/>
      <c r="GNV37" s="86"/>
      <c r="GNW37" s="86"/>
      <c r="GNX37" s="86"/>
      <c r="GNY37" s="86"/>
      <c r="GNZ37" s="86"/>
      <c r="GOA37" s="86"/>
      <c r="GOB37" s="86"/>
      <c r="GOC37" s="86"/>
      <c r="GOD37" s="86"/>
      <c r="GOE37" s="86"/>
      <c r="GOF37" s="86"/>
      <c r="GOG37" s="86"/>
      <c r="GOH37" s="86"/>
      <c r="GOI37" s="86"/>
      <c r="GOJ37" s="86"/>
      <c r="GOK37" s="86"/>
      <c r="GOL37" s="86"/>
      <c r="GOM37" s="86"/>
      <c r="GON37" s="86"/>
      <c r="GOO37" s="86"/>
      <c r="GOP37" s="86"/>
      <c r="GOQ37" s="86"/>
      <c r="GOR37" s="86"/>
      <c r="GOS37" s="86"/>
      <c r="GOT37" s="86"/>
      <c r="GOU37" s="86"/>
      <c r="GOV37" s="86"/>
      <c r="GOW37" s="86"/>
      <c r="GOX37" s="86"/>
      <c r="GOY37" s="86"/>
      <c r="GOZ37" s="86"/>
      <c r="GPA37" s="86"/>
      <c r="GPB37" s="86"/>
      <c r="GPC37" s="86"/>
      <c r="GPD37" s="86"/>
      <c r="GPE37" s="86"/>
      <c r="GPF37" s="86"/>
      <c r="GPG37" s="86"/>
      <c r="GPH37" s="86"/>
      <c r="GPI37" s="86"/>
      <c r="GPJ37" s="86"/>
      <c r="GPK37" s="86"/>
      <c r="GPL37" s="86"/>
      <c r="GPM37" s="86"/>
      <c r="GPN37" s="86"/>
      <c r="GPO37" s="86"/>
      <c r="GPP37" s="86"/>
      <c r="GPQ37" s="86"/>
      <c r="GPR37" s="86"/>
      <c r="GPS37" s="86"/>
      <c r="GPT37" s="86"/>
      <c r="GPU37" s="86"/>
      <c r="GPV37" s="86"/>
      <c r="GPW37" s="86"/>
      <c r="GPX37" s="86"/>
      <c r="GPY37" s="86"/>
      <c r="GPZ37" s="86"/>
      <c r="GQA37" s="86"/>
      <c r="GQB37" s="86"/>
      <c r="GQC37" s="86"/>
      <c r="GQD37" s="86"/>
      <c r="GQE37" s="86"/>
      <c r="GQF37" s="86"/>
      <c r="GQG37" s="86"/>
      <c r="GQH37" s="86"/>
      <c r="GQI37" s="86"/>
      <c r="GQJ37" s="86"/>
      <c r="GQK37" s="86"/>
      <c r="GQL37" s="86"/>
      <c r="GQM37" s="86"/>
      <c r="GQN37" s="86"/>
      <c r="GQO37" s="86"/>
      <c r="GQP37" s="86"/>
      <c r="GQQ37" s="86"/>
      <c r="GQR37" s="86"/>
      <c r="GQS37" s="86"/>
      <c r="GQT37" s="86"/>
      <c r="GQU37" s="86"/>
      <c r="GQV37" s="86"/>
      <c r="GQW37" s="86"/>
      <c r="GQX37" s="86"/>
      <c r="GQY37" s="86"/>
      <c r="GQZ37" s="86"/>
      <c r="GRA37" s="86"/>
      <c r="GRB37" s="86"/>
      <c r="GRC37" s="86"/>
      <c r="GRD37" s="86"/>
      <c r="GRE37" s="86"/>
      <c r="GRF37" s="86"/>
      <c r="GRG37" s="86"/>
      <c r="GRH37" s="86"/>
      <c r="GRI37" s="86"/>
      <c r="GRJ37" s="86"/>
      <c r="GRK37" s="86"/>
      <c r="GRL37" s="86"/>
      <c r="GRM37" s="86"/>
      <c r="GRN37" s="86"/>
      <c r="GRO37" s="86"/>
      <c r="GRP37" s="86"/>
      <c r="GRQ37" s="86"/>
      <c r="GRR37" s="86"/>
      <c r="GRS37" s="86"/>
      <c r="GRT37" s="86"/>
      <c r="GRU37" s="86"/>
      <c r="GRV37" s="86"/>
      <c r="GRW37" s="86"/>
      <c r="GRX37" s="86"/>
      <c r="GRY37" s="86"/>
      <c r="GRZ37" s="86"/>
      <c r="GSA37" s="86"/>
      <c r="GSB37" s="86"/>
      <c r="GSC37" s="86"/>
      <c r="GSD37" s="86"/>
      <c r="GSE37" s="86"/>
      <c r="GSF37" s="86"/>
      <c r="GSG37" s="86"/>
      <c r="GSH37" s="86"/>
      <c r="GSI37" s="86"/>
      <c r="GSJ37" s="86"/>
      <c r="GSK37" s="86"/>
      <c r="GSL37" s="86"/>
      <c r="GSM37" s="86"/>
      <c r="GSN37" s="86"/>
      <c r="GSO37" s="86"/>
      <c r="GSP37" s="86"/>
      <c r="GSQ37" s="86"/>
      <c r="GSR37" s="86"/>
      <c r="GSS37" s="86"/>
      <c r="GST37" s="86"/>
      <c r="GSU37" s="86"/>
      <c r="GSV37" s="86"/>
      <c r="GSW37" s="86"/>
      <c r="GSX37" s="86"/>
      <c r="GSY37" s="86"/>
      <c r="GSZ37" s="86"/>
      <c r="GTA37" s="86"/>
      <c r="GTB37" s="86"/>
      <c r="GTC37" s="86"/>
      <c r="GTD37" s="86"/>
      <c r="GTE37" s="86"/>
      <c r="GTF37" s="86"/>
      <c r="GTG37" s="86"/>
      <c r="GTH37" s="86"/>
      <c r="GTI37" s="86"/>
      <c r="GTJ37" s="86"/>
      <c r="GTK37" s="86"/>
      <c r="GTL37" s="86"/>
      <c r="GTM37" s="86"/>
      <c r="GTN37" s="86"/>
      <c r="GTO37" s="86"/>
      <c r="GTP37" s="86"/>
      <c r="GTQ37" s="86"/>
      <c r="GTR37" s="86"/>
      <c r="GTS37" s="86"/>
      <c r="GTT37" s="86"/>
      <c r="GTU37" s="86"/>
      <c r="GTV37" s="86"/>
      <c r="GTW37" s="86"/>
      <c r="GTX37" s="86"/>
      <c r="GTY37" s="86"/>
      <c r="GTZ37" s="86"/>
      <c r="GUA37" s="86"/>
      <c r="GUB37" s="86"/>
      <c r="GUC37" s="86"/>
      <c r="GUD37" s="86"/>
      <c r="GUE37" s="86"/>
      <c r="GUF37" s="86"/>
      <c r="GUG37" s="86"/>
      <c r="GUH37" s="86"/>
      <c r="GUI37" s="86"/>
      <c r="GUJ37" s="86"/>
      <c r="GUK37" s="86"/>
      <c r="GUL37" s="86"/>
      <c r="GUM37" s="86"/>
      <c r="GUN37" s="86"/>
      <c r="GUO37" s="86"/>
      <c r="GUP37" s="86"/>
      <c r="GUQ37" s="86"/>
      <c r="GUR37" s="86"/>
      <c r="GUS37" s="86"/>
      <c r="GUT37" s="86"/>
      <c r="GUU37" s="86"/>
      <c r="GUV37" s="86"/>
      <c r="GUW37" s="86"/>
      <c r="GUX37" s="86"/>
      <c r="GUY37" s="86"/>
      <c r="GUZ37" s="86"/>
      <c r="GVA37" s="86"/>
      <c r="GVB37" s="86"/>
      <c r="GVC37" s="86"/>
      <c r="GVD37" s="86"/>
      <c r="GVE37" s="86"/>
      <c r="GVF37" s="86"/>
      <c r="GVG37" s="86"/>
      <c r="GVH37" s="86"/>
      <c r="GVI37" s="86"/>
      <c r="GVJ37" s="86"/>
      <c r="GVK37" s="86"/>
      <c r="GVL37" s="86"/>
      <c r="GVM37" s="86"/>
      <c r="GVN37" s="86"/>
      <c r="GVO37" s="86"/>
      <c r="GVP37" s="86"/>
      <c r="GVQ37" s="86"/>
      <c r="GVR37" s="86"/>
      <c r="GVS37" s="86"/>
      <c r="GVT37" s="86"/>
      <c r="GVU37" s="86"/>
      <c r="GVV37" s="86"/>
      <c r="GVW37" s="86"/>
      <c r="GVX37" s="86"/>
      <c r="GVY37" s="86"/>
      <c r="GVZ37" s="86"/>
      <c r="GWA37" s="86"/>
      <c r="GWB37" s="86"/>
      <c r="GWC37" s="86"/>
      <c r="GWD37" s="86"/>
      <c r="GWE37" s="86"/>
      <c r="GWF37" s="86"/>
      <c r="GWG37" s="86"/>
      <c r="GWH37" s="86"/>
      <c r="GWI37" s="86"/>
      <c r="GWJ37" s="86"/>
      <c r="GWK37" s="86"/>
      <c r="GWL37" s="86"/>
      <c r="GWM37" s="86"/>
      <c r="GWN37" s="86"/>
      <c r="GWO37" s="86"/>
      <c r="GWP37" s="86"/>
      <c r="GWQ37" s="86"/>
      <c r="GWR37" s="86"/>
      <c r="GWS37" s="86"/>
      <c r="GWT37" s="86"/>
      <c r="GWU37" s="86"/>
      <c r="GWV37" s="86"/>
      <c r="GWW37" s="86"/>
      <c r="GWX37" s="86"/>
      <c r="GWY37" s="86"/>
      <c r="GWZ37" s="86"/>
      <c r="GXA37" s="86"/>
      <c r="GXB37" s="86"/>
      <c r="GXC37" s="86"/>
      <c r="GXD37" s="86"/>
      <c r="GXE37" s="86"/>
      <c r="GXF37" s="86"/>
      <c r="GXG37" s="86"/>
      <c r="GXH37" s="86"/>
      <c r="GXI37" s="86"/>
      <c r="GXJ37" s="86"/>
      <c r="GXK37" s="86"/>
      <c r="GXL37" s="86"/>
      <c r="GXM37" s="86"/>
      <c r="GXN37" s="86"/>
      <c r="GXO37" s="86"/>
      <c r="GXP37" s="86"/>
      <c r="GXQ37" s="86"/>
      <c r="GXR37" s="86"/>
      <c r="GXS37" s="86"/>
      <c r="GXT37" s="86"/>
      <c r="GXU37" s="86"/>
      <c r="GXV37" s="86"/>
      <c r="GXW37" s="86"/>
      <c r="GXX37" s="86"/>
      <c r="GXY37" s="86"/>
      <c r="GXZ37" s="86"/>
      <c r="GYA37" s="86"/>
      <c r="GYB37" s="86"/>
      <c r="GYC37" s="86"/>
      <c r="GYD37" s="86"/>
      <c r="GYE37" s="86"/>
      <c r="GYF37" s="86"/>
      <c r="GYG37" s="86"/>
      <c r="GYH37" s="86"/>
      <c r="GYI37" s="86"/>
      <c r="GYJ37" s="86"/>
      <c r="GYK37" s="86"/>
      <c r="GYL37" s="86"/>
      <c r="GYM37" s="86"/>
      <c r="GYN37" s="86"/>
      <c r="GYO37" s="86"/>
      <c r="GYP37" s="86"/>
      <c r="GYQ37" s="86"/>
      <c r="GYR37" s="86"/>
      <c r="GYS37" s="86"/>
      <c r="GYT37" s="86"/>
      <c r="GYU37" s="86"/>
      <c r="GYV37" s="86"/>
      <c r="GYW37" s="86"/>
      <c r="GYX37" s="86"/>
      <c r="GYY37" s="86"/>
      <c r="GYZ37" s="86"/>
      <c r="GZA37" s="86"/>
      <c r="GZB37" s="86"/>
      <c r="GZC37" s="86"/>
      <c r="GZD37" s="86"/>
      <c r="GZE37" s="86"/>
      <c r="GZF37" s="86"/>
      <c r="GZG37" s="86"/>
      <c r="GZH37" s="86"/>
      <c r="GZI37" s="86"/>
      <c r="GZJ37" s="86"/>
      <c r="GZK37" s="86"/>
      <c r="GZL37" s="86"/>
      <c r="GZM37" s="86"/>
      <c r="GZN37" s="86"/>
      <c r="GZO37" s="86"/>
      <c r="GZP37" s="86"/>
      <c r="GZQ37" s="86"/>
      <c r="GZR37" s="86"/>
      <c r="GZS37" s="86"/>
      <c r="GZT37" s="86"/>
      <c r="GZU37" s="86"/>
      <c r="GZV37" s="86"/>
      <c r="GZW37" s="86"/>
      <c r="GZX37" s="86"/>
      <c r="GZY37" s="86"/>
      <c r="GZZ37" s="86"/>
      <c r="HAA37" s="86"/>
      <c r="HAB37" s="86"/>
      <c r="HAC37" s="86"/>
      <c r="HAD37" s="86"/>
      <c r="HAE37" s="86"/>
      <c r="HAF37" s="86"/>
      <c r="HAG37" s="86"/>
      <c r="HAH37" s="86"/>
      <c r="HAI37" s="86"/>
      <c r="HAJ37" s="86"/>
      <c r="HAK37" s="86"/>
      <c r="HAL37" s="86"/>
      <c r="HAM37" s="86"/>
      <c r="HAN37" s="86"/>
      <c r="HAO37" s="86"/>
      <c r="HAP37" s="86"/>
      <c r="HAQ37" s="86"/>
      <c r="HAR37" s="86"/>
      <c r="HAS37" s="86"/>
      <c r="HAT37" s="86"/>
      <c r="HAU37" s="86"/>
      <c r="HAV37" s="86"/>
      <c r="HAW37" s="86"/>
      <c r="HAX37" s="86"/>
      <c r="HAY37" s="86"/>
      <c r="HAZ37" s="86"/>
      <c r="HBA37" s="86"/>
      <c r="HBB37" s="86"/>
      <c r="HBC37" s="86"/>
      <c r="HBD37" s="86"/>
      <c r="HBE37" s="86"/>
      <c r="HBF37" s="86"/>
      <c r="HBG37" s="86"/>
      <c r="HBH37" s="86"/>
      <c r="HBI37" s="86"/>
      <c r="HBJ37" s="86"/>
      <c r="HBK37" s="86"/>
      <c r="HBL37" s="86"/>
      <c r="HBM37" s="86"/>
      <c r="HBN37" s="86"/>
      <c r="HBO37" s="86"/>
      <c r="HBP37" s="86"/>
      <c r="HBQ37" s="86"/>
      <c r="HBR37" s="86"/>
      <c r="HBS37" s="86"/>
      <c r="HBT37" s="86"/>
      <c r="HBU37" s="86"/>
      <c r="HBV37" s="86"/>
      <c r="HBW37" s="86"/>
      <c r="HBX37" s="86"/>
      <c r="HBY37" s="86"/>
      <c r="HBZ37" s="86"/>
      <c r="HCA37" s="86"/>
      <c r="HCB37" s="86"/>
      <c r="HCC37" s="86"/>
      <c r="HCD37" s="86"/>
      <c r="HCE37" s="86"/>
      <c r="HCF37" s="86"/>
      <c r="HCG37" s="86"/>
      <c r="HCH37" s="86"/>
      <c r="HCI37" s="86"/>
      <c r="HCJ37" s="86"/>
      <c r="HCK37" s="86"/>
      <c r="HCL37" s="86"/>
      <c r="HCM37" s="86"/>
      <c r="HCN37" s="86"/>
      <c r="HCO37" s="86"/>
      <c r="HCP37" s="86"/>
      <c r="HCQ37" s="86"/>
      <c r="HCR37" s="86"/>
      <c r="HCS37" s="86"/>
      <c r="HCT37" s="86"/>
      <c r="HCU37" s="86"/>
      <c r="HCV37" s="86"/>
      <c r="HCW37" s="86"/>
      <c r="HCX37" s="86"/>
      <c r="HCY37" s="86"/>
      <c r="HCZ37" s="86"/>
      <c r="HDA37" s="86"/>
      <c r="HDB37" s="86"/>
      <c r="HDC37" s="86"/>
      <c r="HDD37" s="86"/>
      <c r="HDE37" s="86"/>
      <c r="HDF37" s="86"/>
      <c r="HDG37" s="86"/>
      <c r="HDH37" s="86"/>
      <c r="HDI37" s="86"/>
      <c r="HDJ37" s="86"/>
      <c r="HDK37" s="86"/>
      <c r="HDL37" s="86"/>
      <c r="HDM37" s="86"/>
      <c r="HDN37" s="86"/>
      <c r="HDO37" s="86"/>
      <c r="HDP37" s="86"/>
      <c r="HDQ37" s="86"/>
      <c r="HDR37" s="86"/>
      <c r="HDS37" s="86"/>
      <c r="HDT37" s="86"/>
      <c r="HDU37" s="86"/>
      <c r="HDV37" s="86"/>
      <c r="HDW37" s="86"/>
      <c r="HDX37" s="86"/>
      <c r="HDY37" s="86"/>
      <c r="HDZ37" s="86"/>
      <c r="HEA37" s="86"/>
      <c r="HEB37" s="86"/>
      <c r="HEC37" s="86"/>
      <c r="HED37" s="86"/>
      <c r="HEE37" s="86"/>
      <c r="HEF37" s="86"/>
      <c r="HEG37" s="86"/>
      <c r="HEH37" s="86"/>
      <c r="HEI37" s="86"/>
      <c r="HEJ37" s="86"/>
      <c r="HEK37" s="86"/>
      <c r="HEL37" s="86"/>
      <c r="HEM37" s="86"/>
      <c r="HEN37" s="86"/>
      <c r="HEO37" s="86"/>
      <c r="HEP37" s="86"/>
      <c r="HEQ37" s="86"/>
      <c r="HER37" s="86"/>
      <c r="HES37" s="86"/>
      <c r="HET37" s="86"/>
      <c r="HEU37" s="86"/>
      <c r="HEV37" s="86"/>
      <c r="HEW37" s="86"/>
      <c r="HEX37" s="86"/>
      <c r="HEY37" s="86"/>
      <c r="HEZ37" s="86"/>
      <c r="HFA37" s="86"/>
      <c r="HFB37" s="86"/>
      <c r="HFC37" s="86"/>
      <c r="HFD37" s="86"/>
      <c r="HFE37" s="86"/>
      <c r="HFF37" s="86"/>
      <c r="HFG37" s="86"/>
      <c r="HFH37" s="86"/>
      <c r="HFI37" s="86"/>
      <c r="HFJ37" s="86"/>
      <c r="HFK37" s="86"/>
      <c r="HFL37" s="86"/>
      <c r="HFM37" s="86"/>
      <c r="HFN37" s="86"/>
      <c r="HFO37" s="86"/>
      <c r="HFP37" s="86"/>
      <c r="HFQ37" s="86"/>
      <c r="HFR37" s="86"/>
      <c r="HFS37" s="86"/>
      <c r="HFT37" s="86"/>
      <c r="HFU37" s="86"/>
      <c r="HFV37" s="86"/>
      <c r="HFW37" s="86"/>
      <c r="HFX37" s="86"/>
      <c r="HFY37" s="86"/>
      <c r="HFZ37" s="86"/>
      <c r="HGA37" s="86"/>
      <c r="HGB37" s="86"/>
      <c r="HGC37" s="86"/>
      <c r="HGD37" s="86"/>
      <c r="HGE37" s="86"/>
      <c r="HGF37" s="86"/>
      <c r="HGG37" s="86"/>
      <c r="HGH37" s="86"/>
      <c r="HGI37" s="86"/>
      <c r="HGJ37" s="86"/>
      <c r="HGK37" s="86"/>
      <c r="HGL37" s="86"/>
      <c r="HGM37" s="86"/>
      <c r="HGN37" s="86"/>
      <c r="HGO37" s="86"/>
      <c r="HGP37" s="86"/>
      <c r="HGQ37" s="86"/>
      <c r="HGR37" s="86"/>
      <c r="HGS37" s="86"/>
      <c r="HGT37" s="86"/>
      <c r="HGU37" s="86"/>
      <c r="HGV37" s="86"/>
      <c r="HGW37" s="86"/>
      <c r="HGX37" s="86"/>
      <c r="HGY37" s="86"/>
      <c r="HGZ37" s="86"/>
      <c r="HHA37" s="86"/>
      <c r="HHB37" s="86"/>
      <c r="HHC37" s="86"/>
      <c r="HHD37" s="86"/>
      <c r="HHE37" s="86"/>
      <c r="HHF37" s="86"/>
      <c r="HHG37" s="86"/>
      <c r="HHH37" s="86"/>
      <c r="HHI37" s="86"/>
      <c r="HHJ37" s="86"/>
      <c r="HHK37" s="86"/>
      <c r="HHL37" s="86"/>
      <c r="HHM37" s="86"/>
      <c r="HHN37" s="86"/>
      <c r="HHO37" s="86"/>
      <c r="HHP37" s="86"/>
      <c r="HHQ37" s="86"/>
      <c r="HHR37" s="86"/>
      <c r="HHS37" s="86"/>
      <c r="HHT37" s="86"/>
      <c r="HHU37" s="86"/>
      <c r="HHV37" s="86"/>
      <c r="HHW37" s="86"/>
      <c r="HHX37" s="86"/>
      <c r="HHY37" s="86"/>
      <c r="HHZ37" s="86"/>
      <c r="HIA37" s="86"/>
      <c r="HIB37" s="86"/>
      <c r="HIC37" s="86"/>
      <c r="HID37" s="86"/>
      <c r="HIE37" s="86"/>
      <c r="HIF37" s="86"/>
      <c r="HIG37" s="86"/>
      <c r="HIH37" s="86"/>
      <c r="HII37" s="86"/>
      <c r="HIJ37" s="86"/>
      <c r="HIK37" s="86"/>
      <c r="HIL37" s="86"/>
      <c r="HIM37" s="86"/>
      <c r="HIN37" s="86"/>
      <c r="HIO37" s="86"/>
      <c r="HIP37" s="86"/>
      <c r="HIQ37" s="86"/>
      <c r="HIR37" s="86"/>
      <c r="HIS37" s="86"/>
      <c r="HIT37" s="86"/>
      <c r="HIU37" s="86"/>
      <c r="HIV37" s="86"/>
      <c r="HIW37" s="86"/>
      <c r="HIX37" s="86"/>
      <c r="HIY37" s="86"/>
      <c r="HIZ37" s="86"/>
      <c r="HJA37" s="86"/>
      <c r="HJB37" s="86"/>
      <c r="HJC37" s="86"/>
      <c r="HJD37" s="86"/>
      <c r="HJE37" s="86"/>
      <c r="HJF37" s="86"/>
      <c r="HJG37" s="86"/>
      <c r="HJH37" s="86"/>
      <c r="HJI37" s="86"/>
      <c r="HJJ37" s="86"/>
      <c r="HJK37" s="86"/>
      <c r="HJL37" s="86"/>
      <c r="HJM37" s="86"/>
      <c r="HJN37" s="86"/>
      <c r="HJO37" s="86"/>
      <c r="HJP37" s="86"/>
      <c r="HJQ37" s="86"/>
      <c r="HJR37" s="86"/>
      <c r="HJS37" s="86"/>
      <c r="HJT37" s="86"/>
      <c r="HJU37" s="86"/>
      <c r="HJV37" s="86"/>
      <c r="HJW37" s="86"/>
      <c r="HJX37" s="86"/>
      <c r="HJY37" s="86"/>
      <c r="HJZ37" s="86"/>
      <c r="HKA37" s="86"/>
      <c r="HKB37" s="86"/>
      <c r="HKC37" s="86"/>
      <c r="HKD37" s="86"/>
      <c r="HKE37" s="86"/>
      <c r="HKF37" s="86"/>
      <c r="HKG37" s="86"/>
      <c r="HKH37" s="86"/>
      <c r="HKI37" s="86"/>
      <c r="HKJ37" s="86"/>
      <c r="HKK37" s="86"/>
      <c r="HKL37" s="86"/>
      <c r="HKM37" s="86"/>
      <c r="HKN37" s="86"/>
      <c r="HKO37" s="86"/>
      <c r="HKP37" s="86"/>
      <c r="HKQ37" s="86"/>
      <c r="HKR37" s="86"/>
      <c r="HKS37" s="86"/>
      <c r="HKT37" s="86"/>
      <c r="HKU37" s="86"/>
      <c r="HKV37" s="86"/>
      <c r="HKW37" s="86"/>
      <c r="HKX37" s="86"/>
      <c r="HKY37" s="86"/>
      <c r="HKZ37" s="86"/>
      <c r="HLA37" s="86"/>
      <c r="HLB37" s="86"/>
      <c r="HLC37" s="86"/>
      <c r="HLD37" s="86"/>
      <c r="HLE37" s="86"/>
      <c r="HLF37" s="86"/>
      <c r="HLG37" s="86"/>
      <c r="HLH37" s="86"/>
      <c r="HLI37" s="86"/>
      <c r="HLJ37" s="86"/>
      <c r="HLK37" s="86"/>
      <c r="HLL37" s="86"/>
      <c r="HLM37" s="86"/>
      <c r="HLN37" s="86"/>
      <c r="HLO37" s="86"/>
      <c r="HLP37" s="86"/>
      <c r="HLQ37" s="86"/>
      <c r="HLR37" s="86"/>
      <c r="HLS37" s="86"/>
      <c r="HLT37" s="86"/>
      <c r="HLU37" s="86"/>
      <c r="HLV37" s="86"/>
      <c r="HLW37" s="86"/>
      <c r="HLX37" s="86"/>
      <c r="HLY37" s="86"/>
      <c r="HLZ37" s="86"/>
      <c r="HMA37" s="86"/>
      <c r="HMB37" s="86"/>
      <c r="HMC37" s="86"/>
      <c r="HMD37" s="86"/>
      <c r="HME37" s="86"/>
      <c r="HMF37" s="86"/>
      <c r="HMG37" s="86"/>
      <c r="HMH37" s="86"/>
      <c r="HMI37" s="86"/>
      <c r="HMJ37" s="86"/>
      <c r="HMK37" s="86"/>
      <c r="HML37" s="86"/>
      <c r="HMM37" s="86"/>
      <c r="HMN37" s="86"/>
      <c r="HMO37" s="86"/>
      <c r="HMP37" s="86"/>
      <c r="HMQ37" s="86"/>
      <c r="HMR37" s="86"/>
      <c r="HMS37" s="86"/>
      <c r="HMT37" s="86"/>
      <c r="HMU37" s="86"/>
      <c r="HMV37" s="86"/>
      <c r="HMW37" s="86"/>
      <c r="HMX37" s="86"/>
      <c r="HMY37" s="86"/>
      <c r="HMZ37" s="86"/>
      <c r="HNA37" s="86"/>
      <c r="HNB37" s="86"/>
      <c r="HNC37" s="86"/>
      <c r="HND37" s="86"/>
      <c r="HNE37" s="86"/>
      <c r="HNF37" s="86"/>
      <c r="HNG37" s="86"/>
      <c r="HNH37" s="86"/>
      <c r="HNI37" s="86"/>
      <c r="HNJ37" s="86"/>
      <c r="HNK37" s="86"/>
      <c r="HNL37" s="86"/>
      <c r="HNM37" s="86"/>
      <c r="HNN37" s="86"/>
      <c r="HNO37" s="86"/>
      <c r="HNP37" s="86"/>
      <c r="HNQ37" s="86"/>
      <c r="HNR37" s="86"/>
      <c r="HNS37" s="86"/>
      <c r="HNT37" s="86"/>
      <c r="HNU37" s="86"/>
      <c r="HNV37" s="86"/>
      <c r="HNW37" s="86"/>
      <c r="HNX37" s="86"/>
      <c r="HNY37" s="86"/>
      <c r="HNZ37" s="86"/>
      <c r="HOA37" s="86"/>
      <c r="HOB37" s="86"/>
      <c r="HOC37" s="86"/>
      <c r="HOD37" s="86"/>
      <c r="HOE37" s="86"/>
      <c r="HOF37" s="86"/>
      <c r="HOG37" s="86"/>
      <c r="HOH37" s="86"/>
      <c r="HOI37" s="86"/>
      <c r="HOJ37" s="86"/>
      <c r="HOK37" s="86"/>
      <c r="HOL37" s="86"/>
      <c r="HOM37" s="86"/>
      <c r="HON37" s="86"/>
      <c r="HOO37" s="86"/>
      <c r="HOP37" s="86"/>
      <c r="HOQ37" s="86"/>
      <c r="HOR37" s="86"/>
      <c r="HOS37" s="86"/>
      <c r="HOT37" s="86"/>
      <c r="HOU37" s="86"/>
      <c r="HOV37" s="86"/>
      <c r="HOW37" s="86"/>
      <c r="HOX37" s="86"/>
      <c r="HOY37" s="86"/>
      <c r="HOZ37" s="86"/>
      <c r="HPA37" s="86"/>
      <c r="HPB37" s="86"/>
      <c r="HPC37" s="86"/>
      <c r="HPD37" s="86"/>
      <c r="HPE37" s="86"/>
      <c r="HPF37" s="86"/>
      <c r="HPG37" s="86"/>
      <c r="HPH37" s="86"/>
      <c r="HPI37" s="86"/>
      <c r="HPJ37" s="86"/>
      <c r="HPK37" s="86"/>
      <c r="HPL37" s="86"/>
      <c r="HPM37" s="86"/>
      <c r="HPN37" s="86"/>
      <c r="HPO37" s="86"/>
      <c r="HPP37" s="86"/>
      <c r="HPQ37" s="86"/>
      <c r="HPR37" s="86"/>
      <c r="HPS37" s="86"/>
      <c r="HPT37" s="86"/>
      <c r="HPU37" s="86"/>
      <c r="HPV37" s="86"/>
      <c r="HPW37" s="86"/>
      <c r="HPX37" s="86"/>
      <c r="HPY37" s="86"/>
      <c r="HPZ37" s="86"/>
      <c r="HQA37" s="86"/>
      <c r="HQB37" s="86"/>
      <c r="HQC37" s="86"/>
      <c r="HQD37" s="86"/>
      <c r="HQE37" s="86"/>
      <c r="HQF37" s="86"/>
      <c r="HQG37" s="86"/>
      <c r="HQH37" s="86"/>
      <c r="HQI37" s="86"/>
      <c r="HQJ37" s="86"/>
      <c r="HQK37" s="86"/>
      <c r="HQL37" s="86"/>
      <c r="HQM37" s="86"/>
      <c r="HQN37" s="86"/>
      <c r="HQO37" s="86"/>
      <c r="HQP37" s="86"/>
      <c r="HQQ37" s="86"/>
      <c r="HQR37" s="86"/>
      <c r="HQS37" s="86"/>
      <c r="HQT37" s="86"/>
      <c r="HQU37" s="86"/>
      <c r="HQV37" s="86"/>
      <c r="HQW37" s="86"/>
      <c r="HQX37" s="86"/>
      <c r="HQY37" s="86"/>
      <c r="HQZ37" s="86"/>
      <c r="HRA37" s="86"/>
      <c r="HRB37" s="86"/>
      <c r="HRC37" s="86"/>
      <c r="HRD37" s="86"/>
      <c r="HRE37" s="86"/>
      <c r="HRF37" s="86"/>
      <c r="HRG37" s="86"/>
      <c r="HRH37" s="86"/>
      <c r="HRI37" s="86"/>
      <c r="HRJ37" s="86"/>
      <c r="HRK37" s="86"/>
      <c r="HRL37" s="86"/>
      <c r="HRM37" s="86"/>
      <c r="HRN37" s="86"/>
      <c r="HRO37" s="86"/>
      <c r="HRP37" s="86"/>
      <c r="HRQ37" s="86"/>
      <c r="HRR37" s="86"/>
      <c r="HRS37" s="86"/>
      <c r="HRT37" s="86"/>
      <c r="HRU37" s="86"/>
      <c r="HRV37" s="86"/>
      <c r="HRW37" s="86"/>
      <c r="HRX37" s="86"/>
      <c r="HRY37" s="86"/>
      <c r="HRZ37" s="86"/>
      <c r="HSA37" s="86"/>
      <c r="HSB37" s="86"/>
      <c r="HSC37" s="86"/>
      <c r="HSD37" s="86"/>
      <c r="HSE37" s="86"/>
      <c r="HSF37" s="86"/>
      <c r="HSG37" s="86"/>
      <c r="HSH37" s="86"/>
      <c r="HSI37" s="86"/>
      <c r="HSJ37" s="86"/>
      <c r="HSK37" s="86"/>
      <c r="HSL37" s="86"/>
      <c r="HSM37" s="86"/>
      <c r="HSN37" s="86"/>
      <c r="HSO37" s="86"/>
      <c r="HSP37" s="86"/>
      <c r="HSQ37" s="86"/>
      <c r="HSR37" s="86"/>
      <c r="HSS37" s="86"/>
      <c r="HST37" s="86"/>
      <c r="HSU37" s="86"/>
      <c r="HSV37" s="86"/>
      <c r="HSW37" s="86"/>
      <c r="HSX37" s="86"/>
      <c r="HSY37" s="86"/>
      <c r="HSZ37" s="86"/>
      <c r="HTA37" s="86"/>
      <c r="HTB37" s="86"/>
      <c r="HTC37" s="86"/>
      <c r="HTD37" s="86"/>
      <c r="HTE37" s="86"/>
      <c r="HTF37" s="86"/>
      <c r="HTG37" s="86"/>
      <c r="HTH37" s="86"/>
      <c r="HTI37" s="86"/>
      <c r="HTJ37" s="86"/>
      <c r="HTK37" s="86"/>
      <c r="HTL37" s="86"/>
      <c r="HTM37" s="86"/>
      <c r="HTN37" s="86"/>
      <c r="HTO37" s="86"/>
      <c r="HTP37" s="86"/>
      <c r="HTQ37" s="86"/>
      <c r="HTR37" s="86"/>
      <c r="HTS37" s="86"/>
      <c r="HTT37" s="86"/>
      <c r="HTU37" s="86"/>
      <c r="HTV37" s="86"/>
      <c r="HTW37" s="86"/>
      <c r="HTX37" s="86"/>
      <c r="HTY37" s="86"/>
      <c r="HTZ37" s="86"/>
      <c r="HUA37" s="86"/>
      <c r="HUB37" s="86"/>
      <c r="HUC37" s="86"/>
      <c r="HUD37" s="86"/>
      <c r="HUE37" s="86"/>
      <c r="HUF37" s="86"/>
      <c r="HUG37" s="86"/>
      <c r="HUH37" s="86"/>
      <c r="HUI37" s="86"/>
      <c r="HUJ37" s="86"/>
      <c r="HUK37" s="86"/>
      <c r="HUL37" s="86"/>
      <c r="HUM37" s="86"/>
      <c r="HUN37" s="86"/>
      <c r="HUO37" s="86"/>
      <c r="HUP37" s="86"/>
      <c r="HUQ37" s="86"/>
      <c r="HUR37" s="86"/>
      <c r="HUS37" s="86"/>
      <c r="HUT37" s="86"/>
      <c r="HUU37" s="86"/>
      <c r="HUV37" s="86"/>
      <c r="HUW37" s="86"/>
      <c r="HUX37" s="86"/>
      <c r="HUY37" s="86"/>
      <c r="HUZ37" s="86"/>
      <c r="HVA37" s="86"/>
      <c r="HVB37" s="86"/>
      <c r="HVC37" s="86"/>
      <c r="HVD37" s="86"/>
      <c r="HVE37" s="86"/>
      <c r="HVF37" s="86"/>
      <c r="HVG37" s="86"/>
      <c r="HVH37" s="86"/>
      <c r="HVI37" s="86"/>
      <c r="HVJ37" s="86"/>
      <c r="HVK37" s="86"/>
      <c r="HVL37" s="86"/>
      <c r="HVM37" s="86"/>
      <c r="HVN37" s="86"/>
      <c r="HVO37" s="86"/>
      <c r="HVP37" s="86"/>
      <c r="HVQ37" s="86"/>
      <c r="HVR37" s="86"/>
      <c r="HVS37" s="86"/>
      <c r="HVT37" s="86"/>
      <c r="HVU37" s="86"/>
      <c r="HVV37" s="86"/>
      <c r="HVW37" s="86"/>
      <c r="HVX37" s="86"/>
      <c r="HVY37" s="86"/>
      <c r="HVZ37" s="86"/>
      <c r="HWA37" s="86"/>
      <c r="HWB37" s="86"/>
      <c r="HWC37" s="86"/>
      <c r="HWD37" s="86"/>
      <c r="HWE37" s="86"/>
      <c r="HWF37" s="86"/>
      <c r="HWG37" s="86"/>
      <c r="HWH37" s="86"/>
      <c r="HWI37" s="86"/>
      <c r="HWJ37" s="86"/>
      <c r="HWK37" s="86"/>
      <c r="HWL37" s="86"/>
      <c r="HWM37" s="86"/>
      <c r="HWN37" s="86"/>
      <c r="HWO37" s="86"/>
      <c r="HWP37" s="86"/>
      <c r="HWQ37" s="86"/>
      <c r="HWR37" s="86"/>
      <c r="HWS37" s="86"/>
      <c r="HWT37" s="86"/>
      <c r="HWU37" s="86"/>
      <c r="HWV37" s="86"/>
      <c r="HWW37" s="86"/>
      <c r="HWX37" s="86"/>
      <c r="HWY37" s="86"/>
      <c r="HWZ37" s="86"/>
      <c r="HXA37" s="86"/>
      <c r="HXB37" s="86"/>
      <c r="HXC37" s="86"/>
      <c r="HXD37" s="86"/>
      <c r="HXE37" s="86"/>
      <c r="HXF37" s="86"/>
      <c r="HXG37" s="86"/>
      <c r="HXH37" s="86"/>
      <c r="HXI37" s="86"/>
      <c r="HXJ37" s="86"/>
      <c r="HXK37" s="86"/>
      <c r="HXL37" s="86"/>
      <c r="HXM37" s="86"/>
      <c r="HXN37" s="86"/>
      <c r="HXO37" s="86"/>
      <c r="HXP37" s="86"/>
      <c r="HXQ37" s="86"/>
      <c r="HXR37" s="86"/>
      <c r="HXS37" s="86"/>
      <c r="HXT37" s="86"/>
      <c r="HXU37" s="86"/>
      <c r="HXV37" s="86"/>
      <c r="HXW37" s="86"/>
      <c r="HXX37" s="86"/>
      <c r="HXY37" s="86"/>
      <c r="HXZ37" s="86"/>
      <c r="HYA37" s="86"/>
      <c r="HYB37" s="86"/>
      <c r="HYC37" s="86"/>
      <c r="HYD37" s="86"/>
      <c r="HYE37" s="86"/>
      <c r="HYF37" s="86"/>
      <c r="HYG37" s="86"/>
      <c r="HYH37" s="86"/>
      <c r="HYI37" s="86"/>
      <c r="HYJ37" s="86"/>
      <c r="HYK37" s="86"/>
      <c r="HYL37" s="86"/>
      <c r="HYM37" s="86"/>
      <c r="HYN37" s="86"/>
      <c r="HYO37" s="86"/>
      <c r="HYP37" s="86"/>
      <c r="HYQ37" s="86"/>
      <c r="HYR37" s="86"/>
      <c r="HYS37" s="86"/>
      <c r="HYT37" s="86"/>
      <c r="HYU37" s="86"/>
      <c r="HYV37" s="86"/>
      <c r="HYW37" s="86"/>
      <c r="HYX37" s="86"/>
      <c r="HYY37" s="86"/>
      <c r="HYZ37" s="86"/>
      <c r="HZA37" s="86"/>
      <c r="HZB37" s="86"/>
      <c r="HZC37" s="86"/>
      <c r="HZD37" s="86"/>
      <c r="HZE37" s="86"/>
      <c r="HZF37" s="86"/>
      <c r="HZG37" s="86"/>
      <c r="HZH37" s="86"/>
      <c r="HZI37" s="86"/>
      <c r="HZJ37" s="86"/>
      <c r="HZK37" s="86"/>
      <c r="HZL37" s="86"/>
      <c r="HZM37" s="86"/>
      <c r="HZN37" s="86"/>
      <c r="HZO37" s="86"/>
      <c r="HZP37" s="86"/>
      <c r="HZQ37" s="86"/>
      <c r="HZR37" s="86"/>
      <c r="HZS37" s="86"/>
      <c r="HZT37" s="86"/>
      <c r="HZU37" s="86"/>
      <c r="HZV37" s="86"/>
      <c r="HZW37" s="86"/>
      <c r="HZX37" s="86"/>
      <c r="HZY37" s="86"/>
      <c r="HZZ37" s="86"/>
      <c r="IAA37" s="86"/>
      <c r="IAB37" s="86"/>
      <c r="IAC37" s="86"/>
      <c r="IAD37" s="86"/>
      <c r="IAE37" s="86"/>
      <c r="IAF37" s="86"/>
      <c r="IAG37" s="86"/>
      <c r="IAH37" s="86"/>
      <c r="IAI37" s="86"/>
      <c r="IAJ37" s="86"/>
      <c r="IAK37" s="86"/>
      <c r="IAL37" s="86"/>
      <c r="IAM37" s="86"/>
      <c r="IAN37" s="86"/>
      <c r="IAO37" s="86"/>
      <c r="IAP37" s="86"/>
      <c r="IAQ37" s="86"/>
      <c r="IAR37" s="86"/>
      <c r="IAS37" s="86"/>
      <c r="IAT37" s="86"/>
      <c r="IAU37" s="86"/>
      <c r="IAV37" s="86"/>
      <c r="IAW37" s="86"/>
      <c r="IAX37" s="86"/>
      <c r="IAY37" s="86"/>
      <c r="IAZ37" s="86"/>
      <c r="IBA37" s="86"/>
      <c r="IBB37" s="86"/>
      <c r="IBC37" s="86"/>
      <c r="IBD37" s="86"/>
      <c r="IBE37" s="86"/>
      <c r="IBF37" s="86"/>
      <c r="IBG37" s="86"/>
      <c r="IBH37" s="86"/>
      <c r="IBI37" s="86"/>
      <c r="IBJ37" s="86"/>
      <c r="IBK37" s="86"/>
      <c r="IBL37" s="86"/>
      <c r="IBM37" s="86"/>
      <c r="IBN37" s="86"/>
      <c r="IBO37" s="86"/>
      <c r="IBP37" s="86"/>
      <c r="IBQ37" s="86"/>
      <c r="IBR37" s="86"/>
      <c r="IBS37" s="86"/>
      <c r="IBT37" s="86"/>
      <c r="IBU37" s="86"/>
      <c r="IBV37" s="86"/>
      <c r="IBW37" s="86"/>
      <c r="IBX37" s="86"/>
      <c r="IBY37" s="86"/>
      <c r="IBZ37" s="86"/>
      <c r="ICA37" s="86"/>
      <c r="ICB37" s="86"/>
      <c r="ICC37" s="86"/>
      <c r="ICD37" s="86"/>
      <c r="ICE37" s="86"/>
      <c r="ICF37" s="86"/>
      <c r="ICG37" s="86"/>
      <c r="ICH37" s="86"/>
      <c r="ICI37" s="86"/>
      <c r="ICJ37" s="86"/>
      <c r="ICK37" s="86"/>
      <c r="ICL37" s="86"/>
      <c r="ICM37" s="86"/>
      <c r="ICN37" s="86"/>
      <c r="ICO37" s="86"/>
      <c r="ICP37" s="86"/>
      <c r="ICQ37" s="86"/>
      <c r="ICR37" s="86"/>
      <c r="ICS37" s="86"/>
      <c r="ICT37" s="86"/>
      <c r="ICU37" s="86"/>
      <c r="ICV37" s="86"/>
      <c r="ICW37" s="86"/>
      <c r="ICX37" s="86"/>
      <c r="ICY37" s="86"/>
      <c r="ICZ37" s="86"/>
      <c r="IDA37" s="86"/>
      <c r="IDB37" s="86"/>
      <c r="IDC37" s="86"/>
      <c r="IDD37" s="86"/>
      <c r="IDE37" s="86"/>
      <c r="IDF37" s="86"/>
      <c r="IDG37" s="86"/>
      <c r="IDH37" s="86"/>
      <c r="IDI37" s="86"/>
      <c r="IDJ37" s="86"/>
      <c r="IDK37" s="86"/>
      <c r="IDL37" s="86"/>
      <c r="IDM37" s="86"/>
      <c r="IDN37" s="86"/>
      <c r="IDO37" s="86"/>
      <c r="IDP37" s="86"/>
      <c r="IDQ37" s="86"/>
      <c r="IDR37" s="86"/>
      <c r="IDS37" s="86"/>
      <c r="IDT37" s="86"/>
      <c r="IDU37" s="86"/>
      <c r="IDV37" s="86"/>
      <c r="IDW37" s="86"/>
      <c r="IDX37" s="86"/>
      <c r="IDY37" s="86"/>
      <c r="IDZ37" s="86"/>
      <c r="IEA37" s="86"/>
      <c r="IEB37" s="86"/>
      <c r="IEC37" s="86"/>
      <c r="IED37" s="86"/>
      <c r="IEE37" s="86"/>
      <c r="IEF37" s="86"/>
      <c r="IEG37" s="86"/>
      <c r="IEH37" s="86"/>
      <c r="IEI37" s="86"/>
      <c r="IEJ37" s="86"/>
      <c r="IEK37" s="86"/>
      <c r="IEL37" s="86"/>
      <c r="IEM37" s="86"/>
      <c r="IEN37" s="86"/>
      <c r="IEO37" s="86"/>
      <c r="IEP37" s="86"/>
      <c r="IEQ37" s="86"/>
      <c r="IER37" s="86"/>
      <c r="IES37" s="86"/>
      <c r="IET37" s="86"/>
      <c r="IEU37" s="86"/>
      <c r="IEV37" s="86"/>
      <c r="IEW37" s="86"/>
      <c r="IEX37" s="86"/>
      <c r="IEY37" s="86"/>
      <c r="IEZ37" s="86"/>
      <c r="IFA37" s="86"/>
      <c r="IFB37" s="86"/>
      <c r="IFC37" s="86"/>
      <c r="IFD37" s="86"/>
      <c r="IFE37" s="86"/>
      <c r="IFF37" s="86"/>
      <c r="IFG37" s="86"/>
      <c r="IFH37" s="86"/>
      <c r="IFI37" s="86"/>
      <c r="IFJ37" s="86"/>
      <c r="IFK37" s="86"/>
      <c r="IFL37" s="86"/>
      <c r="IFM37" s="86"/>
      <c r="IFN37" s="86"/>
      <c r="IFO37" s="86"/>
      <c r="IFP37" s="86"/>
      <c r="IFQ37" s="86"/>
      <c r="IFR37" s="86"/>
      <c r="IFS37" s="86"/>
      <c r="IFT37" s="86"/>
      <c r="IFU37" s="86"/>
      <c r="IFV37" s="86"/>
      <c r="IFW37" s="86"/>
      <c r="IFX37" s="86"/>
      <c r="IFY37" s="86"/>
      <c r="IFZ37" s="86"/>
      <c r="IGA37" s="86"/>
      <c r="IGB37" s="86"/>
      <c r="IGC37" s="86"/>
      <c r="IGD37" s="86"/>
      <c r="IGE37" s="86"/>
      <c r="IGF37" s="86"/>
      <c r="IGG37" s="86"/>
      <c r="IGH37" s="86"/>
      <c r="IGI37" s="86"/>
      <c r="IGJ37" s="86"/>
      <c r="IGK37" s="86"/>
      <c r="IGL37" s="86"/>
      <c r="IGM37" s="86"/>
      <c r="IGN37" s="86"/>
      <c r="IGO37" s="86"/>
      <c r="IGP37" s="86"/>
      <c r="IGQ37" s="86"/>
      <c r="IGR37" s="86"/>
      <c r="IGS37" s="86"/>
      <c r="IGT37" s="86"/>
      <c r="IGU37" s="86"/>
      <c r="IGV37" s="86"/>
      <c r="IGW37" s="86"/>
      <c r="IGX37" s="86"/>
      <c r="IGY37" s="86"/>
      <c r="IGZ37" s="86"/>
      <c r="IHA37" s="86"/>
      <c r="IHB37" s="86"/>
      <c r="IHC37" s="86"/>
      <c r="IHD37" s="86"/>
      <c r="IHE37" s="86"/>
      <c r="IHF37" s="86"/>
      <c r="IHG37" s="86"/>
      <c r="IHH37" s="86"/>
      <c r="IHI37" s="86"/>
      <c r="IHJ37" s="86"/>
      <c r="IHK37" s="86"/>
      <c r="IHL37" s="86"/>
      <c r="IHM37" s="86"/>
      <c r="IHN37" s="86"/>
      <c r="IHO37" s="86"/>
      <c r="IHP37" s="86"/>
      <c r="IHQ37" s="86"/>
      <c r="IHR37" s="86"/>
      <c r="IHS37" s="86"/>
      <c r="IHT37" s="86"/>
      <c r="IHU37" s="86"/>
      <c r="IHV37" s="86"/>
      <c r="IHW37" s="86"/>
      <c r="IHX37" s="86"/>
      <c r="IHY37" s="86"/>
      <c r="IHZ37" s="86"/>
      <c r="IIA37" s="86"/>
      <c r="IIB37" s="86"/>
      <c r="IIC37" s="86"/>
      <c r="IID37" s="86"/>
      <c r="IIE37" s="86"/>
      <c r="IIF37" s="86"/>
      <c r="IIG37" s="86"/>
      <c r="IIH37" s="86"/>
      <c r="III37" s="86"/>
      <c r="IIJ37" s="86"/>
      <c r="IIK37" s="86"/>
      <c r="IIL37" s="86"/>
      <c r="IIM37" s="86"/>
      <c r="IIN37" s="86"/>
      <c r="IIO37" s="86"/>
      <c r="IIP37" s="86"/>
      <c r="IIQ37" s="86"/>
      <c r="IIR37" s="86"/>
      <c r="IIS37" s="86"/>
      <c r="IIT37" s="86"/>
      <c r="IIU37" s="86"/>
      <c r="IIV37" s="86"/>
      <c r="IIW37" s="86"/>
      <c r="IIX37" s="86"/>
      <c r="IIY37" s="86"/>
      <c r="IIZ37" s="86"/>
      <c r="IJA37" s="86"/>
      <c r="IJB37" s="86"/>
      <c r="IJC37" s="86"/>
      <c r="IJD37" s="86"/>
      <c r="IJE37" s="86"/>
      <c r="IJF37" s="86"/>
      <c r="IJG37" s="86"/>
      <c r="IJH37" s="86"/>
      <c r="IJI37" s="86"/>
      <c r="IJJ37" s="86"/>
      <c r="IJK37" s="86"/>
      <c r="IJL37" s="86"/>
      <c r="IJM37" s="86"/>
      <c r="IJN37" s="86"/>
      <c r="IJO37" s="86"/>
      <c r="IJP37" s="86"/>
      <c r="IJQ37" s="86"/>
      <c r="IJR37" s="86"/>
      <c r="IJS37" s="86"/>
      <c r="IJT37" s="86"/>
      <c r="IJU37" s="86"/>
      <c r="IJV37" s="86"/>
      <c r="IJW37" s="86"/>
      <c r="IJX37" s="86"/>
      <c r="IJY37" s="86"/>
      <c r="IJZ37" s="86"/>
      <c r="IKA37" s="86"/>
      <c r="IKB37" s="86"/>
      <c r="IKC37" s="86"/>
      <c r="IKD37" s="86"/>
      <c r="IKE37" s="86"/>
      <c r="IKF37" s="86"/>
      <c r="IKG37" s="86"/>
      <c r="IKH37" s="86"/>
      <c r="IKI37" s="86"/>
      <c r="IKJ37" s="86"/>
      <c r="IKK37" s="86"/>
      <c r="IKL37" s="86"/>
      <c r="IKM37" s="86"/>
      <c r="IKN37" s="86"/>
      <c r="IKO37" s="86"/>
      <c r="IKP37" s="86"/>
      <c r="IKQ37" s="86"/>
      <c r="IKR37" s="86"/>
      <c r="IKS37" s="86"/>
      <c r="IKT37" s="86"/>
      <c r="IKU37" s="86"/>
      <c r="IKV37" s="86"/>
      <c r="IKW37" s="86"/>
      <c r="IKX37" s="86"/>
      <c r="IKY37" s="86"/>
      <c r="IKZ37" s="86"/>
      <c r="ILA37" s="86"/>
      <c r="ILB37" s="86"/>
      <c r="ILC37" s="86"/>
      <c r="ILD37" s="86"/>
      <c r="ILE37" s="86"/>
      <c r="ILF37" s="86"/>
      <c r="ILG37" s="86"/>
      <c r="ILH37" s="86"/>
      <c r="ILI37" s="86"/>
      <c r="ILJ37" s="86"/>
      <c r="ILK37" s="86"/>
      <c r="ILL37" s="86"/>
      <c r="ILM37" s="86"/>
      <c r="ILN37" s="86"/>
      <c r="ILO37" s="86"/>
      <c r="ILP37" s="86"/>
      <c r="ILQ37" s="86"/>
      <c r="ILR37" s="86"/>
      <c r="ILS37" s="86"/>
      <c r="ILT37" s="86"/>
      <c r="ILU37" s="86"/>
      <c r="ILV37" s="86"/>
      <c r="ILW37" s="86"/>
      <c r="ILX37" s="86"/>
      <c r="ILY37" s="86"/>
      <c r="ILZ37" s="86"/>
      <c r="IMA37" s="86"/>
      <c r="IMB37" s="86"/>
      <c r="IMC37" s="86"/>
      <c r="IMD37" s="86"/>
      <c r="IME37" s="86"/>
      <c r="IMF37" s="86"/>
      <c r="IMG37" s="86"/>
      <c r="IMH37" s="86"/>
      <c r="IMI37" s="86"/>
      <c r="IMJ37" s="86"/>
      <c r="IMK37" s="86"/>
      <c r="IML37" s="86"/>
      <c r="IMM37" s="86"/>
      <c r="IMN37" s="86"/>
      <c r="IMO37" s="86"/>
      <c r="IMP37" s="86"/>
      <c r="IMQ37" s="86"/>
      <c r="IMR37" s="86"/>
      <c r="IMS37" s="86"/>
      <c r="IMT37" s="86"/>
      <c r="IMU37" s="86"/>
      <c r="IMV37" s="86"/>
      <c r="IMW37" s="86"/>
      <c r="IMX37" s="86"/>
      <c r="IMY37" s="86"/>
      <c r="IMZ37" s="86"/>
      <c r="INA37" s="86"/>
      <c r="INB37" s="86"/>
      <c r="INC37" s="86"/>
      <c r="IND37" s="86"/>
      <c r="INE37" s="86"/>
      <c r="INF37" s="86"/>
      <c r="ING37" s="86"/>
      <c r="INH37" s="86"/>
      <c r="INI37" s="86"/>
      <c r="INJ37" s="86"/>
      <c r="INK37" s="86"/>
      <c r="INL37" s="86"/>
      <c r="INM37" s="86"/>
      <c r="INN37" s="86"/>
      <c r="INO37" s="86"/>
      <c r="INP37" s="86"/>
      <c r="INQ37" s="86"/>
      <c r="INR37" s="86"/>
      <c r="INS37" s="86"/>
      <c r="INT37" s="86"/>
      <c r="INU37" s="86"/>
      <c r="INV37" s="86"/>
      <c r="INW37" s="86"/>
      <c r="INX37" s="86"/>
      <c r="INY37" s="86"/>
      <c r="INZ37" s="86"/>
      <c r="IOA37" s="86"/>
      <c r="IOB37" s="86"/>
      <c r="IOC37" s="86"/>
      <c r="IOD37" s="86"/>
      <c r="IOE37" s="86"/>
      <c r="IOF37" s="86"/>
      <c r="IOG37" s="86"/>
      <c r="IOH37" s="86"/>
      <c r="IOI37" s="86"/>
      <c r="IOJ37" s="86"/>
      <c r="IOK37" s="86"/>
      <c r="IOL37" s="86"/>
      <c r="IOM37" s="86"/>
      <c r="ION37" s="86"/>
      <c r="IOO37" s="86"/>
      <c r="IOP37" s="86"/>
      <c r="IOQ37" s="86"/>
      <c r="IOR37" s="86"/>
      <c r="IOS37" s="86"/>
      <c r="IOT37" s="86"/>
      <c r="IOU37" s="86"/>
      <c r="IOV37" s="86"/>
      <c r="IOW37" s="86"/>
      <c r="IOX37" s="86"/>
      <c r="IOY37" s="86"/>
      <c r="IOZ37" s="86"/>
      <c r="IPA37" s="86"/>
      <c r="IPB37" s="86"/>
      <c r="IPC37" s="86"/>
      <c r="IPD37" s="86"/>
      <c r="IPE37" s="86"/>
      <c r="IPF37" s="86"/>
      <c r="IPG37" s="86"/>
      <c r="IPH37" s="86"/>
      <c r="IPI37" s="86"/>
      <c r="IPJ37" s="86"/>
      <c r="IPK37" s="86"/>
      <c r="IPL37" s="86"/>
      <c r="IPM37" s="86"/>
      <c r="IPN37" s="86"/>
      <c r="IPO37" s="86"/>
      <c r="IPP37" s="86"/>
      <c r="IPQ37" s="86"/>
      <c r="IPR37" s="86"/>
      <c r="IPS37" s="86"/>
      <c r="IPT37" s="86"/>
      <c r="IPU37" s="86"/>
      <c r="IPV37" s="86"/>
      <c r="IPW37" s="86"/>
      <c r="IPX37" s="86"/>
      <c r="IPY37" s="86"/>
      <c r="IPZ37" s="86"/>
      <c r="IQA37" s="86"/>
      <c r="IQB37" s="86"/>
      <c r="IQC37" s="86"/>
      <c r="IQD37" s="86"/>
      <c r="IQE37" s="86"/>
      <c r="IQF37" s="86"/>
      <c r="IQG37" s="86"/>
      <c r="IQH37" s="86"/>
      <c r="IQI37" s="86"/>
      <c r="IQJ37" s="86"/>
      <c r="IQK37" s="86"/>
      <c r="IQL37" s="86"/>
      <c r="IQM37" s="86"/>
      <c r="IQN37" s="86"/>
      <c r="IQO37" s="86"/>
      <c r="IQP37" s="86"/>
      <c r="IQQ37" s="86"/>
      <c r="IQR37" s="86"/>
      <c r="IQS37" s="86"/>
      <c r="IQT37" s="86"/>
      <c r="IQU37" s="86"/>
      <c r="IQV37" s="86"/>
      <c r="IQW37" s="86"/>
      <c r="IQX37" s="86"/>
      <c r="IQY37" s="86"/>
      <c r="IQZ37" s="86"/>
      <c r="IRA37" s="86"/>
      <c r="IRB37" s="86"/>
      <c r="IRC37" s="86"/>
      <c r="IRD37" s="86"/>
      <c r="IRE37" s="86"/>
      <c r="IRF37" s="86"/>
      <c r="IRG37" s="86"/>
      <c r="IRH37" s="86"/>
      <c r="IRI37" s="86"/>
      <c r="IRJ37" s="86"/>
      <c r="IRK37" s="86"/>
      <c r="IRL37" s="86"/>
      <c r="IRM37" s="86"/>
      <c r="IRN37" s="86"/>
      <c r="IRO37" s="86"/>
      <c r="IRP37" s="86"/>
      <c r="IRQ37" s="86"/>
      <c r="IRR37" s="86"/>
      <c r="IRS37" s="86"/>
      <c r="IRT37" s="86"/>
      <c r="IRU37" s="86"/>
      <c r="IRV37" s="86"/>
      <c r="IRW37" s="86"/>
      <c r="IRX37" s="86"/>
      <c r="IRY37" s="86"/>
      <c r="IRZ37" s="86"/>
      <c r="ISA37" s="86"/>
      <c r="ISB37" s="86"/>
      <c r="ISC37" s="86"/>
      <c r="ISD37" s="86"/>
      <c r="ISE37" s="86"/>
      <c r="ISF37" s="86"/>
      <c r="ISG37" s="86"/>
      <c r="ISH37" s="86"/>
      <c r="ISI37" s="86"/>
      <c r="ISJ37" s="86"/>
      <c r="ISK37" s="86"/>
      <c r="ISL37" s="86"/>
      <c r="ISM37" s="86"/>
      <c r="ISN37" s="86"/>
      <c r="ISO37" s="86"/>
      <c r="ISP37" s="86"/>
      <c r="ISQ37" s="86"/>
      <c r="ISR37" s="86"/>
      <c r="ISS37" s="86"/>
      <c r="IST37" s="86"/>
      <c r="ISU37" s="86"/>
      <c r="ISV37" s="86"/>
      <c r="ISW37" s="86"/>
      <c r="ISX37" s="86"/>
      <c r="ISY37" s="86"/>
      <c r="ISZ37" s="86"/>
      <c r="ITA37" s="86"/>
      <c r="ITB37" s="86"/>
      <c r="ITC37" s="86"/>
      <c r="ITD37" s="86"/>
      <c r="ITE37" s="86"/>
      <c r="ITF37" s="86"/>
      <c r="ITG37" s="86"/>
      <c r="ITH37" s="86"/>
      <c r="ITI37" s="86"/>
      <c r="ITJ37" s="86"/>
      <c r="ITK37" s="86"/>
      <c r="ITL37" s="86"/>
      <c r="ITM37" s="86"/>
      <c r="ITN37" s="86"/>
      <c r="ITO37" s="86"/>
      <c r="ITP37" s="86"/>
      <c r="ITQ37" s="86"/>
      <c r="ITR37" s="86"/>
      <c r="ITS37" s="86"/>
      <c r="ITT37" s="86"/>
      <c r="ITU37" s="86"/>
      <c r="ITV37" s="86"/>
      <c r="ITW37" s="86"/>
      <c r="ITX37" s="86"/>
      <c r="ITY37" s="86"/>
      <c r="ITZ37" s="86"/>
      <c r="IUA37" s="86"/>
      <c r="IUB37" s="86"/>
      <c r="IUC37" s="86"/>
      <c r="IUD37" s="86"/>
      <c r="IUE37" s="86"/>
      <c r="IUF37" s="86"/>
      <c r="IUG37" s="86"/>
      <c r="IUH37" s="86"/>
      <c r="IUI37" s="86"/>
      <c r="IUJ37" s="86"/>
      <c r="IUK37" s="86"/>
      <c r="IUL37" s="86"/>
      <c r="IUM37" s="86"/>
      <c r="IUN37" s="86"/>
      <c r="IUO37" s="86"/>
      <c r="IUP37" s="86"/>
      <c r="IUQ37" s="86"/>
      <c r="IUR37" s="86"/>
      <c r="IUS37" s="86"/>
      <c r="IUT37" s="86"/>
      <c r="IUU37" s="86"/>
      <c r="IUV37" s="86"/>
      <c r="IUW37" s="86"/>
      <c r="IUX37" s="86"/>
      <c r="IUY37" s="86"/>
      <c r="IUZ37" s="86"/>
      <c r="IVA37" s="86"/>
      <c r="IVB37" s="86"/>
      <c r="IVC37" s="86"/>
      <c r="IVD37" s="86"/>
      <c r="IVE37" s="86"/>
      <c r="IVF37" s="86"/>
      <c r="IVG37" s="86"/>
      <c r="IVH37" s="86"/>
      <c r="IVI37" s="86"/>
      <c r="IVJ37" s="86"/>
      <c r="IVK37" s="86"/>
      <c r="IVL37" s="86"/>
      <c r="IVM37" s="86"/>
      <c r="IVN37" s="86"/>
      <c r="IVO37" s="86"/>
      <c r="IVP37" s="86"/>
      <c r="IVQ37" s="86"/>
      <c r="IVR37" s="86"/>
      <c r="IVS37" s="86"/>
      <c r="IVT37" s="86"/>
      <c r="IVU37" s="86"/>
      <c r="IVV37" s="86"/>
      <c r="IVW37" s="86"/>
      <c r="IVX37" s="86"/>
      <c r="IVY37" s="86"/>
      <c r="IVZ37" s="86"/>
      <c r="IWA37" s="86"/>
      <c r="IWB37" s="86"/>
      <c r="IWC37" s="86"/>
      <c r="IWD37" s="86"/>
      <c r="IWE37" s="86"/>
      <c r="IWF37" s="86"/>
      <c r="IWG37" s="86"/>
      <c r="IWH37" s="86"/>
      <c r="IWI37" s="86"/>
      <c r="IWJ37" s="86"/>
      <c r="IWK37" s="86"/>
      <c r="IWL37" s="86"/>
      <c r="IWM37" s="86"/>
      <c r="IWN37" s="86"/>
      <c r="IWO37" s="86"/>
      <c r="IWP37" s="86"/>
      <c r="IWQ37" s="86"/>
      <c r="IWR37" s="86"/>
      <c r="IWS37" s="86"/>
      <c r="IWT37" s="86"/>
      <c r="IWU37" s="86"/>
      <c r="IWV37" s="86"/>
      <c r="IWW37" s="86"/>
      <c r="IWX37" s="86"/>
      <c r="IWY37" s="86"/>
      <c r="IWZ37" s="86"/>
      <c r="IXA37" s="86"/>
      <c r="IXB37" s="86"/>
      <c r="IXC37" s="86"/>
      <c r="IXD37" s="86"/>
      <c r="IXE37" s="86"/>
      <c r="IXF37" s="86"/>
      <c r="IXG37" s="86"/>
      <c r="IXH37" s="86"/>
      <c r="IXI37" s="86"/>
      <c r="IXJ37" s="86"/>
      <c r="IXK37" s="86"/>
      <c r="IXL37" s="86"/>
      <c r="IXM37" s="86"/>
      <c r="IXN37" s="86"/>
      <c r="IXO37" s="86"/>
      <c r="IXP37" s="86"/>
      <c r="IXQ37" s="86"/>
      <c r="IXR37" s="86"/>
      <c r="IXS37" s="86"/>
      <c r="IXT37" s="86"/>
      <c r="IXU37" s="86"/>
      <c r="IXV37" s="86"/>
      <c r="IXW37" s="86"/>
      <c r="IXX37" s="86"/>
      <c r="IXY37" s="86"/>
      <c r="IXZ37" s="86"/>
      <c r="IYA37" s="86"/>
      <c r="IYB37" s="86"/>
      <c r="IYC37" s="86"/>
      <c r="IYD37" s="86"/>
      <c r="IYE37" s="86"/>
      <c r="IYF37" s="86"/>
      <c r="IYG37" s="86"/>
      <c r="IYH37" s="86"/>
      <c r="IYI37" s="86"/>
      <c r="IYJ37" s="86"/>
      <c r="IYK37" s="86"/>
      <c r="IYL37" s="86"/>
      <c r="IYM37" s="86"/>
      <c r="IYN37" s="86"/>
      <c r="IYO37" s="86"/>
      <c r="IYP37" s="86"/>
      <c r="IYQ37" s="86"/>
      <c r="IYR37" s="86"/>
      <c r="IYS37" s="86"/>
      <c r="IYT37" s="86"/>
      <c r="IYU37" s="86"/>
      <c r="IYV37" s="86"/>
      <c r="IYW37" s="86"/>
      <c r="IYX37" s="86"/>
      <c r="IYY37" s="86"/>
      <c r="IYZ37" s="86"/>
      <c r="IZA37" s="86"/>
      <c r="IZB37" s="86"/>
      <c r="IZC37" s="86"/>
      <c r="IZD37" s="86"/>
      <c r="IZE37" s="86"/>
      <c r="IZF37" s="86"/>
      <c r="IZG37" s="86"/>
      <c r="IZH37" s="86"/>
      <c r="IZI37" s="86"/>
      <c r="IZJ37" s="86"/>
      <c r="IZK37" s="86"/>
      <c r="IZL37" s="86"/>
      <c r="IZM37" s="86"/>
      <c r="IZN37" s="86"/>
      <c r="IZO37" s="86"/>
      <c r="IZP37" s="86"/>
      <c r="IZQ37" s="86"/>
      <c r="IZR37" s="86"/>
      <c r="IZS37" s="86"/>
      <c r="IZT37" s="86"/>
      <c r="IZU37" s="86"/>
      <c r="IZV37" s="86"/>
      <c r="IZW37" s="86"/>
      <c r="IZX37" s="86"/>
      <c r="IZY37" s="86"/>
      <c r="IZZ37" s="86"/>
      <c r="JAA37" s="86"/>
      <c r="JAB37" s="86"/>
      <c r="JAC37" s="86"/>
      <c r="JAD37" s="86"/>
      <c r="JAE37" s="86"/>
      <c r="JAF37" s="86"/>
      <c r="JAG37" s="86"/>
      <c r="JAH37" s="86"/>
      <c r="JAI37" s="86"/>
      <c r="JAJ37" s="86"/>
      <c r="JAK37" s="86"/>
      <c r="JAL37" s="86"/>
      <c r="JAM37" s="86"/>
      <c r="JAN37" s="86"/>
      <c r="JAO37" s="86"/>
      <c r="JAP37" s="86"/>
      <c r="JAQ37" s="86"/>
      <c r="JAR37" s="86"/>
      <c r="JAS37" s="86"/>
      <c r="JAT37" s="86"/>
      <c r="JAU37" s="86"/>
      <c r="JAV37" s="86"/>
      <c r="JAW37" s="86"/>
      <c r="JAX37" s="86"/>
      <c r="JAY37" s="86"/>
      <c r="JAZ37" s="86"/>
      <c r="JBA37" s="86"/>
      <c r="JBB37" s="86"/>
      <c r="JBC37" s="86"/>
      <c r="JBD37" s="86"/>
      <c r="JBE37" s="86"/>
      <c r="JBF37" s="86"/>
      <c r="JBG37" s="86"/>
      <c r="JBH37" s="86"/>
      <c r="JBI37" s="86"/>
      <c r="JBJ37" s="86"/>
      <c r="JBK37" s="86"/>
      <c r="JBL37" s="86"/>
      <c r="JBM37" s="86"/>
      <c r="JBN37" s="86"/>
      <c r="JBO37" s="86"/>
      <c r="JBP37" s="86"/>
      <c r="JBQ37" s="86"/>
      <c r="JBR37" s="86"/>
      <c r="JBS37" s="86"/>
      <c r="JBT37" s="86"/>
      <c r="JBU37" s="86"/>
      <c r="JBV37" s="86"/>
      <c r="JBW37" s="86"/>
      <c r="JBX37" s="86"/>
      <c r="JBY37" s="86"/>
      <c r="JBZ37" s="86"/>
      <c r="JCA37" s="86"/>
      <c r="JCB37" s="86"/>
      <c r="JCC37" s="86"/>
      <c r="JCD37" s="86"/>
      <c r="JCE37" s="86"/>
      <c r="JCF37" s="86"/>
      <c r="JCG37" s="86"/>
      <c r="JCH37" s="86"/>
      <c r="JCI37" s="86"/>
      <c r="JCJ37" s="86"/>
      <c r="JCK37" s="86"/>
      <c r="JCL37" s="86"/>
      <c r="JCM37" s="86"/>
      <c r="JCN37" s="86"/>
      <c r="JCO37" s="86"/>
      <c r="JCP37" s="86"/>
      <c r="JCQ37" s="86"/>
      <c r="JCR37" s="86"/>
      <c r="JCS37" s="86"/>
      <c r="JCT37" s="86"/>
      <c r="JCU37" s="86"/>
      <c r="JCV37" s="86"/>
      <c r="JCW37" s="86"/>
      <c r="JCX37" s="86"/>
      <c r="JCY37" s="86"/>
      <c r="JCZ37" s="86"/>
      <c r="JDA37" s="86"/>
      <c r="JDB37" s="86"/>
      <c r="JDC37" s="86"/>
      <c r="JDD37" s="86"/>
      <c r="JDE37" s="86"/>
      <c r="JDF37" s="86"/>
      <c r="JDG37" s="86"/>
      <c r="JDH37" s="86"/>
      <c r="JDI37" s="86"/>
      <c r="JDJ37" s="86"/>
      <c r="JDK37" s="86"/>
      <c r="JDL37" s="86"/>
      <c r="JDM37" s="86"/>
      <c r="JDN37" s="86"/>
      <c r="JDO37" s="86"/>
      <c r="JDP37" s="86"/>
      <c r="JDQ37" s="86"/>
      <c r="JDR37" s="86"/>
      <c r="JDS37" s="86"/>
      <c r="JDT37" s="86"/>
      <c r="JDU37" s="86"/>
      <c r="JDV37" s="86"/>
      <c r="JDW37" s="86"/>
      <c r="JDX37" s="86"/>
      <c r="JDY37" s="86"/>
      <c r="JDZ37" s="86"/>
      <c r="JEA37" s="86"/>
      <c r="JEB37" s="86"/>
      <c r="JEC37" s="86"/>
      <c r="JED37" s="86"/>
      <c r="JEE37" s="86"/>
      <c r="JEF37" s="86"/>
      <c r="JEG37" s="86"/>
      <c r="JEH37" s="86"/>
      <c r="JEI37" s="86"/>
      <c r="JEJ37" s="86"/>
      <c r="JEK37" s="86"/>
      <c r="JEL37" s="86"/>
      <c r="JEM37" s="86"/>
      <c r="JEN37" s="86"/>
      <c r="JEO37" s="86"/>
      <c r="JEP37" s="86"/>
      <c r="JEQ37" s="86"/>
      <c r="JER37" s="86"/>
      <c r="JES37" s="86"/>
      <c r="JET37" s="86"/>
      <c r="JEU37" s="86"/>
      <c r="JEV37" s="86"/>
      <c r="JEW37" s="86"/>
      <c r="JEX37" s="86"/>
      <c r="JEY37" s="86"/>
      <c r="JEZ37" s="86"/>
      <c r="JFA37" s="86"/>
      <c r="JFB37" s="86"/>
      <c r="JFC37" s="86"/>
      <c r="JFD37" s="86"/>
      <c r="JFE37" s="86"/>
      <c r="JFF37" s="86"/>
      <c r="JFG37" s="86"/>
      <c r="JFH37" s="86"/>
      <c r="JFI37" s="86"/>
      <c r="JFJ37" s="86"/>
      <c r="JFK37" s="86"/>
      <c r="JFL37" s="86"/>
      <c r="JFM37" s="86"/>
      <c r="JFN37" s="86"/>
      <c r="JFO37" s="86"/>
      <c r="JFP37" s="86"/>
      <c r="JFQ37" s="86"/>
      <c r="JFR37" s="86"/>
      <c r="JFS37" s="86"/>
      <c r="JFT37" s="86"/>
      <c r="JFU37" s="86"/>
      <c r="JFV37" s="86"/>
      <c r="JFW37" s="86"/>
      <c r="JFX37" s="86"/>
      <c r="JFY37" s="86"/>
      <c r="JFZ37" s="86"/>
      <c r="JGA37" s="86"/>
      <c r="JGB37" s="86"/>
      <c r="JGC37" s="86"/>
      <c r="JGD37" s="86"/>
      <c r="JGE37" s="86"/>
      <c r="JGF37" s="86"/>
      <c r="JGG37" s="86"/>
      <c r="JGH37" s="86"/>
      <c r="JGI37" s="86"/>
      <c r="JGJ37" s="86"/>
      <c r="JGK37" s="86"/>
      <c r="JGL37" s="86"/>
      <c r="JGM37" s="86"/>
      <c r="JGN37" s="86"/>
      <c r="JGO37" s="86"/>
      <c r="JGP37" s="86"/>
      <c r="JGQ37" s="86"/>
      <c r="JGR37" s="86"/>
      <c r="JGS37" s="86"/>
      <c r="JGT37" s="86"/>
      <c r="JGU37" s="86"/>
      <c r="JGV37" s="86"/>
      <c r="JGW37" s="86"/>
      <c r="JGX37" s="86"/>
      <c r="JGY37" s="86"/>
      <c r="JGZ37" s="86"/>
      <c r="JHA37" s="86"/>
      <c r="JHB37" s="86"/>
      <c r="JHC37" s="86"/>
      <c r="JHD37" s="86"/>
      <c r="JHE37" s="86"/>
      <c r="JHF37" s="86"/>
      <c r="JHG37" s="86"/>
      <c r="JHH37" s="86"/>
      <c r="JHI37" s="86"/>
      <c r="JHJ37" s="86"/>
      <c r="JHK37" s="86"/>
      <c r="JHL37" s="86"/>
      <c r="JHM37" s="86"/>
      <c r="JHN37" s="86"/>
      <c r="JHO37" s="86"/>
      <c r="JHP37" s="86"/>
      <c r="JHQ37" s="86"/>
      <c r="JHR37" s="86"/>
      <c r="JHS37" s="86"/>
      <c r="JHT37" s="86"/>
      <c r="JHU37" s="86"/>
      <c r="JHV37" s="86"/>
      <c r="JHW37" s="86"/>
      <c r="JHX37" s="86"/>
      <c r="JHY37" s="86"/>
      <c r="JHZ37" s="86"/>
      <c r="JIA37" s="86"/>
      <c r="JIB37" s="86"/>
      <c r="JIC37" s="86"/>
      <c r="JID37" s="86"/>
      <c r="JIE37" s="86"/>
      <c r="JIF37" s="86"/>
      <c r="JIG37" s="86"/>
      <c r="JIH37" s="86"/>
      <c r="JII37" s="86"/>
      <c r="JIJ37" s="86"/>
      <c r="JIK37" s="86"/>
      <c r="JIL37" s="86"/>
      <c r="JIM37" s="86"/>
      <c r="JIN37" s="86"/>
      <c r="JIO37" s="86"/>
      <c r="JIP37" s="86"/>
      <c r="JIQ37" s="86"/>
      <c r="JIR37" s="86"/>
      <c r="JIS37" s="86"/>
      <c r="JIT37" s="86"/>
      <c r="JIU37" s="86"/>
      <c r="JIV37" s="86"/>
      <c r="JIW37" s="86"/>
      <c r="JIX37" s="86"/>
      <c r="JIY37" s="86"/>
      <c r="JIZ37" s="86"/>
      <c r="JJA37" s="86"/>
      <c r="JJB37" s="86"/>
      <c r="JJC37" s="86"/>
      <c r="JJD37" s="86"/>
      <c r="JJE37" s="86"/>
      <c r="JJF37" s="86"/>
      <c r="JJG37" s="86"/>
      <c r="JJH37" s="86"/>
      <c r="JJI37" s="86"/>
      <c r="JJJ37" s="86"/>
      <c r="JJK37" s="86"/>
      <c r="JJL37" s="86"/>
      <c r="JJM37" s="86"/>
      <c r="JJN37" s="86"/>
      <c r="JJO37" s="86"/>
      <c r="JJP37" s="86"/>
      <c r="JJQ37" s="86"/>
      <c r="JJR37" s="86"/>
      <c r="JJS37" s="86"/>
      <c r="JJT37" s="86"/>
      <c r="JJU37" s="86"/>
      <c r="JJV37" s="86"/>
      <c r="JJW37" s="86"/>
      <c r="JJX37" s="86"/>
      <c r="JJY37" s="86"/>
      <c r="JJZ37" s="86"/>
      <c r="JKA37" s="86"/>
      <c r="JKB37" s="86"/>
      <c r="JKC37" s="86"/>
      <c r="JKD37" s="86"/>
      <c r="JKE37" s="86"/>
      <c r="JKF37" s="86"/>
      <c r="JKG37" s="86"/>
      <c r="JKH37" s="86"/>
      <c r="JKI37" s="86"/>
      <c r="JKJ37" s="86"/>
      <c r="JKK37" s="86"/>
      <c r="JKL37" s="86"/>
      <c r="JKM37" s="86"/>
      <c r="JKN37" s="86"/>
      <c r="JKO37" s="86"/>
      <c r="JKP37" s="86"/>
      <c r="JKQ37" s="86"/>
      <c r="JKR37" s="86"/>
      <c r="JKS37" s="86"/>
      <c r="JKT37" s="86"/>
      <c r="JKU37" s="86"/>
      <c r="JKV37" s="86"/>
      <c r="JKW37" s="86"/>
      <c r="JKX37" s="86"/>
      <c r="JKY37" s="86"/>
      <c r="JKZ37" s="86"/>
      <c r="JLA37" s="86"/>
      <c r="JLB37" s="86"/>
      <c r="JLC37" s="86"/>
      <c r="JLD37" s="86"/>
      <c r="JLE37" s="86"/>
      <c r="JLF37" s="86"/>
      <c r="JLG37" s="86"/>
      <c r="JLH37" s="86"/>
      <c r="JLI37" s="86"/>
      <c r="JLJ37" s="86"/>
      <c r="JLK37" s="86"/>
      <c r="JLL37" s="86"/>
      <c r="JLM37" s="86"/>
      <c r="JLN37" s="86"/>
      <c r="JLO37" s="86"/>
      <c r="JLP37" s="86"/>
      <c r="JLQ37" s="86"/>
      <c r="JLR37" s="86"/>
      <c r="JLS37" s="86"/>
      <c r="JLT37" s="86"/>
      <c r="JLU37" s="86"/>
      <c r="JLV37" s="86"/>
      <c r="JLW37" s="86"/>
      <c r="JLX37" s="86"/>
      <c r="JLY37" s="86"/>
      <c r="JLZ37" s="86"/>
      <c r="JMA37" s="86"/>
      <c r="JMB37" s="86"/>
      <c r="JMC37" s="86"/>
      <c r="JMD37" s="86"/>
      <c r="JME37" s="86"/>
      <c r="JMF37" s="86"/>
      <c r="JMG37" s="86"/>
      <c r="JMH37" s="86"/>
      <c r="JMI37" s="86"/>
      <c r="JMJ37" s="86"/>
      <c r="JMK37" s="86"/>
      <c r="JML37" s="86"/>
      <c r="JMM37" s="86"/>
      <c r="JMN37" s="86"/>
      <c r="JMO37" s="86"/>
      <c r="JMP37" s="86"/>
      <c r="JMQ37" s="86"/>
      <c r="JMR37" s="86"/>
      <c r="JMS37" s="86"/>
      <c r="JMT37" s="86"/>
      <c r="JMU37" s="86"/>
      <c r="JMV37" s="86"/>
      <c r="JMW37" s="86"/>
      <c r="JMX37" s="86"/>
      <c r="JMY37" s="86"/>
      <c r="JMZ37" s="86"/>
      <c r="JNA37" s="86"/>
      <c r="JNB37" s="86"/>
      <c r="JNC37" s="86"/>
      <c r="JND37" s="86"/>
      <c r="JNE37" s="86"/>
      <c r="JNF37" s="86"/>
      <c r="JNG37" s="86"/>
      <c r="JNH37" s="86"/>
      <c r="JNI37" s="86"/>
      <c r="JNJ37" s="86"/>
      <c r="JNK37" s="86"/>
      <c r="JNL37" s="86"/>
      <c r="JNM37" s="86"/>
      <c r="JNN37" s="86"/>
      <c r="JNO37" s="86"/>
      <c r="JNP37" s="86"/>
      <c r="JNQ37" s="86"/>
      <c r="JNR37" s="86"/>
      <c r="JNS37" s="86"/>
      <c r="JNT37" s="86"/>
      <c r="JNU37" s="86"/>
      <c r="JNV37" s="86"/>
      <c r="JNW37" s="86"/>
      <c r="JNX37" s="86"/>
      <c r="JNY37" s="86"/>
      <c r="JNZ37" s="86"/>
      <c r="JOA37" s="86"/>
      <c r="JOB37" s="86"/>
      <c r="JOC37" s="86"/>
      <c r="JOD37" s="86"/>
      <c r="JOE37" s="86"/>
      <c r="JOF37" s="86"/>
      <c r="JOG37" s="86"/>
      <c r="JOH37" s="86"/>
      <c r="JOI37" s="86"/>
      <c r="JOJ37" s="86"/>
      <c r="JOK37" s="86"/>
      <c r="JOL37" s="86"/>
      <c r="JOM37" s="86"/>
      <c r="JON37" s="86"/>
      <c r="JOO37" s="86"/>
      <c r="JOP37" s="86"/>
      <c r="JOQ37" s="86"/>
      <c r="JOR37" s="86"/>
      <c r="JOS37" s="86"/>
      <c r="JOT37" s="86"/>
      <c r="JOU37" s="86"/>
      <c r="JOV37" s="86"/>
      <c r="JOW37" s="86"/>
      <c r="JOX37" s="86"/>
      <c r="JOY37" s="86"/>
      <c r="JOZ37" s="86"/>
      <c r="JPA37" s="86"/>
      <c r="JPB37" s="86"/>
      <c r="JPC37" s="86"/>
      <c r="JPD37" s="86"/>
      <c r="JPE37" s="86"/>
      <c r="JPF37" s="86"/>
      <c r="JPG37" s="86"/>
      <c r="JPH37" s="86"/>
      <c r="JPI37" s="86"/>
      <c r="JPJ37" s="86"/>
      <c r="JPK37" s="86"/>
      <c r="JPL37" s="86"/>
      <c r="JPM37" s="86"/>
      <c r="JPN37" s="86"/>
      <c r="JPO37" s="86"/>
      <c r="JPP37" s="86"/>
      <c r="JPQ37" s="86"/>
      <c r="JPR37" s="86"/>
      <c r="JPS37" s="86"/>
      <c r="JPT37" s="86"/>
      <c r="JPU37" s="86"/>
      <c r="JPV37" s="86"/>
      <c r="JPW37" s="86"/>
      <c r="JPX37" s="86"/>
      <c r="JPY37" s="86"/>
      <c r="JPZ37" s="86"/>
      <c r="JQA37" s="86"/>
      <c r="JQB37" s="86"/>
      <c r="JQC37" s="86"/>
      <c r="JQD37" s="86"/>
      <c r="JQE37" s="86"/>
      <c r="JQF37" s="86"/>
      <c r="JQG37" s="86"/>
      <c r="JQH37" s="86"/>
      <c r="JQI37" s="86"/>
      <c r="JQJ37" s="86"/>
      <c r="JQK37" s="86"/>
      <c r="JQL37" s="86"/>
      <c r="JQM37" s="86"/>
      <c r="JQN37" s="86"/>
      <c r="JQO37" s="86"/>
      <c r="JQP37" s="86"/>
      <c r="JQQ37" s="86"/>
      <c r="JQR37" s="86"/>
      <c r="JQS37" s="86"/>
      <c r="JQT37" s="86"/>
      <c r="JQU37" s="86"/>
      <c r="JQV37" s="86"/>
      <c r="JQW37" s="86"/>
      <c r="JQX37" s="86"/>
      <c r="JQY37" s="86"/>
      <c r="JQZ37" s="86"/>
      <c r="JRA37" s="86"/>
      <c r="JRB37" s="86"/>
      <c r="JRC37" s="86"/>
      <c r="JRD37" s="86"/>
      <c r="JRE37" s="86"/>
      <c r="JRF37" s="86"/>
      <c r="JRG37" s="86"/>
      <c r="JRH37" s="86"/>
      <c r="JRI37" s="86"/>
      <c r="JRJ37" s="86"/>
      <c r="JRK37" s="86"/>
      <c r="JRL37" s="86"/>
      <c r="JRM37" s="86"/>
      <c r="JRN37" s="86"/>
      <c r="JRO37" s="86"/>
      <c r="JRP37" s="86"/>
      <c r="JRQ37" s="86"/>
      <c r="JRR37" s="86"/>
      <c r="JRS37" s="86"/>
      <c r="JRT37" s="86"/>
      <c r="JRU37" s="86"/>
      <c r="JRV37" s="86"/>
      <c r="JRW37" s="86"/>
      <c r="JRX37" s="86"/>
      <c r="JRY37" s="86"/>
      <c r="JRZ37" s="86"/>
      <c r="JSA37" s="86"/>
      <c r="JSB37" s="86"/>
      <c r="JSC37" s="86"/>
      <c r="JSD37" s="86"/>
      <c r="JSE37" s="86"/>
      <c r="JSF37" s="86"/>
      <c r="JSG37" s="86"/>
      <c r="JSH37" s="86"/>
      <c r="JSI37" s="86"/>
      <c r="JSJ37" s="86"/>
      <c r="JSK37" s="86"/>
      <c r="JSL37" s="86"/>
      <c r="JSM37" s="86"/>
      <c r="JSN37" s="86"/>
      <c r="JSO37" s="86"/>
      <c r="JSP37" s="86"/>
      <c r="JSQ37" s="86"/>
      <c r="JSR37" s="86"/>
      <c r="JSS37" s="86"/>
      <c r="JST37" s="86"/>
      <c r="JSU37" s="86"/>
      <c r="JSV37" s="86"/>
      <c r="JSW37" s="86"/>
      <c r="JSX37" s="86"/>
      <c r="JSY37" s="86"/>
      <c r="JSZ37" s="86"/>
      <c r="JTA37" s="86"/>
      <c r="JTB37" s="86"/>
      <c r="JTC37" s="86"/>
      <c r="JTD37" s="86"/>
      <c r="JTE37" s="86"/>
      <c r="JTF37" s="86"/>
      <c r="JTG37" s="86"/>
      <c r="JTH37" s="86"/>
      <c r="JTI37" s="86"/>
      <c r="JTJ37" s="86"/>
      <c r="JTK37" s="86"/>
      <c r="JTL37" s="86"/>
      <c r="JTM37" s="86"/>
      <c r="JTN37" s="86"/>
      <c r="JTO37" s="86"/>
      <c r="JTP37" s="86"/>
      <c r="JTQ37" s="86"/>
      <c r="JTR37" s="86"/>
      <c r="JTS37" s="86"/>
      <c r="JTT37" s="86"/>
      <c r="JTU37" s="86"/>
      <c r="JTV37" s="86"/>
      <c r="JTW37" s="86"/>
      <c r="JTX37" s="86"/>
      <c r="JTY37" s="86"/>
      <c r="JTZ37" s="86"/>
      <c r="JUA37" s="86"/>
      <c r="JUB37" s="86"/>
      <c r="JUC37" s="86"/>
      <c r="JUD37" s="86"/>
      <c r="JUE37" s="86"/>
      <c r="JUF37" s="86"/>
      <c r="JUG37" s="86"/>
      <c r="JUH37" s="86"/>
      <c r="JUI37" s="86"/>
      <c r="JUJ37" s="86"/>
      <c r="JUK37" s="86"/>
      <c r="JUL37" s="86"/>
      <c r="JUM37" s="86"/>
      <c r="JUN37" s="86"/>
      <c r="JUO37" s="86"/>
      <c r="JUP37" s="86"/>
      <c r="JUQ37" s="86"/>
      <c r="JUR37" s="86"/>
      <c r="JUS37" s="86"/>
      <c r="JUT37" s="86"/>
      <c r="JUU37" s="86"/>
      <c r="JUV37" s="86"/>
      <c r="JUW37" s="86"/>
      <c r="JUX37" s="86"/>
      <c r="JUY37" s="86"/>
      <c r="JUZ37" s="86"/>
      <c r="JVA37" s="86"/>
      <c r="JVB37" s="86"/>
      <c r="JVC37" s="86"/>
      <c r="JVD37" s="86"/>
      <c r="JVE37" s="86"/>
      <c r="JVF37" s="86"/>
      <c r="JVG37" s="86"/>
      <c r="JVH37" s="86"/>
      <c r="JVI37" s="86"/>
      <c r="JVJ37" s="86"/>
      <c r="JVK37" s="86"/>
      <c r="JVL37" s="86"/>
      <c r="JVM37" s="86"/>
      <c r="JVN37" s="86"/>
      <c r="JVO37" s="86"/>
      <c r="JVP37" s="86"/>
      <c r="JVQ37" s="86"/>
      <c r="JVR37" s="86"/>
      <c r="JVS37" s="86"/>
      <c r="JVT37" s="86"/>
      <c r="JVU37" s="86"/>
      <c r="JVV37" s="86"/>
      <c r="JVW37" s="86"/>
      <c r="JVX37" s="86"/>
      <c r="JVY37" s="86"/>
      <c r="JVZ37" s="86"/>
      <c r="JWA37" s="86"/>
      <c r="JWB37" s="86"/>
      <c r="JWC37" s="86"/>
      <c r="JWD37" s="86"/>
      <c r="JWE37" s="86"/>
      <c r="JWF37" s="86"/>
      <c r="JWG37" s="86"/>
      <c r="JWH37" s="86"/>
      <c r="JWI37" s="86"/>
      <c r="JWJ37" s="86"/>
      <c r="JWK37" s="86"/>
      <c r="JWL37" s="86"/>
      <c r="JWM37" s="86"/>
      <c r="JWN37" s="86"/>
      <c r="JWO37" s="86"/>
      <c r="JWP37" s="86"/>
      <c r="JWQ37" s="86"/>
      <c r="JWR37" s="86"/>
      <c r="JWS37" s="86"/>
      <c r="JWT37" s="86"/>
      <c r="JWU37" s="86"/>
      <c r="JWV37" s="86"/>
      <c r="JWW37" s="86"/>
      <c r="JWX37" s="86"/>
      <c r="JWY37" s="86"/>
      <c r="JWZ37" s="86"/>
      <c r="JXA37" s="86"/>
      <c r="JXB37" s="86"/>
      <c r="JXC37" s="86"/>
      <c r="JXD37" s="86"/>
      <c r="JXE37" s="86"/>
      <c r="JXF37" s="86"/>
      <c r="JXG37" s="86"/>
      <c r="JXH37" s="86"/>
      <c r="JXI37" s="86"/>
      <c r="JXJ37" s="86"/>
      <c r="JXK37" s="86"/>
      <c r="JXL37" s="86"/>
      <c r="JXM37" s="86"/>
      <c r="JXN37" s="86"/>
      <c r="JXO37" s="86"/>
      <c r="JXP37" s="86"/>
      <c r="JXQ37" s="86"/>
      <c r="JXR37" s="86"/>
      <c r="JXS37" s="86"/>
      <c r="JXT37" s="86"/>
      <c r="JXU37" s="86"/>
      <c r="JXV37" s="86"/>
      <c r="JXW37" s="86"/>
      <c r="JXX37" s="86"/>
      <c r="JXY37" s="86"/>
      <c r="JXZ37" s="86"/>
      <c r="JYA37" s="86"/>
      <c r="JYB37" s="86"/>
      <c r="JYC37" s="86"/>
      <c r="JYD37" s="86"/>
      <c r="JYE37" s="86"/>
      <c r="JYF37" s="86"/>
      <c r="JYG37" s="86"/>
      <c r="JYH37" s="86"/>
      <c r="JYI37" s="86"/>
      <c r="JYJ37" s="86"/>
      <c r="JYK37" s="86"/>
      <c r="JYL37" s="86"/>
      <c r="JYM37" s="86"/>
      <c r="JYN37" s="86"/>
      <c r="JYO37" s="86"/>
      <c r="JYP37" s="86"/>
      <c r="JYQ37" s="86"/>
      <c r="JYR37" s="86"/>
      <c r="JYS37" s="86"/>
      <c r="JYT37" s="86"/>
      <c r="JYU37" s="86"/>
      <c r="JYV37" s="86"/>
      <c r="JYW37" s="86"/>
      <c r="JYX37" s="86"/>
      <c r="JYY37" s="86"/>
      <c r="JYZ37" s="86"/>
      <c r="JZA37" s="86"/>
      <c r="JZB37" s="86"/>
      <c r="JZC37" s="86"/>
      <c r="JZD37" s="86"/>
      <c r="JZE37" s="86"/>
      <c r="JZF37" s="86"/>
      <c r="JZG37" s="86"/>
      <c r="JZH37" s="86"/>
      <c r="JZI37" s="86"/>
      <c r="JZJ37" s="86"/>
      <c r="JZK37" s="86"/>
      <c r="JZL37" s="86"/>
      <c r="JZM37" s="86"/>
      <c r="JZN37" s="86"/>
      <c r="JZO37" s="86"/>
      <c r="JZP37" s="86"/>
      <c r="JZQ37" s="86"/>
      <c r="JZR37" s="86"/>
      <c r="JZS37" s="86"/>
      <c r="JZT37" s="86"/>
      <c r="JZU37" s="86"/>
      <c r="JZV37" s="86"/>
      <c r="JZW37" s="86"/>
      <c r="JZX37" s="86"/>
      <c r="JZY37" s="86"/>
      <c r="JZZ37" s="86"/>
      <c r="KAA37" s="86"/>
      <c r="KAB37" s="86"/>
      <c r="KAC37" s="86"/>
      <c r="KAD37" s="86"/>
      <c r="KAE37" s="86"/>
      <c r="KAF37" s="86"/>
      <c r="KAG37" s="86"/>
      <c r="KAH37" s="86"/>
      <c r="KAI37" s="86"/>
      <c r="KAJ37" s="86"/>
      <c r="KAK37" s="86"/>
      <c r="KAL37" s="86"/>
      <c r="KAM37" s="86"/>
      <c r="KAN37" s="86"/>
      <c r="KAO37" s="86"/>
      <c r="KAP37" s="86"/>
      <c r="KAQ37" s="86"/>
      <c r="KAR37" s="86"/>
      <c r="KAS37" s="86"/>
      <c r="KAT37" s="86"/>
      <c r="KAU37" s="86"/>
      <c r="KAV37" s="86"/>
      <c r="KAW37" s="86"/>
      <c r="KAX37" s="86"/>
      <c r="KAY37" s="86"/>
      <c r="KAZ37" s="86"/>
      <c r="KBA37" s="86"/>
      <c r="KBB37" s="86"/>
      <c r="KBC37" s="86"/>
      <c r="KBD37" s="86"/>
      <c r="KBE37" s="86"/>
      <c r="KBF37" s="86"/>
      <c r="KBG37" s="86"/>
      <c r="KBH37" s="86"/>
      <c r="KBI37" s="86"/>
      <c r="KBJ37" s="86"/>
      <c r="KBK37" s="86"/>
      <c r="KBL37" s="86"/>
      <c r="KBM37" s="86"/>
      <c r="KBN37" s="86"/>
      <c r="KBO37" s="86"/>
      <c r="KBP37" s="86"/>
      <c r="KBQ37" s="86"/>
      <c r="KBR37" s="86"/>
      <c r="KBS37" s="86"/>
      <c r="KBT37" s="86"/>
      <c r="KBU37" s="86"/>
      <c r="KBV37" s="86"/>
      <c r="KBW37" s="86"/>
      <c r="KBX37" s="86"/>
      <c r="KBY37" s="86"/>
      <c r="KBZ37" s="86"/>
      <c r="KCA37" s="86"/>
      <c r="KCB37" s="86"/>
      <c r="KCC37" s="86"/>
      <c r="KCD37" s="86"/>
      <c r="KCE37" s="86"/>
      <c r="KCF37" s="86"/>
      <c r="KCG37" s="86"/>
      <c r="KCH37" s="86"/>
      <c r="KCI37" s="86"/>
      <c r="KCJ37" s="86"/>
      <c r="KCK37" s="86"/>
      <c r="KCL37" s="86"/>
      <c r="KCM37" s="86"/>
      <c r="KCN37" s="86"/>
      <c r="KCO37" s="86"/>
      <c r="KCP37" s="86"/>
      <c r="KCQ37" s="86"/>
      <c r="KCR37" s="86"/>
      <c r="KCS37" s="86"/>
      <c r="KCT37" s="86"/>
      <c r="KCU37" s="86"/>
      <c r="KCV37" s="86"/>
      <c r="KCW37" s="86"/>
      <c r="KCX37" s="86"/>
      <c r="KCY37" s="86"/>
      <c r="KCZ37" s="86"/>
      <c r="KDA37" s="86"/>
      <c r="KDB37" s="86"/>
      <c r="KDC37" s="86"/>
      <c r="KDD37" s="86"/>
      <c r="KDE37" s="86"/>
      <c r="KDF37" s="86"/>
      <c r="KDG37" s="86"/>
      <c r="KDH37" s="86"/>
      <c r="KDI37" s="86"/>
      <c r="KDJ37" s="86"/>
      <c r="KDK37" s="86"/>
      <c r="KDL37" s="86"/>
      <c r="KDM37" s="86"/>
      <c r="KDN37" s="86"/>
      <c r="KDO37" s="86"/>
      <c r="KDP37" s="86"/>
      <c r="KDQ37" s="86"/>
      <c r="KDR37" s="86"/>
      <c r="KDS37" s="86"/>
      <c r="KDT37" s="86"/>
      <c r="KDU37" s="86"/>
      <c r="KDV37" s="86"/>
      <c r="KDW37" s="86"/>
      <c r="KDX37" s="86"/>
      <c r="KDY37" s="86"/>
      <c r="KDZ37" s="86"/>
      <c r="KEA37" s="86"/>
      <c r="KEB37" s="86"/>
      <c r="KEC37" s="86"/>
      <c r="KED37" s="86"/>
      <c r="KEE37" s="86"/>
      <c r="KEF37" s="86"/>
      <c r="KEG37" s="86"/>
      <c r="KEH37" s="86"/>
      <c r="KEI37" s="86"/>
      <c r="KEJ37" s="86"/>
      <c r="KEK37" s="86"/>
      <c r="KEL37" s="86"/>
      <c r="KEM37" s="86"/>
      <c r="KEN37" s="86"/>
      <c r="KEO37" s="86"/>
      <c r="KEP37" s="86"/>
      <c r="KEQ37" s="86"/>
      <c r="KER37" s="86"/>
      <c r="KES37" s="86"/>
      <c r="KET37" s="86"/>
      <c r="KEU37" s="86"/>
      <c r="KEV37" s="86"/>
      <c r="KEW37" s="86"/>
      <c r="KEX37" s="86"/>
      <c r="KEY37" s="86"/>
      <c r="KEZ37" s="86"/>
      <c r="KFA37" s="86"/>
      <c r="KFB37" s="86"/>
      <c r="KFC37" s="86"/>
      <c r="KFD37" s="86"/>
      <c r="KFE37" s="86"/>
      <c r="KFF37" s="86"/>
      <c r="KFG37" s="86"/>
      <c r="KFH37" s="86"/>
      <c r="KFI37" s="86"/>
      <c r="KFJ37" s="86"/>
      <c r="KFK37" s="86"/>
      <c r="KFL37" s="86"/>
      <c r="KFM37" s="86"/>
      <c r="KFN37" s="86"/>
      <c r="KFO37" s="86"/>
      <c r="KFP37" s="86"/>
      <c r="KFQ37" s="86"/>
      <c r="KFR37" s="86"/>
      <c r="KFS37" s="86"/>
      <c r="KFT37" s="86"/>
      <c r="KFU37" s="86"/>
      <c r="KFV37" s="86"/>
      <c r="KFW37" s="86"/>
      <c r="KFX37" s="86"/>
      <c r="KFY37" s="86"/>
      <c r="KFZ37" s="86"/>
      <c r="KGA37" s="86"/>
      <c r="KGB37" s="86"/>
      <c r="KGC37" s="86"/>
      <c r="KGD37" s="86"/>
      <c r="KGE37" s="86"/>
      <c r="KGF37" s="86"/>
      <c r="KGG37" s="86"/>
      <c r="KGH37" s="86"/>
      <c r="KGI37" s="86"/>
      <c r="KGJ37" s="86"/>
      <c r="KGK37" s="86"/>
      <c r="KGL37" s="86"/>
      <c r="KGM37" s="86"/>
      <c r="KGN37" s="86"/>
      <c r="KGO37" s="86"/>
      <c r="KGP37" s="86"/>
      <c r="KGQ37" s="86"/>
      <c r="KGR37" s="86"/>
      <c r="KGS37" s="86"/>
      <c r="KGT37" s="86"/>
      <c r="KGU37" s="86"/>
      <c r="KGV37" s="86"/>
      <c r="KGW37" s="86"/>
      <c r="KGX37" s="86"/>
      <c r="KGY37" s="86"/>
      <c r="KGZ37" s="86"/>
      <c r="KHA37" s="86"/>
      <c r="KHB37" s="86"/>
      <c r="KHC37" s="86"/>
      <c r="KHD37" s="86"/>
      <c r="KHE37" s="86"/>
      <c r="KHF37" s="86"/>
      <c r="KHG37" s="86"/>
      <c r="KHH37" s="86"/>
      <c r="KHI37" s="86"/>
      <c r="KHJ37" s="86"/>
      <c r="KHK37" s="86"/>
      <c r="KHL37" s="86"/>
      <c r="KHM37" s="86"/>
      <c r="KHN37" s="86"/>
      <c r="KHO37" s="86"/>
      <c r="KHP37" s="86"/>
      <c r="KHQ37" s="86"/>
      <c r="KHR37" s="86"/>
      <c r="KHS37" s="86"/>
      <c r="KHT37" s="86"/>
      <c r="KHU37" s="86"/>
      <c r="KHV37" s="86"/>
      <c r="KHW37" s="86"/>
      <c r="KHX37" s="86"/>
      <c r="KHY37" s="86"/>
      <c r="KHZ37" s="86"/>
      <c r="KIA37" s="86"/>
      <c r="KIB37" s="86"/>
      <c r="KIC37" s="86"/>
      <c r="KID37" s="86"/>
      <c r="KIE37" s="86"/>
      <c r="KIF37" s="86"/>
      <c r="KIG37" s="86"/>
      <c r="KIH37" s="86"/>
      <c r="KII37" s="86"/>
      <c r="KIJ37" s="86"/>
      <c r="KIK37" s="86"/>
      <c r="KIL37" s="86"/>
      <c r="KIM37" s="86"/>
      <c r="KIN37" s="86"/>
      <c r="KIO37" s="86"/>
      <c r="KIP37" s="86"/>
      <c r="KIQ37" s="86"/>
      <c r="KIR37" s="86"/>
      <c r="KIS37" s="86"/>
      <c r="KIT37" s="86"/>
      <c r="KIU37" s="86"/>
      <c r="KIV37" s="86"/>
      <c r="KIW37" s="86"/>
      <c r="KIX37" s="86"/>
      <c r="KIY37" s="86"/>
      <c r="KIZ37" s="86"/>
      <c r="KJA37" s="86"/>
      <c r="KJB37" s="86"/>
      <c r="KJC37" s="86"/>
      <c r="KJD37" s="86"/>
      <c r="KJE37" s="86"/>
      <c r="KJF37" s="86"/>
      <c r="KJG37" s="86"/>
      <c r="KJH37" s="86"/>
      <c r="KJI37" s="86"/>
      <c r="KJJ37" s="86"/>
      <c r="KJK37" s="86"/>
      <c r="KJL37" s="86"/>
      <c r="KJM37" s="86"/>
      <c r="KJN37" s="86"/>
      <c r="KJO37" s="86"/>
      <c r="KJP37" s="86"/>
      <c r="KJQ37" s="86"/>
      <c r="KJR37" s="86"/>
      <c r="KJS37" s="86"/>
      <c r="KJT37" s="86"/>
      <c r="KJU37" s="86"/>
      <c r="KJV37" s="86"/>
      <c r="KJW37" s="86"/>
      <c r="KJX37" s="86"/>
      <c r="KJY37" s="86"/>
      <c r="KJZ37" s="86"/>
      <c r="KKA37" s="86"/>
      <c r="KKB37" s="86"/>
      <c r="KKC37" s="86"/>
      <c r="KKD37" s="86"/>
      <c r="KKE37" s="86"/>
      <c r="KKF37" s="86"/>
      <c r="KKG37" s="86"/>
      <c r="KKH37" s="86"/>
      <c r="KKI37" s="86"/>
      <c r="KKJ37" s="86"/>
      <c r="KKK37" s="86"/>
      <c r="KKL37" s="86"/>
      <c r="KKM37" s="86"/>
      <c r="KKN37" s="86"/>
      <c r="KKO37" s="86"/>
      <c r="KKP37" s="86"/>
      <c r="KKQ37" s="86"/>
      <c r="KKR37" s="86"/>
      <c r="KKS37" s="86"/>
      <c r="KKT37" s="86"/>
      <c r="KKU37" s="86"/>
      <c r="KKV37" s="86"/>
      <c r="KKW37" s="86"/>
      <c r="KKX37" s="86"/>
      <c r="KKY37" s="86"/>
      <c r="KKZ37" s="86"/>
      <c r="KLA37" s="86"/>
      <c r="KLB37" s="86"/>
      <c r="KLC37" s="86"/>
      <c r="KLD37" s="86"/>
      <c r="KLE37" s="86"/>
      <c r="KLF37" s="86"/>
      <c r="KLG37" s="86"/>
      <c r="KLH37" s="86"/>
      <c r="KLI37" s="86"/>
      <c r="KLJ37" s="86"/>
      <c r="KLK37" s="86"/>
      <c r="KLL37" s="86"/>
      <c r="KLM37" s="86"/>
      <c r="KLN37" s="86"/>
      <c r="KLO37" s="86"/>
      <c r="KLP37" s="86"/>
      <c r="KLQ37" s="86"/>
      <c r="KLR37" s="86"/>
      <c r="KLS37" s="86"/>
      <c r="KLT37" s="86"/>
      <c r="KLU37" s="86"/>
      <c r="KLV37" s="86"/>
      <c r="KLW37" s="86"/>
      <c r="KLX37" s="86"/>
      <c r="KLY37" s="86"/>
      <c r="KLZ37" s="86"/>
      <c r="KMA37" s="86"/>
      <c r="KMB37" s="86"/>
      <c r="KMC37" s="86"/>
      <c r="KMD37" s="86"/>
      <c r="KME37" s="86"/>
      <c r="KMF37" s="86"/>
      <c r="KMG37" s="86"/>
      <c r="KMH37" s="86"/>
      <c r="KMI37" s="86"/>
      <c r="KMJ37" s="86"/>
      <c r="KMK37" s="86"/>
      <c r="KML37" s="86"/>
      <c r="KMM37" s="86"/>
      <c r="KMN37" s="86"/>
      <c r="KMO37" s="86"/>
      <c r="KMP37" s="86"/>
      <c r="KMQ37" s="86"/>
      <c r="KMR37" s="86"/>
      <c r="KMS37" s="86"/>
      <c r="KMT37" s="86"/>
      <c r="KMU37" s="86"/>
      <c r="KMV37" s="86"/>
      <c r="KMW37" s="86"/>
      <c r="KMX37" s="86"/>
      <c r="KMY37" s="86"/>
      <c r="KMZ37" s="86"/>
      <c r="KNA37" s="86"/>
      <c r="KNB37" s="86"/>
      <c r="KNC37" s="86"/>
      <c r="KND37" s="86"/>
      <c r="KNE37" s="86"/>
      <c r="KNF37" s="86"/>
      <c r="KNG37" s="86"/>
      <c r="KNH37" s="86"/>
      <c r="KNI37" s="86"/>
      <c r="KNJ37" s="86"/>
      <c r="KNK37" s="86"/>
      <c r="KNL37" s="86"/>
      <c r="KNM37" s="86"/>
      <c r="KNN37" s="86"/>
      <c r="KNO37" s="86"/>
      <c r="KNP37" s="86"/>
      <c r="KNQ37" s="86"/>
      <c r="KNR37" s="86"/>
      <c r="KNS37" s="86"/>
      <c r="KNT37" s="86"/>
      <c r="KNU37" s="86"/>
      <c r="KNV37" s="86"/>
      <c r="KNW37" s="86"/>
      <c r="KNX37" s="86"/>
      <c r="KNY37" s="86"/>
      <c r="KNZ37" s="86"/>
      <c r="KOA37" s="86"/>
      <c r="KOB37" s="86"/>
      <c r="KOC37" s="86"/>
      <c r="KOD37" s="86"/>
      <c r="KOE37" s="86"/>
      <c r="KOF37" s="86"/>
      <c r="KOG37" s="86"/>
      <c r="KOH37" s="86"/>
      <c r="KOI37" s="86"/>
      <c r="KOJ37" s="86"/>
      <c r="KOK37" s="86"/>
      <c r="KOL37" s="86"/>
      <c r="KOM37" s="86"/>
      <c r="KON37" s="86"/>
      <c r="KOO37" s="86"/>
      <c r="KOP37" s="86"/>
      <c r="KOQ37" s="86"/>
      <c r="KOR37" s="86"/>
      <c r="KOS37" s="86"/>
      <c r="KOT37" s="86"/>
      <c r="KOU37" s="86"/>
      <c r="KOV37" s="86"/>
      <c r="KOW37" s="86"/>
      <c r="KOX37" s="86"/>
      <c r="KOY37" s="86"/>
      <c r="KOZ37" s="86"/>
      <c r="KPA37" s="86"/>
      <c r="KPB37" s="86"/>
      <c r="KPC37" s="86"/>
      <c r="KPD37" s="86"/>
      <c r="KPE37" s="86"/>
      <c r="KPF37" s="86"/>
      <c r="KPG37" s="86"/>
      <c r="KPH37" s="86"/>
      <c r="KPI37" s="86"/>
      <c r="KPJ37" s="86"/>
      <c r="KPK37" s="86"/>
      <c r="KPL37" s="86"/>
      <c r="KPM37" s="86"/>
      <c r="KPN37" s="86"/>
      <c r="KPO37" s="86"/>
      <c r="KPP37" s="86"/>
      <c r="KPQ37" s="86"/>
      <c r="KPR37" s="86"/>
      <c r="KPS37" s="86"/>
      <c r="KPT37" s="86"/>
      <c r="KPU37" s="86"/>
      <c r="KPV37" s="86"/>
      <c r="KPW37" s="86"/>
      <c r="KPX37" s="86"/>
      <c r="KPY37" s="86"/>
      <c r="KPZ37" s="86"/>
      <c r="KQA37" s="86"/>
      <c r="KQB37" s="86"/>
      <c r="KQC37" s="86"/>
      <c r="KQD37" s="86"/>
      <c r="KQE37" s="86"/>
      <c r="KQF37" s="86"/>
      <c r="KQG37" s="86"/>
      <c r="KQH37" s="86"/>
      <c r="KQI37" s="86"/>
      <c r="KQJ37" s="86"/>
      <c r="KQK37" s="86"/>
      <c r="KQL37" s="86"/>
      <c r="KQM37" s="86"/>
      <c r="KQN37" s="86"/>
      <c r="KQO37" s="86"/>
      <c r="KQP37" s="86"/>
      <c r="KQQ37" s="86"/>
      <c r="KQR37" s="86"/>
      <c r="KQS37" s="86"/>
      <c r="KQT37" s="86"/>
      <c r="KQU37" s="86"/>
      <c r="KQV37" s="86"/>
      <c r="KQW37" s="86"/>
      <c r="KQX37" s="86"/>
      <c r="KQY37" s="86"/>
      <c r="KQZ37" s="86"/>
      <c r="KRA37" s="86"/>
      <c r="KRB37" s="86"/>
      <c r="KRC37" s="86"/>
      <c r="KRD37" s="86"/>
      <c r="KRE37" s="86"/>
      <c r="KRF37" s="86"/>
      <c r="KRG37" s="86"/>
      <c r="KRH37" s="86"/>
      <c r="KRI37" s="86"/>
      <c r="KRJ37" s="86"/>
      <c r="KRK37" s="86"/>
      <c r="KRL37" s="86"/>
      <c r="KRM37" s="86"/>
      <c r="KRN37" s="86"/>
      <c r="KRO37" s="86"/>
      <c r="KRP37" s="86"/>
      <c r="KRQ37" s="86"/>
      <c r="KRR37" s="86"/>
      <c r="KRS37" s="86"/>
      <c r="KRT37" s="86"/>
      <c r="KRU37" s="86"/>
      <c r="KRV37" s="86"/>
      <c r="KRW37" s="86"/>
      <c r="KRX37" s="86"/>
      <c r="KRY37" s="86"/>
      <c r="KRZ37" s="86"/>
      <c r="KSA37" s="86"/>
      <c r="KSB37" s="86"/>
      <c r="KSC37" s="86"/>
      <c r="KSD37" s="86"/>
      <c r="KSE37" s="86"/>
      <c r="KSF37" s="86"/>
      <c r="KSG37" s="86"/>
      <c r="KSH37" s="86"/>
      <c r="KSI37" s="86"/>
      <c r="KSJ37" s="86"/>
      <c r="KSK37" s="86"/>
      <c r="KSL37" s="86"/>
      <c r="KSM37" s="86"/>
      <c r="KSN37" s="86"/>
      <c r="KSO37" s="86"/>
      <c r="KSP37" s="86"/>
      <c r="KSQ37" s="86"/>
      <c r="KSR37" s="86"/>
      <c r="KSS37" s="86"/>
      <c r="KST37" s="86"/>
      <c r="KSU37" s="86"/>
      <c r="KSV37" s="86"/>
      <c r="KSW37" s="86"/>
      <c r="KSX37" s="86"/>
      <c r="KSY37" s="86"/>
      <c r="KSZ37" s="86"/>
      <c r="KTA37" s="86"/>
      <c r="KTB37" s="86"/>
      <c r="KTC37" s="86"/>
      <c r="KTD37" s="86"/>
      <c r="KTE37" s="86"/>
      <c r="KTF37" s="86"/>
      <c r="KTG37" s="86"/>
      <c r="KTH37" s="86"/>
      <c r="KTI37" s="86"/>
      <c r="KTJ37" s="86"/>
      <c r="KTK37" s="86"/>
      <c r="KTL37" s="86"/>
      <c r="KTM37" s="86"/>
      <c r="KTN37" s="86"/>
      <c r="KTO37" s="86"/>
      <c r="KTP37" s="86"/>
      <c r="KTQ37" s="86"/>
      <c r="KTR37" s="86"/>
      <c r="KTS37" s="86"/>
      <c r="KTT37" s="86"/>
      <c r="KTU37" s="86"/>
      <c r="KTV37" s="86"/>
      <c r="KTW37" s="86"/>
      <c r="KTX37" s="86"/>
      <c r="KTY37" s="86"/>
      <c r="KTZ37" s="86"/>
      <c r="KUA37" s="86"/>
      <c r="KUB37" s="86"/>
      <c r="KUC37" s="86"/>
      <c r="KUD37" s="86"/>
      <c r="KUE37" s="86"/>
      <c r="KUF37" s="86"/>
      <c r="KUG37" s="86"/>
      <c r="KUH37" s="86"/>
      <c r="KUI37" s="86"/>
      <c r="KUJ37" s="86"/>
      <c r="KUK37" s="86"/>
      <c r="KUL37" s="86"/>
      <c r="KUM37" s="86"/>
      <c r="KUN37" s="86"/>
      <c r="KUO37" s="86"/>
      <c r="KUP37" s="86"/>
      <c r="KUQ37" s="86"/>
      <c r="KUR37" s="86"/>
      <c r="KUS37" s="86"/>
      <c r="KUT37" s="86"/>
      <c r="KUU37" s="86"/>
      <c r="KUV37" s="86"/>
      <c r="KUW37" s="86"/>
      <c r="KUX37" s="86"/>
      <c r="KUY37" s="86"/>
      <c r="KUZ37" s="86"/>
      <c r="KVA37" s="86"/>
      <c r="KVB37" s="86"/>
      <c r="KVC37" s="86"/>
      <c r="KVD37" s="86"/>
      <c r="KVE37" s="86"/>
      <c r="KVF37" s="86"/>
      <c r="KVG37" s="86"/>
      <c r="KVH37" s="86"/>
      <c r="KVI37" s="86"/>
      <c r="KVJ37" s="86"/>
      <c r="KVK37" s="86"/>
      <c r="KVL37" s="86"/>
      <c r="KVM37" s="86"/>
      <c r="KVN37" s="86"/>
      <c r="KVO37" s="86"/>
      <c r="KVP37" s="86"/>
      <c r="KVQ37" s="86"/>
      <c r="KVR37" s="86"/>
      <c r="KVS37" s="86"/>
      <c r="KVT37" s="86"/>
      <c r="KVU37" s="86"/>
      <c r="KVV37" s="86"/>
      <c r="KVW37" s="86"/>
      <c r="KVX37" s="86"/>
      <c r="KVY37" s="86"/>
      <c r="KVZ37" s="86"/>
      <c r="KWA37" s="86"/>
      <c r="KWB37" s="86"/>
      <c r="KWC37" s="86"/>
      <c r="KWD37" s="86"/>
      <c r="KWE37" s="86"/>
      <c r="KWF37" s="86"/>
      <c r="KWG37" s="86"/>
      <c r="KWH37" s="86"/>
      <c r="KWI37" s="86"/>
      <c r="KWJ37" s="86"/>
      <c r="KWK37" s="86"/>
      <c r="KWL37" s="86"/>
      <c r="KWM37" s="86"/>
      <c r="KWN37" s="86"/>
      <c r="KWO37" s="86"/>
      <c r="KWP37" s="86"/>
      <c r="KWQ37" s="86"/>
      <c r="KWR37" s="86"/>
      <c r="KWS37" s="86"/>
      <c r="KWT37" s="86"/>
      <c r="KWU37" s="86"/>
      <c r="KWV37" s="86"/>
      <c r="KWW37" s="86"/>
      <c r="KWX37" s="86"/>
      <c r="KWY37" s="86"/>
      <c r="KWZ37" s="86"/>
      <c r="KXA37" s="86"/>
      <c r="KXB37" s="86"/>
      <c r="KXC37" s="86"/>
      <c r="KXD37" s="86"/>
      <c r="KXE37" s="86"/>
      <c r="KXF37" s="86"/>
      <c r="KXG37" s="86"/>
      <c r="KXH37" s="86"/>
      <c r="KXI37" s="86"/>
      <c r="KXJ37" s="86"/>
      <c r="KXK37" s="86"/>
      <c r="KXL37" s="86"/>
      <c r="KXM37" s="86"/>
      <c r="KXN37" s="86"/>
      <c r="KXO37" s="86"/>
      <c r="KXP37" s="86"/>
      <c r="KXQ37" s="86"/>
      <c r="KXR37" s="86"/>
      <c r="KXS37" s="86"/>
      <c r="KXT37" s="86"/>
      <c r="KXU37" s="86"/>
      <c r="KXV37" s="86"/>
      <c r="KXW37" s="86"/>
      <c r="KXX37" s="86"/>
      <c r="KXY37" s="86"/>
      <c r="KXZ37" s="86"/>
      <c r="KYA37" s="86"/>
      <c r="KYB37" s="86"/>
      <c r="KYC37" s="86"/>
      <c r="KYD37" s="86"/>
      <c r="KYE37" s="86"/>
      <c r="KYF37" s="86"/>
      <c r="KYG37" s="86"/>
      <c r="KYH37" s="86"/>
      <c r="KYI37" s="86"/>
      <c r="KYJ37" s="86"/>
      <c r="KYK37" s="86"/>
      <c r="KYL37" s="86"/>
      <c r="KYM37" s="86"/>
      <c r="KYN37" s="86"/>
      <c r="KYO37" s="86"/>
      <c r="KYP37" s="86"/>
      <c r="KYQ37" s="86"/>
      <c r="KYR37" s="86"/>
      <c r="KYS37" s="86"/>
      <c r="KYT37" s="86"/>
      <c r="KYU37" s="86"/>
      <c r="KYV37" s="86"/>
      <c r="KYW37" s="86"/>
      <c r="KYX37" s="86"/>
      <c r="KYY37" s="86"/>
      <c r="KYZ37" s="86"/>
      <c r="KZA37" s="86"/>
      <c r="KZB37" s="86"/>
      <c r="KZC37" s="86"/>
      <c r="KZD37" s="86"/>
      <c r="KZE37" s="86"/>
      <c r="KZF37" s="86"/>
      <c r="KZG37" s="86"/>
      <c r="KZH37" s="86"/>
      <c r="KZI37" s="86"/>
      <c r="KZJ37" s="86"/>
      <c r="KZK37" s="86"/>
      <c r="KZL37" s="86"/>
      <c r="KZM37" s="86"/>
      <c r="KZN37" s="86"/>
      <c r="KZO37" s="86"/>
      <c r="KZP37" s="86"/>
      <c r="KZQ37" s="86"/>
      <c r="KZR37" s="86"/>
      <c r="KZS37" s="86"/>
      <c r="KZT37" s="86"/>
      <c r="KZU37" s="86"/>
      <c r="KZV37" s="86"/>
      <c r="KZW37" s="86"/>
      <c r="KZX37" s="86"/>
      <c r="KZY37" s="86"/>
      <c r="KZZ37" s="86"/>
      <c r="LAA37" s="86"/>
      <c r="LAB37" s="86"/>
      <c r="LAC37" s="86"/>
      <c r="LAD37" s="86"/>
      <c r="LAE37" s="86"/>
      <c r="LAF37" s="86"/>
      <c r="LAG37" s="86"/>
      <c r="LAH37" s="86"/>
      <c r="LAI37" s="86"/>
      <c r="LAJ37" s="86"/>
      <c r="LAK37" s="86"/>
      <c r="LAL37" s="86"/>
      <c r="LAM37" s="86"/>
      <c r="LAN37" s="86"/>
      <c r="LAO37" s="86"/>
      <c r="LAP37" s="86"/>
      <c r="LAQ37" s="86"/>
      <c r="LAR37" s="86"/>
      <c r="LAS37" s="86"/>
      <c r="LAT37" s="86"/>
      <c r="LAU37" s="86"/>
      <c r="LAV37" s="86"/>
      <c r="LAW37" s="86"/>
      <c r="LAX37" s="86"/>
      <c r="LAY37" s="86"/>
      <c r="LAZ37" s="86"/>
      <c r="LBA37" s="86"/>
      <c r="LBB37" s="86"/>
      <c r="LBC37" s="86"/>
      <c r="LBD37" s="86"/>
      <c r="LBE37" s="86"/>
      <c r="LBF37" s="86"/>
      <c r="LBG37" s="86"/>
      <c r="LBH37" s="86"/>
      <c r="LBI37" s="86"/>
      <c r="LBJ37" s="86"/>
      <c r="LBK37" s="86"/>
      <c r="LBL37" s="86"/>
      <c r="LBM37" s="86"/>
      <c r="LBN37" s="86"/>
      <c r="LBO37" s="86"/>
      <c r="LBP37" s="86"/>
      <c r="LBQ37" s="86"/>
      <c r="LBR37" s="86"/>
      <c r="LBS37" s="86"/>
      <c r="LBT37" s="86"/>
      <c r="LBU37" s="86"/>
      <c r="LBV37" s="86"/>
      <c r="LBW37" s="86"/>
      <c r="LBX37" s="86"/>
      <c r="LBY37" s="86"/>
      <c r="LBZ37" s="86"/>
      <c r="LCA37" s="86"/>
      <c r="LCB37" s="86"/>
      <c r="LCC37" s="86"/>
      <c r="LCD37" s="86"/>
      <c r="LCE37" s="86"/>
      <c r="LCF37" s="86"/>
      <c r="LCG37" s="86"/>
      <c r="LCH37" s="86"/>
      <c r="LCI37" s="86"/>
      <c r="LCJ37" s="86"/>
      <c r="LCK37" s="86"/>
      <c r="LCL37" s="86"/>
      <c r="LCM37" s="86"/>
      <c r="LCN37" s="86"/>
      <c r="LCO37" s="86"/>
      <c r="LCP37" s="86"/>
      <c r="LCQ37" s="86"/>
      <c r="LCR37" s="86"/>
      <c r="LCS37" s="86"/>
      <c r="LCT37" s="86"/>
      <c r="LCU37" s="86"/>
      <c r="LCV37" s="86"/>
      <c r="LCW37" s="86"/>
      <c r="LCX37" s="86"/>
      <c r="LCY37" s="86"/>
      <c r="LCZ37" s="86"/>
      <c r="LDA37" s="86"/>
      <c r="LDB37" s="86"/>
      <c r="LDC37" s="86"/>
      <c r="LDD37" s="86"/>
      <c r="LDE37" s="86"/>
      <c r="LDF37" s="86"/>
      <c r="LDG37" s="86"/>
      <c r="LDH37" s="86"/>
      <c r="LDI37" s="86"/>
      <c r="LDJ37" s="86"/>
      <c r="LDK37" s="86"/>
      <c r="LDL37" s="86"/>
      <c r="LDM37" s="86"/>
      <c r="LDN37" s="86"/>
      <c r="LDO37" s="86"/>
      <c r="LDP37" s="86"/>
      <c r="LDQ37" s="86"/>
      <c r="LDR37" s="86"/>
      <c r="LDS37" s="86"/>
      <c r="LDT37" s="86"/>
      <c r="LDU37" s="86"/>
      <c r="LDV37" s="86"/>
      <c r="LDW37" s="86"/>
      <c r="LDX37" s="86"/>
      <c r="LDY37" s="86"/>
      <c r="LDZ37" s="86"/>
      <c r="LEA37" s="86"/>
      <c r="LEB37" s="86"/>
      <c r="LEC37" s="86"/>
      <c r="LED37" s="86"/>
      <c r="LEE37" s="86"/>
      <c r="LEF37" s="86"/>
      <c r="LEG37" s="86"/>
      <c r="LEH37" s="86"/>
      <c r="LEI37" s="86"/>
      <c r="LEJ37" s="86"/>
      <c r="LEK37" s="86"/>
      <c r="LEL37" s="86"/>
      <c r="LEM37" s="86"/>
      <c r="LEN37" s="86"/>
      <c r="LEO37" s="86"/>
      <c r="LEP37" s="86"/>
      <c r="LEQ37" s="86"/>
      <c r="LER37" s="86"/>
      <c r="LES37" s="86"/>
      <c r="LET37" s="86"/>
      <c r="LEU37" s="86"/>
      <c r="LEV37" s="86"/>
      <c r="LEW37" s="86"/>
      <c r="LEX37" s="86"/>
      <c r="LEY37" s="86"/>
      <c r="LEZ37" s="86"/>
      <c r="LFA37" s="86"/>
      <c r="LFB37" s="86"/>
      <c r="LFC37" s="86"/>
      <c r="LFD37" s="86"/>
      <c r="LFE37" s="86"/>
      <c r="LFF37" s="86"/>
      <c r="LFG37" s="86"/>
      <c r="LFH37" s="86"/>
      <c r="LFI37" s="86"/>
      <c r="LFJ37" s="86"/>
      <c r="LFK37" s="86"/>
      <c r="LFL37" s="86"/>
      <c r="LFM37" s="86"/>
      <c r="LFN37" s="86"/>
      <c r="LFO37" s="86"/>
      <c r="LFP37" s="86"/>
      <c r="LFQ37" s="86"/>
      <c r="LFR37" s="86"/>
      <c r="LFS37" s="86"/>
      <c r="LFT37" s="86"/>
      <c r="LFU37" s="86"/>
      <c r="LFV37" s="86"/>
      <c r="LFW37" s="86"/>
      <c r="LFX37" s="86"/>
      <c r="LFY37" s="86"/>
      <c r="LFZ37" s="86"/>
      <c r="LGA37" s="86"/>
      <c r="LGB37" s="86"/>
      <c r="LGC37" s="86"/>
      <c r="LGD37" s="86"/>
      <c r="LGE37" s="86"/>
      <c r="LGF37" s="86"/>
      <c r="LGG37" s="86"/>
      <c r="LGH37" s="86"/>
      <c r="LGI37" s="86"/>
      <c r="LGJ37" s="86"/>
      <c r="LGK37" s="86"/>
      <c r="LGL37" s="86"/>
      <c r="LGM37" s="86"/>
      <c r="LGN37" s="86"/>
      <c r="LGO37" s="86"/>
      <c r="LGP37" s="86"/>
      <c r="LGQ37" s="86"/>
      <c r="LGR37" s="86"/>
      <c r="LGS37" s="86"/>
      <c r="LGT37" s="86"/>
      <c r="LGU37" s="86"/>
      <c r="LGV37" s="86"/>
      <c r="LGW37" s="86"/>
      <c r="LGX37" s="86"/>
      <c r="LGY37" s="86"/>
      <c r="LGZ37" s="86"/>
      <c r="LHA37" s="86"/>
      <c r="LHB37" s="86"/>
      <c r="LHC37" s="86"/>
      <c r="LHD37" s="86"/>
      <c r="LHE37" s="86"/>
      <c r="LHF37" s="86"/>
      <c r="LHG37" s="86"/>
      <c r="LHH37" s="86"/>
      <c r="LHI37" s="86"/>
      <c r="LHJ37" s="86"/>
      <c r="LHK37" s="86"/>
      <c r="LHL37" s="86"/>
      <c r="LHM37" s="86"/>
      <c r="LHN37" s="86"/>
      <c r="LHO37" s="86"/>
      <c r="LHP37" s="86"/>
      <c r="LHQ37" s="86"/>
      <c r="LHR37" s="86"/>
      <c r="LHS37" s="86"/>
      <c r="LHT37" s="86"/>
      <c r="LHU37" s="86"/>
      <c r="LHV37" s="86"/>
      <c r="LHW37" s="86"/>
      <c r="LHX37" s="86"/>
      <c r="LHY37" s="86"/>
      <c r="LHZ37" s="86"/>
      <c r="LIA37" s="86"/>
      <c r="LIB37" s="86"/>
      <c r="LIC37" s="86"/>
      <c r="LID37" s="86"/>
      <c r="LIE37" s="86"/>
      <c r="LIF37" s="86"/>
      <c r="LIG37" s="86"/>
      <c r="LIH37" s="86"/>
      <c r="LII37" s="86"/>
      <c r="LIJ37" s="86"/>
      <c r="LIK37" s="86"/>
      <c r="LIL37" s="86"/>
      <c r="LIM37" s="86"/>
      <c r="LIN37" s="86"/>
      <c r="LIO37" s="86"/>
      <c r="LIP37" s="86"/>
      <c r="LIQ37" s="86"/>
      <c r="LIR37" s="86"/>
      <c r="LIS37" s="86"/>
      <c r="LIT37" s="86"/>
      <c r="LIU37" s="86"/>
      <c r="LIV37" s="86"/>
      <c r="LIW37" s="86"/>
      <c r="LIX37" s="86"/>
      <c r="LIY37" s="86"/>
      <c r="LIZ37" s="86"/>
      <c r="LJA37" s="86"/>
      <c r="LJB37" s="86"/>
      <c r="LJC37" s="86"/>
      <c r="LJD37" s="86"/>
      <c r="LJE37" s="86"/>
      <c r="LJF37" s="86"/>
      <c r="LJG37" s="86"/>
      <c r="LJH37" s="86"/>
      <c r="LJI37" s="86"/>
      <c r="LJJ37" s="86"/>
      <c r="LJK37" s="86"/>
      <c r="LJL37" s="86"/>
      <c r="LJM37" s="86"/>
      <c r="LJN37" s="86"/>
      <c r="LJO37" s="86"/>
      <c r="LJP37" s="86"/>
      <c r="LJQ37" s="86"/>
      <c r="LJR37" s="86"/>
      <c r="LJS37" s="86"/>
      <c r="LJT37" s="86"/>
      <c r="LJU37" s="86"/>
      <c r="LJV37" s="86"/>
      <c r="LJW37" s="86"/>
      <c r="LJX37" s="86"/>
      <c r="LJY37" s="86"/>
      <c r="LJZ37" s="86"/>
      <c r="LKA37" s="86"/>
      <c r="LKB37" s="86"/>
      <c r="LKC37" s="86"/>
      <c r="LKD37" s="86"/>
      <c r="LKE37" s="86"/>
      <c r="LKF37" s="86"/>
      <c r="LKG37" s="86"/>
      <c r="LKH37" s="86"/>
      <c r="LKI37" s="86"/>
      <c r="LKJ37" s="86"/>
      <c r="LKK37" s="86"/>
      <c r="LKL37" s="86"/>
      <c r="LKM37" s="86"/>
      <c r="LKN37" s="86"/>
      <c r="LKO37" s="86"/>
      <c r="LKP37" s="86"/>
      <c r="LKQ37" s="86"/>
      <c r="LKR37" s="86"/>
      <c r="LKS37" s="86"/>
      <c r="LKT37" s="86"/>
      <c r="LKU37" s="86"/>
      <c r="LKV37" s="86"/>
      <c r="LKW37" s="86"/>
      <c r="LKX37" s="86"/>
      <c r="LKY37" s="86"/>
      <c r="LKZ37" s="86"/>
      <c r="LLA37" s="86"/>
      <c r="LLB37" s="86"/>
      <c r="LLC37" s="86"/>
      <c r="LLD37" s="86"/>
      <c r="LLE37" s="86"/>
      <c r="LLF37" s="86"/>
      <c r="LLG37" s="86"/>
      <c r="LLH37" s="86"/>
      <c r="LLI37" s="86"/>
      <c r="LLJ37" s="86"/>
      <c r="LLK37" s="86"/>
      <c r="LLL37" s="86"/>
      <c r="LLM37" s="86"/>
      <c r="LLN37" s="86"/>
      <c r="LLO37" s="86"/>
      <c r="LLP37" s="86"/>
      <c r="LLQ37" s="86"/>
      <c r="LLR37" s="86"/>
      <c r="LLS37" s="86"/>
      <c r="LLT37" s="86"/>
      <c r="LLU37" s="86"/>
      <c r="LLV37" s="86"/>
      <c r="LLW37" s="86"/>
      <c r="LLX37" s="86"/>
      <c r="LLY37" s="86"/>
      <c r="LLZ37" s="86"/>
      <c r="LMA37" s="86"/>
      <c r="LMB37" s="86"/>
      <c r="LMC37" s="86"/>
      <c r="LMD37" s="86"/>
      <c r="LME37" s="86"/>
      <c r="LMF37" s="86"/>
      <c r="LMG37" s="86"/>
      <c r="LMH37" s="86"/>
      <c r="LMI37" s="86"/>
      <c r="LMJ37" s="86"/>
      <c r="LMK37" s="86"/>
      <c r="LML37" s="86"/>
      <c r="LMM37" s="86"/>
      <c r="LMN37" s="86"/>
      <c r="LMO37" s="86"/>
      <c r="LMP37" s="86"/>
      <c r="LMQ37" s="86"/>
      <c r="LMR37" s="86"/>
      <c r="LMS37" s="86"/>
      <c r="LMT37" s="86"/>
      <c r="LMU37" s="86"/>
      <c r="LMV37" s="86"/>
      <c r="LMW37" s="86"/>
      <c r="LMX37" s="86"/>
      <c r="LMY37" s="86"/>
      <c r="LMZ37" s="86"/>
      <c r="LNA37" s="86"/>
      <c r="LNB37" s="86"/>
      <c r="LNC37" s="86"/>
      <c r="LND37" s="86"/>
      <c r="LNE37" s="86"/>
      <c r="LNF37" s="86"/>
      <c r="LNG37" s="86"/>
      <c r="LNH37" s="86"/>
      <c r="LNI37" s="86"/>
      <c r="LNJ37" s="86"/>
      <c r="LNK37" s="86"/>
      <c r="LNL37" s="86"/>
      <c r="LNM37" s="86"/>
      <c r="LNN37" s="86"/>
      <c r="LNO37" s="86"/>
      <c r="LNP37" s="86"/>
      <c r="LNQ37" s="86"/>
      <c r="LNR37" s="86"/>
      <c r="LNS37" s="86"/>
      <c r="LNT37" s="86"/>
      <c r="LNU37" s="86"/>
      <c r="LNV37" s="86"/>
      <c r="LNW37" s="86"/>
      <c r="LNX37" s="86"/>
      <c r="LNY37" s="86"/>
      <c r="LNZ37" s="86"/>
      <c r="LOA37" s="86"/>
      <c r="LOB37" s="86"/>
      <c r="LOC37" s="86"/>
      <c r="LOD37" s="86"/>
      <c r="LOE37" s="86"/>
      <c r="LOF37" s="86"/>
      <c r="LOG37" s="86"/>
      <c r="LOH37" s="86"/>
      <c r="LOI37" s="86"/>
      <c r="LOJ37" s="86"/>
      <c r="LOK37" s="86"/>
      <c r="LOL37" s="86"/>
      <c r="LOM37" s="86"/>
      <c r="LON37" s="86"/>
      <c r="LOO37" s="86"/>
      <c r="LOP37" s="86"/>
      <c r="LOQ37" s="86"/>
      <c r="LOR37" s="86"/>
      <c r="LOS37" s="86"/>
      <c r="LOT37" s="86"/>
      <c r="LOU37" s="86"/>
      <c r="LOV37" s="86"/>
      <c r="LOW37" s="86"/>
      <c r="LOX37" s="86"/>
      <c r="LOY37" s="86"/>
      <c r="LOZ37" s="86"/>
      <c r="LPA37" s="86"/>
      <c r="LPB37" s="86"/>
      <c r="LPC37" s="86"/>
      <c r="LPD37" s="86"/>
      <c r="LPE37" s="86"/>
      <c r="LPF37" s="86"/>
      <c r="LPG37" s="86"/>
      <c r="LPH37" s="86"/>
      <c r="LPI37" s="86"/>
      <c r="LPJ37" s="86"/>
      <c r="LPK37" s="86"/>
      <c r="LPL37" s="86"/>
      <c r="LPM37" s="86"/>
      <c r="LPN37" s="86"/>
      <c r="LPO37" s="86"/>
      <c r="LPP37" s="86"/>
      <c r="LPQ37" s="86"/>
      <c r="LPR37" s="86"/>
      <c r="LPS37" s="86"/>
      <c r="LPT37" s="86"/>
      <c r="LPU37" s="86"/>
      <c r="LPV37" s="86"/>
      <c r="LPW37" s="86"/>
      <c r="LPX37" s="86"/>
      <c r="LPY37" s="86"/>
      <c r="LPZ37" s="86"/>
      <c r="LQA37" s="86"/>
      <c r="LQB37" s="86"/>
      <c r="LQC37" s="86"/>
      <c r="LQD37" s="86"/>
      <c r="LQE37" s="86"/>
      <c r="LQF37" s="86"/>
      <c r="LQG37" s="86"/>
      <c r="LQH37" s="86"/>
      <c r="LQI37" s="86"/>
      <c r="LQJ37" s="86"/>
      <c r="LQK37" s="86"/>
      <c r="LQL37" s="86"/>
      <c r="LQM37" s="86"/>
      <c r="LQN37" s="86"/>
      <c r="LQO37" s="86"/>
      <c r="LQP37" s="86"/>
      <c r="LQQ37" s="86"/>
      <c r="LQR37" s="86"/>
      <c r="LQS37" s="86"/>
      <c r="LQT37" s="86"/>
      <c r="LQU37" s="86"/>
      <c r="LQV37" s="86"/>
      <c r="LQW37" s="86"/>
      <c r="LQX37" s="86"/>
      <c r="LQY37" s="86"/>
      <c r="LQZ37" s="86"/>
      <c r="LRA37" s="86"/>
      <c r="LRB37" s="86"/>
      <c r="LRC37" s="86"/>
      <c r="LRD37" s="86"/>
      <c r="LRE37" s="86"/>
      <c r="LRF37" s="86"/>
      <c r="LRG37" s="86"/>
      <c r="LRH37" s="86"/>
      <c r="LRI37" s="86"/>
      <c r="LRJ37" s="86"/>
      <c r="LRK37" s="86"/>
      <c r="LRL37" s="86"/>
      <c r="LRM37" s="86"/>
      <c r="LRN37" s="86"/>
      <c r="LRO37" s="86"/>
      <c r="LRP37" s="86"/>
      <c r="LRQ37" s="86"/>
      <c r="LRR37" s="86"/>
      <c r="LRS37" s="86"/>
      <c r="LRT37" s="86"/>
      <c r="LRU37" s="86"/>
      <c r="LRV37" s="86"/>
      <c r="LRW37" s="86"/>
      <c r="LRX37" s="86"/>
      <c r="LRY37" s="86"/>
      <c r="LRZ37" s="86"/>
      <c r="LSA37" s="86"/>
      <c r="LSB37" s="86"/>
      <c r="LSC37" s="86"/>
      <c r="LSD37" s="86"/>
      <c r="LSE37" s="86"/>
      <c r="LSF37" s="86"/>
      <c r="LSG37" s="86"/>
      <c r="LSH37" s="86"/>
      <c r="LSI37" s="86"/>
      <c r="LSJ37" s="86"/>
      <c r="LSK37" s="86"/>
      <c r="LSL37" s="86"/>
      <c r="LSM37" s="86"/>
      <c r="LSN37" s="86"/>
      <c r="LSO37" s="86"/>
      <c r="LSP37" s="86"/>
      <c r="LSQ37" s="86"/>
      <c r="LSR37" s="86"/>
      <c r="LSS37" s="86"/>
      <c r="LST37" s="86"/>
      <c r="LSU37" s="86"/>
      <c r="LSV37" s="86"/>
      <c r="LSW37" s="86"/>
      <c r="LSX37" s="86"/>
      <c r="LSY37" s="86"/>
      <c r="LSZ37" s="86"/>
      <c r="LTA37" s="86"/>
      <c r="LTB37" s="86"/>
      <c r="LTC37" s="86"/>
      <c r="LTD37" s="86"/>
      <c r="LTE37" s="86"/>
      <c r="LTF37" s="86"/>
      <c r="LTG37" s="86"/>
      <c r="LTH37" s="86"/>
      <c r="LTI37" s="86"/>
      <c r="LTJ37" s="86"/>
      <c r="LTK37" s="86"/>
      <c r="LTL37" s="86"/>
      <c r="LTM37" s="86"/>
      <c r="LTN37" s="86"/>
      <c r="LTO37" s="86"/>
      <c r="LTP37" s="86"/>
      <c r="LTQ37" s="86"/>
      <c r="LTR37" s="86"/>
      <c r="LTS37" s="86"/>
      <c r="LTT37" s="86"/>
      <c r="LTU37" s="86"/>
      <c r="LTV37" s="86"/>
      <c r="LTW37" s="86"/>
      <c r="LTX37" s="86"/>
      <c r="LTY37" s="86"/>
      <c r="LTZ37" s="86"/>
      <c r="LUA37" s="86"/>
      <c r="LUB37" s="86"/>
      <c r="LUC37" s="86"/>
      <c r="LUD37" s="86"/>
      <c r="LUE37" s="86"/>
      <c r="LUF37" s="86"/>
      <c r="LUG37" s="86"/>
      <c r="LUH37" s="86"/>
      <c r="LUI37" s="86"/>
      <c r="LUJ37" s="86"/>
      <c r="LUK37" s="86"/>
      <c r="LUL37" s="86"/>
      <c r="LUM37" s="86"/>
      <c r="LUN37" s="86"/>
      <c r="LUO37" s="86"/>
      <c r="LUP37" s="86"/>
      <c r="LUQ37" s="86"/>
      <c r="LUR37" s="86"/>
      <c r="LUS37" s="86"/>
      <c r="LUT37" s="86"/>
      <c r="LUU37" s="86"/>
      <c r="LUV37" s="86"/>
      <c r="LUW37" s="86"/>
      <c r="LUX37" s="86"/>
      <c r="LUY37" s="86"/>
      <c r="LUZ37" s="86"/>
      <c r="LVA37" s="86"/>
      <c r="LVB37" s="86"/>
      <c r="LVC37" s="86"/>
      <c r="LVD37" s="86"/>
      <c r="LVE37" s="86"/>
      <c r="LVF37" s="86"/>
      <c r="LVG37" s="86"/>
      <c r="LVH37" s="86"/>
      <c r="LVI37" s="86"/>
      <c r="LVJ37" s="86"/>
      <c r="LVK37" s="86"/>
      <c r="LVL37" s="86"/>
      <c r="LVM37" s="86"/>
      <c r="LVN37" s="86"/>
      <c r="LVO37" s="86"/>
      <c r="LVP37" s="86"/>
      <c r="LVQ37" s="86"/>
      <c r="LVR37" s="86"/>
      <c r="LVS37" s="86"/>
      <c r="LVT37" s="86"/>
      <c r="LVU37" s="86"/>
      <c r="LVV37" s="86"/>
      <c r="LVW37" s="86"/>
      <c r="LVX37" s="86"/>
      <c r="LVY37" s="86"/>
      <c r="LVZ37" s="86"/>
      <c r="LWA37" s="86"/>
      <c r="LWB37" s="86"/>
      <c r="LWC37" s="86"/>
      <c r="LWD37" s="86"/>
      <c r="LWE37" s="86"/>
      <c r="LWF37" s="86"/>
      <c r="LWG37" s="86"/>
      <c r="LWH37" s="86"/>
      <c r="LWI37" s="86"/>
      <c r="LWJ37" s="86"/>
      <c r="LWK37" s="86"/>
      <c r="LWL37" s="86"/>
      <c r="LWM37" s="86"/>
      <c r="LWN37" s="86"/>
      <c r="LWO37" s="86"/>
      <c r="LWP37" s="86"/>
      <c r="LWQ37" s="86"/>
      <c r="LWR37" s="86"/>
      <c r="LWS37" s="86"/>
      <c r="LWT37" s="86"/>
      <c r="LWU37" s="86"/>
      <c r="LWV37" s="86"/>
      <c r="LWW37" s="86"/>
      <c r="LWX37" s="86"/>
      <c r="LWY37" s="86"/>
      <c r="LWZ37" s="86"/>
      <c r="LXA37" s="86"/>
      <c r="LXB37" s="86"/>
      <c r="LXC37" s="86"/>
      <c r="LXD37" s="86"/>
      <c r="LXE37" s="86"/>
      <c r="LXF37" s="86"/>
      <c r="LXG37" s="86"/>
      <c r="LXH37" s="86"/>
      <c r="LXI37" s="86"/>
      <c r="LXJ37" s="86"/>
      <c r="LXK37" s="86"/>
      <c r="LXL37" s="86"/>
      <c r="LXM37" s="86"/>
      <c r="LXN37" s="86"/>
      <c r="LXO37" s="86"/>
      <c r="LXP37" s="86"/>
      <c r="LXQ37" s="86"/>
      <c r="LXR37" s="86"/>
      <c r="LXS37" s="86"/>
      <c r="LXT37" s="86"/>
      <c r="LXU37" s="86"/>
      <c r="LXV37" s="86"/>
      <c r="LXW37" s="86"/>
      <c r="LXX37" s="86"/>
      <c r="LXY37" s="86"/>
      <c r="LXZ37" s="86"/>
      <c r="LYA37" s="86"/>
      <c r="LYB37" s="86"/>
      <c r="LYC37" s="86"/>
      <c r="LYD37" s="86"/>
      <c r="LYE37" s="86"/>
      <c r="LYF37" s="86"/>
      <c r="LYG37" s="86"/>
      <c r="LYH37" s="86"/>
      <c r="LYI37" s="86"/>
      <c r="LYJ37" s="86"/>
      <c r="LYK37" s="86"/>
      <c r="LYL37" s="86"/>
      <c r="LYM37" s="86"/>
      <c r="LYN37" s="86"/>
      <c r="LYO37" s="86"/>
      <c r="LYP37" s="86"/>
      <c r="LYQ37" s="86"/>
      <c r="LYR37" s="86"/>
      <c r="LYS37" s="86"/>
      <c r="LYT37" s="86"/>
      <c r="LYU37" s="86"/>
      <c r="LYV37" s="86"/>
      <c r="LYW37" s="86"/>
      <c r="LYX37" s="86"/>
      <c r="LYY37" s="86"/>
      <c r="LYZ37" s="86"/>
      <c r="LZA37" s="86"/>
      <c r="LZB37" s="86"/>
      <c r="LZC37" s="86"/>
      <c r="LZD37" s="86"/>
      <c r="LZE37" s="86"/>
      <c r="LZF37" s="86"/>
      <c r="LZG37" s="86"/>
      <c r="LZH37" s="86"/>
      <c r="LZI37" s="86"/>
      <c r="LZJ37" s="86"/>
      <c r="LZK37" s="86"/>
      <c r="LZL37" s="86"/>
      <c r="LZM37" s="86"/>
      <c r="LZN37" s="86"/>
      <c r="LZO37" s="86"/>
      <c r="LZP37" s="86"/>
      <c r="LZQ37" s="86"/>
      <c r="LZR37" s="86"/>
      <c r="LZS37" s="86"/>
      <c r="LZT37" s="86"/>
      <c r="LZU37" s="86"/>
      <c r="LZV37" s="86"/>
      <c r="LZW37" s="86"/>
      <c r="LZX37" s="86"/>
      <c r="LZY37" s="86"/>
      <c r="LZZ37" s="86"/>
      <c r="MAA37" s="86"/>
      <c r="MAB37" s="86"/>
      <c r="MAC37" s="86"/>
      <c r="MAD37" s="86"/>
      <c r="MAE37" s="86"/>
      <c r="MAF37" s="86"/>
      <c r="MAG37" s="86"/>
      <c r="MAH37" s="86"/>
      <c r="MAI37" s="86"/>
      <c r="MAJ37" s="86"/>
      <c r="MAK37" s="86"/>
      <c r="MAL37" s="86"/>
      <c r="MAM37" s="86"/>
      <c r="MAN37" s="86"/>
      <c r="MAO37" s="86"/>
      <c r="MAP37" s="86"/>
      <c r="MAQ37" s="86"/>
      <c r="MAR37" s="86"/>
      <c r="MAS37" s="86"/>
      <c r="MAT37" s="86"/>
      <c r="MAU37" s="86"/>
      <c r="MAV37" s="86"/>
      <c r="MAW37" s="86"/>
      <c r="MAX37" s="86"/>
      <c r="MAY37" s="86"/>
      <c r="MAZ37" s="86"/>
      <c r="MBA37" s="86"/>
      <c r="MBB37" s="86"/>
      <c r="MBC37" s="86"/>
      <c r="MBD37" s="86"/>
      <c r="MBE37" s="86"/>
      <c r="MBF37" s="86"/>
      <c r="MBG37" s="86"/>
      <c r="MBH37" s="86"/>
      <c r="MBI37" s="86"/>
      <c r="MBJ37" s="86"/>
      <c r="MBK37" s="86"/>
      <c r="MBL37" s="86"/>
      <c r="MBM37" s="86"/>
      <c r="MBN37" s="86"/>
      <c r="MBO37" s="86"/>
      <c r="MBP37" s="86"/>
      <c r="MBQ37" s="86"/>
      <c r="MBR37" s="86"/>
      <c r="MBS37" s="86"/>
      <c r="MBT37" s="86"/>
      <c r="MBU37" s="86"/>
      <c r="MBV37" s="86"/>
      <c r="MBW37" s="86"/>
      <c r="MBX37" s="86"/>
      <c r="MBY37" s="86"/>
      <c r="MBZ37" s="86"/>
      <c r="MCA37" s="86"/>
      <c r="MCB37" s="86"/>
      <c r="MCC37" s="86"/>
      <c r="MCD37" s="86"/>
      <c r="MCE37" s="86"/>
      <c r="MCF37" s="86"/>
      <c r="MCG37" s="86"/>
      <c r="MCH37" s="86"/>
      <c r="MCI37" s="86"/>
      <c r="MCJ37" s="86"/>
      <c r="MCK37" s="86"/>
      <c r="MCL37" s="86"/>
      <c r="MCM37" s="86"/>
      <c r="MCN37" s="86"/>
      <c r="MCO37" s="86"/>
      <c r="MCP37" s="86"/>
      <c r="MCQ37" s="86"/>
      <c r="MCR37" s="86"/>
      <c r="MCS37" s="86"/>
      <c r="MCT37" s="86"/>
      <c r="MCU37" s="86"/>
      <c r="MCV37" s="86"/>
      <c r="MCW37" s="86"/>
      <c r="MCX37" s="86"/>
      <c r="MCY37" s="86"/>
      <c r="MCZ37" s="86"/>
      <c r="MDA37" s="86"/>
      <c r="MDB37" s="86"/>
      <c r="MDC37" s="86"/>
      <c r="MDD37" s="86"/>
      <c r="MDE37" s="86"/>
      <c r="MDF37" s="86"/>
      <c r="MDG37" s="86"/>
      <c r="MDH37" s="86"/>
      <c r="MDI37" s="86"/>
      <c r="MDJ37" s="86"/>
      <c r="MDK37" s="86"/>
      <c r="MDL37" s="86"/>
      <c r="MDM37" s="86"/>
      <c r="MDN37" s="86"/>
      <c r="MDO37" s="86"/>
      <c r="MDP37" s="86"/>
      <c r="MDQ37" s="86"/>
      <c r="MDR37" s="86"/>
      <c r="MDS37" s="86"/>
      <c r="MDT37" s="86"/>
      <c r="MDU37" s="86"/>
      <c r="MDV37" s="86"/>
      <c r="MDW37" s="86"/>
      <c r="MDX37" s="86"/>
      <c r="MDY37" s="86"/>
      <c r="MDZ37" s="86"/>
      <c r="MEA37" s="86"/>
      <c r="MEB37" s="86"/>
      <c r="MEC37" s="86"/>
      <c r="MED37" s="86"/>
      <c r="MEE37" s="86"/>
      <c r="MEF37" s="86"/>
      <c r="MEG37" s="86"/>
      <c r="MEH37" s="86"/>
      <c r="MEI37" s="86"/>
      <c r="MEJ37" s="86"/>
      <c r="MEK37" s="86"/>
      <c r="MEL37" s="86"/>
      <c r="MEM37" s="86"/>
      <c r="MEN37" s="86"/>
      <c r="MEO37" s="86"/>
      <c r="MEP37" s="86"/>
      <c r="MEQ37" s="86"/>
      <c r="MER37" s="86"/>
      <c r="MES37" s="86"/>
      <c r="MET37" s="86"/>
      <c r="MEU37" s="86"/>
      <c r="MEV37" s="86"/>
      <c r="MEW37" s="86"/>
      <c r="MEX37" s="86"/>
      <c r="MEY37" s="86"/>
      <c r="MEZ37" s="86"/>
      <c r="MFA37" s="86"/>
      <c r="MFB37" s="86"/>
      <c r="MFC37" s="86"/>
      <c r="MFD37" s="86"/>
      <c r="MFE37" s="86"/>
      <c r="MFF37" s="86"/>
      <c r="MFG37" s="86"/>
      <c r="MFH37" s="86"/>
      <c r="MFI37" s="86"/>
      <c r="MFJ37" s="86"/>
      <c r="MFK37" s="86"/>
      <c r="MFL37" s="86"/>
      <c r="MFM37" s="86"/>
      <c r="MFN37" s="86"/>
      <c r="MFO37" s="86"/>
      <c r="MFP37" s="86"/>
      <c r="MFQ37" s="86"/>
      <c r="MFR37" s="86"/>
      <c r="MFS37" s="86"/>
      <c r="MFT37" s="86"/>
      <c r="MFU37" s="86"/>
      <c r="MFV37" s="86"/>
      <c r="MFW37" s="86"/>
      <c r="MFX37" s="86"/>
      <c r="MFY37" s="86"/>
      <c r="MFZ37" s="86"/>
      <c r="MGA37" s="86"/>
      <c r="MGB37" s="86"/>
      <c r="MGC37" s="86"/>
      <c r="MGD37" s="86"/>
      <c r="MGE37" s="86"/>
      <c r="MGF37" s="86"/>
      <c r="MGG37" s="86"/>
      <c r="MGH37" s="86"/>
      <c r="MGI37" s="86"/>
      <c r="MGJ37" s="86"/>
      <c r="MGK37" s="86"/>
      <c r="MGL37" s="86"/>
      <c r="MGM37" s="86"/>
      <c r="MGN37" s="86"/>
      <c r="MGO37" s="86"/>
      <c r="MGP37" s="86"/>
      <c r="MGQ37" s="86"/>
      <c r="MGR37" s="86"/>
      <c r="MGS37" s="86"/>
      <c r="MGT37" s="86"/>
      <c r="MGU37" s="86"/>
      <c r="MGV37" s="86"/>
      <c r="MGW37" s="86"/>
      <c r="MGX37" s="86"/>
      <c r="MGY37" s="86"/>
      <c r="MGZ37" s="86"/>
      <c r="MHA37" s="86"/>
      <c r="MHB37" s="86"/>
      <c r="MHC37" s="86"/>
      <c r="MHD37" s="86"/>
      <c r="MHE37" s="86"/>
      <c r="MHF37" s="86"/>
      <c r="MHG37" s="86"/>
      <c r="MHH37" s="86"/>
      <c r="MHI37" s="86"/>
      <c r="MHJ37" s="86"/>
      <c r="MHK37" s="86"/>
      <c r="MHL37" s="86"/>
      <c r="MHM37" s="86"/>
      <c r="MHN37" s="86"/>
      <c r="MHO37" s="86"/>
      <c r="MHP37" s="86"/>
      <c r="MHQ37" s="86"/>
      <c r="MHR37" s="86"/>
      <c r="MHS37" s="86"/>
      <c r="MHT37" s="86"/>
      <c r="MHU37" s="86"/>
      <c r="MHV37" s="86"/>
      <c r="MHW37" s="86"/>
      <c r="MHX37" s="86"/>
      <c r="MHY37" s="86"/>
      <c r="MHZ37" s="86"/>
      <c r="MIA37" s="86"/>
      <c r="MIB37" s="86"/>
      <c r="MIC37" s="86"/>
      <c r="MID37" s="86"/>
      <c r="MIE37" s="86"/>
      <c r="MIF37" s="86"/>
      <c r="MIG37" s="86"/>
      <c r="MIH37" s="86"/>
      <c r="MII37" s="86"/>
      <c r="MIJ37" s="86"/>
      <c r="MIK37" s="86"/>
      <c r="MIL37" s="86"/>
      <c r="MIM37" s="86"/>
      <c r="MIN37" s="86"/>
      <c r="MIO37" s="86"/>
      <c r="MIP37" s="86"/>
      <c r="MIQ37" s="86"/>
      <c r="MIR37" s="86"/>
      <c r="MIS37" s="86"/>
      <c r="MIT37" s="86"/>
      <c r="MIU37" s="86"/>
      <c r="MIV37" s="86"/>
      <c r="MIW37" s="86"/>
      <c r="MIX37" s="86"/>
      <c r="MIY37" s="86"/>
      <c r="MIZ37" s="86"/>
      <c r="MJA37" s="86"/>
      <c r="MJB37" s="86"/>
      <c r="MJC37" s="86"/>
      <c r="MJD37" s="86"/>
      <c r="MJE37" s="86"/>
      <c r="MJF37" s="86"/>
      <c r="MJG37" s="86"/>
      <c r="MJH37" s="86"/>
      <c r="MJI37" s="86"/>
      <c r="MJJ37" s="86"/>
      <c r="MJK37" s="86"/>
      <c r="MJL37" s="86"/>
      <c r="MJM37" s="86"/>
      <c r="MJN37" s="86"/>
      <c r="MJO37" s="86"/>
      <c r="MJP37" s="86"/>
      <c r="MJQ37" s="86"/>
      <c r="MJR37" s="86"/>
      <c r="MJS37" s="86"/>
      <c r="MJT37" s="86"/>
      <c r="MJU37" s="86"/>
      <c r="MJV37" s="86"/>
      <c r="MJW37" s="86"/>
      <c r="MJX37" s="86"/>
      <c r="MJY37" s="86"/>
      <c r="MJZ37" s="86"/>
      <c r="MKA37" s="86"/>
      <c r="MKB37" s="86"/>
      <c r="MKC37" s="86"/>
      <c r="MKD37" s="86"/>
      <c r="MKE37" s="86"/>
      <c r="MKF37" s="86"/>
      <c r="MKG37" s="86"/>
      <c r="MKH37" s="86"/>
      <c r="MKI37" s="86"/>
      <c r="MKJ37" s="86"/>
      <c r="MKK37" s="86"/>
      <c r="MKL37" s="86"/>
      <c r="MKM37" s="86"/>
      <c r="MKN37" s="86"/>
      <c r="MKO37" s="86"/>
      <c r="MKP37" s="86"/>
      <c r="MKQ37" s="86"/>
      <c r="MKR37" s="86"/>
      <c r="MKS37" s="86"/>
      <c r="MKT37" s="86"/>
      <c r="MKU37" s="86"/>
      <c r="MKV37" s="86"/>
      <c r="MKW37" s="86"/>
      <c r="MKX37" s="86"/>
      <c r="MKY37" s="86"/>
      <c r="MKZ37" s="86"/>
      <c r="MLA37" s="86"/>
      <c r="MLB37" s="86"/>
      <c r="MLC37" s="86"/>
      <c r="MLD37" s="86"/>
      <c r="MLE37" s="86"/>
      <c r="MLF37" s="86"/>
      <c r="MLG37" s="86"/>
      <c r="MLH37" s="86"/>
      <c r="MLI37" s="86"/>
      <c r="MLJ37" s="86"/>
      <c r="MLK37" s="86"/>
      <c r="MLL37" s="86"/>
      <c r="MLM37" s="86"/>
      <c r="MLN37" s="86"/>
      <c r="MLO37" s="86"/>
      <c r="MLP37" s="86"/>
      <c r="MLQ37" s="86"/>
      <c r="MLR37" s="86"/>
      <c r="MLS37" s="86"/>
      <c r="MLT37" s="86"/>
      <c r="MLU37" s="86"/>
      <c r="MLV37" s="86"/>
      <c r="MLW37" s="86"/>
      <c r="MLX37" s="86"/>
      <c r="MLY37" s="86"/>
      <c r="MLZ37" s="86"/>
      <c r="MMA37" s="86"/>
      <c r="MMB37" s="86"/>
      <c r="MMC37" s="86"/>
      <c r="MMD37" s="86"/>
      <c r="MME37" s="86"/>
      <c r="MMF37" s="86"/>
      <c r="MMG37" s="86"/>
      <c r="MMH37" s="86"/>
      <c r="MMI37" s="86"/>
      <c r="MMJ37" s="86"/>
      <c r="MMK37" s="86"/>
      <c r="MML37" s="86"/>
      <c r="MMM37" s="86"/>
      <c r="MMN37" s="86"/>
      <c r="MMO37" s="86"/>
      <c r="MMP37" s="86"/>
      <c r="MMQ37" s="86"/>
      <c r="MMR37" s="86"/>
      <c r="MMS37" s="86"/>
      <c r="MMT37" s="86"/>
      <c r="MMU37" s="86"/>
      <c r="MMV37" s="86"/>
      <c r="MMW37" s="86"/>
      <c r="MMX37" s="86"/>
      <c r="MMY37" s="86"/>
      <c r="MMZ37" s="86"/>
      <c r="MNA37" s="86"/>
      <c r="MNB37" s="86"/>
      <c r="MNC37" s="86"/>
      <c r="MND37" s="86"/>
      <c r="MNE37" s="86"/>
      <c r="MNF37" s="86"/>
      <c r="MNG37" s="86"/>
      <c r="MNH37" s="86"/>
      <c r="MNI37" s="86"/>
      <c r="MNJ37" s="86"/>
      <c r="MNK37" s="86"/>
      <c r="MNL37" s="86"/>
      <c r="MNM37" s="86"/>
      <c r="MNN37" s="86"/>
      <c r="MNO37" s="86"/>
      <c r="MNP37" s="86"/>
      <c r="MNQ37" s="86"/>
      <c r="MNR37" s="86"/>
      <c r="MNS37" s="86"/>
      <c r="MNT37" s="86"/>
      <c r="MNU37" s="86"/>
      <c r="MNV37" s="86"/>
      <c r="MNW37" s="86"/>
      <c r="MNX37" s="86"/>
      <c r="MNY37" s="86"/>
      <c r="MNZ37" s="86"/>
      <c r="MOA37" s="86"/>
      <c r="MOB37" s="86"/>
      <c r="MOC37" s="86"/>
      <c r="MOD37" s="86"/>
      <c r="MOE37" s="86"/>
      <c r="MOF37" s="86"/>
      <c r="MOG37" s="86"/>
      <c r="MOH37" s="86"/>
      <c r="MOI37" s="86"/>
      <c r="MOJ37" s="86"/>
      <c r="MOK37" s="86"/>
      <c r="MOL37" s="86"/>
      <c r="MOM37" s="86"/>
      <c r="MON37" s="86"/>
      <c r="MOO37" s="86"/>
      <c r="MOP37" s="86"/>
      <c r="MOQ37" s="86"/>
      <c r="MOR37" s="86"/>
      <c r="MOS37" s="86"/>
      <c r="MOT37" s="86"/>
      <c r="MOU37" s="86"/>
      <c r="MOV37" s="86"/>
      <c r="MOW37" s="86"/>
      <c r="MOX37" s="86"/>
      <c r="MOY37" s="86"/>
      <c r="MOZ37" s="86"/>
      <c r="MPA37" s="86"/>
      <c r="MPB37" s="86"/>
      <c r="MPC37" s="86"/>
      <c r="MPD37" s="86"/>
      <c r="MPE37" s="86"/>
      <c r="MPF37" s="86"/>
      <c r="MPG37" s="86"/>
      <c r="MPH37" s="86"/>
      <c r="MPI37" s="86"/>
      <c r="MPJ37" s="86"/>
      <c r="MPK37" s="86"/>
      <c r="MPL37" s="86"/>
      <c r="MPM37" s="86"/>
      <c r="MPN37" s="86"/>
      <c r="MPO37" s="86"/>
      <c r="MPP37" s="86"/>
      <c r="MPQ37" s="86"/>
      <c r="MPR37" s="86"/>
      <c r="MPS37" s="86"/>
      <c r="MPT37" s="86"/>
      <c r="MPU37" s="86"/>
      <c r="MPV37" s="86"/>
      <c r="MPW37" s="86"/>
      <c r="MPX37" s="86"/>
      <c r="MPY37" s="86"/>
      <c r="MPZ37" s="86"/>
      <c r="MQA37" s="86"/>
      <c r="MQB37" s="86"/>
      <c r="MQC37" s="86"/>
      <c r="MQD37" s="86"/>
      <c r="MQE37" s="86"/>
      <c r="MQF37" s="86"/>
      <c r="MQG37" s="86"/>
      <c r="MQH37" s="86"/>
      <c r="MQI37" s="86"/>
      <c r="MQJ37" s="86"/>
      <c r="MQK37" s="86"/>
      <c r="MQL37" s="86"/>
      <c r="MQM37" s="86"/>
      <c r="MQN37" s="86"/>
      <c r="MQO37" s="86"/>
      <c r="MQP37" s="86"/>
      <c r="MQQ37" s="86"/>
      <c r="MQR37" s="86"/>
      <c r="MQS37" s="86"/>
      <c r="MQT37" s="86"/>
      <c r="MQU37" s="86"/>
      <c r="MQV37" s="86"/>
      <c r="MQW37" s="86"/>
      <c r="MQX37" s="86"/>
      <c r="MQY37" s="86"/>
      <c r="MQZ37" s="86"/>
      <c r="MRA37" s="86"/>
      <c r="MRB37" s="86"/>
      <c r="MRC37" s="86"/>
      <c r="MRD37" s="86"/>
      <c r="MRE37" s="86"/>
      <c r="MRF37" s="86"/>
      <c r="MRG37" s="86"/>
      <c r="MRH37" s="86"/>
      <c r="MRI37" s="86"/>
      <c r="MRJ37" s="86"/>
      <c r="MRK37" s="86"/>
      <c r="MRL37" s="86"/>
      <c r="MRM37" s="86"/>
      <c r="MRN37" s="86"/>
      <c r="MRO37" s="86"/>
      <c r="MRP37" s="86"/>
      <c r="MRQ37" s="86"/>
      <c r="MRR37" s="86"/>
      <c r="MRS37" s="86"/>
      <c r="MRT37" s="86"/>
      <c r="MRU37" s="86"/>
      <c r="MRV37" s="86"/>
      <c r="MRW37" s="86"/>
      <c r="MRX37" s="86"/>
      <c r="MRY37" s="86"/>
      <c r="MRZ37" s="86"/>
      <c r="MSA37" s="86"/>
      <c r="MSB37" s="86"/>
      <c r="MSC37" s="86"/>
      <c r="MSD37" s="86"/>
      <c r="MSE37" s="86"/>
      <c r="MSF37" s="86"/>
      <c r="MSG37" s="86"/>
      <c r="MSH37" s="86"/>
      <c r="MSI37" s="86"/>
      <c r="MSJ37" s="86"/>
      <c r="MSK37" s="86"/>
      <c r="MSL37" s="86"/>
      <c r="MSM37" s="86"/>
      <c r="MSN37" s="86"/>
      <c r="MSO37" s="86"/>
      <c r="MSP37" s="86"/>
      <c r="MSQ37" s="86"/>
      <c r="MSR37" s="86"/>
      <c r="MSS37" s="86"/>
      <c r="MST37" s="86"/>
      <c r="MSU37" s="86"/>
      <c r="MSV37" s="86"/>
      <c r="MSW37" s="86"/>
      <c r="MSX37" s="86"/>
      <c r="MSY37" s="86"/>
      <c r="MSZ37" s="86"/>
      <c r="MTA37" s="86"/>
      <c r="MTB37" s="86"/>
      <c r="MTC37" s="86"/>
      <c r="MTD37" s="86"/>
      <c r="MTE37" s="86"/>
      <c r="MTF37" s="86"/>
      <c r="MTG37" s="86"/>
      <c r="MTH37" s="86"/>
      <c r="MTI37" s="86"/>
      <c r="MTJ37" s="86"/>
      <c r="MTK37" s="86"/>
      <c r="MTL37" s="86"/>
      <c r="MTM37" s="86"/>
      <c r="MTN37" s="86"/>
      <c r="MTO37" s="86"/>
      <c r="MTP37" s="86"/>
      <c r="MTQ37" s="86"/>
      <c r="MTR37" s="86"/>
      <c r="MTS37" s="86"/>
      <c r="MTT37" s="86"/>
      <c r="MTU37" s="86"/>
      <c r="MTV37" s="86"/>
      <c r="MTW37" s="86"/>
      <c r="MTX37" s="86"/>
      <c r="MTY37" s="86"/>
      <c r="MTZ37" s="86"/>
      <c r="MUA37" s="86"/>
      <c r="MUB37" s="86"/>
      <c r="MUC37" s="86"/>
      <c r="MUD37" s="86"/>
      <c r="MUE37" s="86"/>
      <c r="MUF37" s="86"/>
      <c r="MUG37" s="86"/>
      <c r="MUH37" s="86"/>
      <c r="MUI37" s="86"/>
      <c r="MUJ37" s="86"/>
      <c r="MUK37" s="86"/>
      <c r="MUL37" s="86"/>
      <c r="MUM37" s="86"/>
      <c r="MUN37" s="86"/>
      <c r="MUO37" s="86"/>
      <c r="MUP37" s="86"/>
      <c r="MUQ37" s="86"/>
      <c r="MUR37" s="86"/>
      <c r="MUS37" s="86"/>
      <c r="MUT37" s="86"/>
      <c r="MUU37" s="86"/>
      <c r="MUV37" s="86"/>
      <c r="MUW37" s="86"/>
      <c r="MUX37" s="86"/>
      <c r="MUY37" s="86"/>
      <c r="MUZ37" s="86"/>
      <c r="MVA37" s="86"/>
      <c r="MVB37" s="86"/>
      <c r="MVC37" s="86"/>
      <c r="MVD37" s="86"/>
      <c r="MVE37" s="86"/>
      <c r="MVF37" s="86"/>
      <c r="MVG37" s="86"/>
      <c r="MVH37" s="86"/>
      <c r="MVI37" s="86"/>
      <c r="MVJ37" s="86"/>
      <c r="MVK37" s="86"/>
      <c r="MVL37" s="86"/>
      <c r="MVM37" s="86"/>
      <c r="MVN37" s="86"/>
      <c r="MVO37" s="86"/>
      <c r="MVP37" s="86"/>
      <c r="MVQ37" s="86"/>
      <c r="MVR37" s="86"/>
      <c r="MVS37" s="86"/>
      <c r="MVT37" s="86"/>
      <c r="MVU37" s="86"/>
      <c r="MVV37" s="86"/>
      <c r="MVW37" s="86"/>
      <c r="MVX37" s="86"/>
      <c r="MVY37" s="86"/>
      <c r="MVZ37" s="86"/>
      <c r="MWA37" s="86"/>
      <c r="MWB37" s="86"/>
      <c r="MWC37" s="86"/>
      <c r="MWD37" s="86"/>
      <c r="MWE37" s="86"/>
      <c r="MWF37" s="86"/>
      <c r="MWG37" s="86"/>
      <c r="MWH37" s="86"/>
      <c r="MWI37" s="86"/>
      <c r="MWJ37" s="86"/>
      <c r="MWK37" s="86"/>
      <c r="MWL37" s="86"/>
      <c r="MWM37" s="86"/>
      <c r="MWN37" s="86"/>
      <c r="MWO37" s="86"/>
      <c r="MWP37" s="86"/>
      <c r="MWQ37" s="86"/>
      <c r="MWR37" s="86"/>
      <c r="MWS37" s="86"/>
      <c r="MWT37" s="86"/>
      <c r="MWU37" s="86"/>
      <c r="MWV37" s="86"/>
      <c r="MWW37" s="86"/>
      <c r="MWX37" s="86"/>
      <c r="MWY37" s="86"/>
      <c r="MWZ37" s="86"/>
      <c r="MXA37" s="86"/>
      <c r="MXB37" s="86"/>
      <c r="MXC37" s="86"/>
      <c r="MXD37" s="86"/>
      <c r="MXE37" s="86"/>
      <c r="MXF37" s="86"/>
      <c r="MXG37" s="86"/>
      <c r="MXH37" s="86"/>
      <c r="MXI37" s="86"/>
      <c r="MXJ37" s="86"/>
      <c r="MXK37" s="86"/>
      <c r="MXL37" s="86"/>
      <c r="MXM37" s="86"/>
      <c r="MXN37" s="86"/>
      <c r="MXO37" s="86"/>
      <c r="MXP37" s="86"/>
      <c r="MXQ37" s="86"/>
      <c r="MXR37" s="86"/>
      <c r="MXS37" s="86"/>
      <c r="MXT37" s="86"/>
      <c r="MXU37" s="86"/>
      <c r="MXV37" s="86"/>
      <c r="MXW37" s="86"/>
      <c r="MXX37" s="86"/>
      <c r="MXY37" s="86"/>
      <c r="MXZ37" s="86"/>
      <c r="MYA37" s="86"/>
      <c r="MYB37" s="86"/>
      <c r="MYC37" s="86"/>
      <c r="MYD37" s="86"/>
      <c r="MYE37" s="86"/>
      <c r="MYF37" s="86"/>
      <c r="MYG37" s="86"/>
      <c r="MYH37" s="86"/>
      <c r="MYI37" s="86"/>
      <c r="MYJ37" s="86"/>
      <c r="MYK37" s="86"/>
      <c r="MYL37" s="86"/>
      <c r="MYM37" s="86"/>
      <c r="MYN37" s="86"/>
      <c r="MYO37" s="86"/>
      <c r="MYP37" s="86"/>
      <c r="MYQ37" s="86"/>
      <c r="MYR37" s="86"/>
      <c r="MYS37" s="86"/>
      <c r="MYT37" s="86"/>
      <c r="MYU37" s="86"/>
      <c r="MYV37" s="86"/>
      <c r="MYW37" s="86"/>
      <c r="MYX37" s="86"/>
      <c r="MYY37" s="86"/>
      <c r="MYZ37" s="86"/>
      <c r="MZA37" s="86"/>
      <c r="MZB37" s="86"/>
      <c r="MZC37" s="86"/>
      <c r="MZD37" s="86"/>
      <c r="MZE37" s="86"/>
      <c r="MZF37" s="86"/>
      <c r="MZG37" s="86"/>
      <c r="MZH37" s="86"/>
      <c r="MZI37" s="86"/>
      <c r="MZJ37" s="86"/>
      <c r="MZK37" s="86"/>
      <c r="MZL37" s="86"/>
      <c r="MZM37" s="86"/>
      <c r="MZN37" s="86"/>
      <c r="MZO37" s="86"/>
      <c r="MZP37" s="86"/>
      <c r="MZQ37" s="86"/>
      <c r="MZR37" s="86"/>
      <c r="MZS37" s="86"/>
      <c r="MZT37" s="86"/>
      <c r="MZU37" s="86"/>
      <c r="MZV37" s="86"/>
      <c r="MZW37" s="86"/>
      <c r="MZX37" s="86"/>
      <c r="MZY37" s="86"/>
      <c r="MZZ37" s="86"/>
      <c r="NAA37" s="86"/>
      <c r="NAB37" s="86"/>
      <c r="NAC37" s="86"/>
      <c r="NAD37" s="86"/>
      <c r="NAE37" s="86"/>
      <c r="NAF37" s="86"/>
      <c r="NAG37" s="86"/>
      <c r="NAH37" s="86"/>
      <c r="NAI37" s="86"/>
      <c r="NAJ37" s="86"/>
      <c r="NAK37" s="86"/>
      <c r="NAL37" s="86"/>
      <c r="NAM37" s="86"/>
      <c r="NAN37" s="86"/>
      <c r="NAO37" s="86"/>
      <c r="NAP37" s="86"/>
      <c r="NAQ37" s="86"/>
      <c r="NAR37" s="86"/>
      <c r="NAS37" s="86"/>
      <c r="NAT37" s="86"/>
      <c r="NAU37" s="86"/>
      <c r="NAV37" s="86"/>
      <c r="NAW37" s="86"/>
      <c r="NAX37" s="86"/>
      <c r="NAY37" s="86"/>
      <c r="NAZ37" s="86"/>
      <c r="NBA37" s="86"/>
      <c r="NBB37" s="86"/>
      <c r="NBC37" s="86"/>
      <c r="NBD37" s="86"/>
      <c r="NBE37" s="86"/>
      <c r="NBF37" s="86"/>
      <c r="NBG37" s="86"/>
      <c r="NBH37" s="86"/>
      <c r="NBI37" s="86"/>
      <c r="NBJ37" s="86"/>
      <c r="NBK37" s="86"/>
      <c r="NBL37" s="86"/>
      <c r="NBM37" s="86"/>
      <c r="NBN37" s="86"/>
      <c r="NBO37" s="86"/>
      <c r="NBP37" s="86"/>
      <c r="NBQ37" s="86"/>
      <c r="NBR37" s="86"/>
      <c r="NBS37" s="86"/>
      <c r="NBT37" s="86"/>
      <c r="NBU37" s="86"/>
      <c r="NBV37" s="86"/>
      <c r="NBW37" s="86"/>
      <c r="NBX37" s="86"/>
      <c r="NBY37" s="86"/>
      <c r="NBZ37" s="86"/>
      <c r="NCA37" s="86"/>
      <c r="NCB37" s="86"/>
      <c r="NCC37" s="86"/>
      <c r="NCD37" s="86"/>
      <c r="NCE37" s="86"/>
      <c r="NCF37" s="86"/>
      <c r="NCG37" s="86"/>
      <c r="NCH37" s="86"/>
      <c r="NCI37" s="86"/>
      <c r="NCJ37" s="86"/>
      <c r="NCK37" s="86"/>
      <c r="NCL37" s="86"/>
      <c r="NCM37" s="86"/>
      <c r="NCN37" s="86"/>
      <c r="NCO37" s="86"/>
      <c r="NCP37" s="86"/>
      <c r="NCQ37" s="86"/>
      <c r="NCR37" s="86"/>
      <c r="NCS37" s="86"/>
      <c r="NCT37" s="86"/>
      <c r="NCU37" s="86"/>
      <c r="NCV37" s="86"/>
      <c r="NCW37" s="86"/>
      <c r="NCX37" s="86"/>
      <c r="NCY37" s="86"/>
      <c r="NCZ37" s="86"/>
      <c r="NDA37" s="86"/>
      <c r="NDB37" s="86"/>
      <c r="NDC37" s="86"/>
      <c r="NDD37" s="86"/>
      <c r="NDE37" s="86"/>
      <c r="NDF37" s="86"/>
      <c r="NDG37" s="86"/>
      <c r="NDH37" s="86"/>
      <c r="NDI37" s="86"/>
      <c r="NDJ37" s="86"/>
      <c r="NDK37" s="86"/>
      <c r="NDL37" s="86"/>
      <c r="NDM37" s="86"/>
      <c r="NDN37" s="86"/>
      <c r="NDO37" s="86"/>
      <c r="NDP37" s="86"/>
      <c r="NDQ37" s="86"/>
      <c r="NDR37" s="86"/>
      <c r="NDS37" s="86"/>
      <c r="NDT37" s="86"/>
      <c r="NDU37" s="86"/>
      <c r="NDV37" s="86"/>
      <c r="NDW37" s="86"/>
      <c r="NDX37" s="86"/>
      <c r="NDY37" s="86"/>
      <c r="NDZ37" s="86"/>
      <c r="NEA37" s="86"/>
      <c r="NEB37" s="86"/>
      <c r="NEC37" s="86"/>
      <c r="NED37" s="86"/>
      <c r="NEE37" s="86"/>
      <c r="NEF37" s="86"/>
      <c r="NEG37" s="86"/>
      <c r="NEH37" s="86"/>
      <c r="NEI37" s="86"/>
      <c r="NEJ37" s="86"/>
      <c r="NEK37" s="86"/>
      <c r="NEL37" s="86"/>
      <c r="NEM37" s="86"/>
      <c r="NEN37" s="86"/>
      <c r="NEO37" s="86"/>
      <c r="NEP37" s="86"/>
      <c r="NEQ37" s="86"/>
      <c r="NER37" s="86"/>
      <c r="NES37" s="86"/>
      <c r="NET37" s="86"/>
      <c r="NEU37" s="86"/>
      <c r="NEV37" s="86"/>
      <c r="NEW37" s="86"/>
      <c r="NEX37" s="86"/>
      <c r="NEY37" s="86"/>
      <c r="NEZ37" s="86"/>
      <c r="NFA37" s="86"/>
      <c r="NFB37" s="86"/>
      <c r="NFC37" s="86"/>
      <c r="NFD37" s="86"/>
      <c r="NFE37" s="86"/>
      <c r="NFF37" s="86"/>
      <c r="NFG37" s="86"/>
      <c r="NFH37" s="86"/>
      <c r="NFI37" s="86"/>
      <c r="NFJ37" s="86"/>
      <c r="NFK37" s="86"/>
      <c r="NFL37" s="86"/>
      <c r="NFM37" s="86"/>
      <c r="NFN37" s="86"/>
      <c r="NFO37" s="86"/>
      <c r="NFP37" s="86"/>
      <c r="NFQ37" s="86"/>
      <c r="NFR37" s="86"/>
      <c r="NFS37" s="86"/>
      <c r="NFT37" s="86"/>
      <c r="NFU37" s="86"/>
      <c r="NFV37" s="86"/>
      <c r="NFW37" s="86"/>
      <c r="NFX37" s="86"/>
      <c r="NFY37" s="86"/>
      <c r="NFZ37" s="86"/>
      <c r="NGA37" s="86"/>
      <c r="NGB37" s="86"/>
      <c r="NGC37" s="86"/>
      <c r="NGD37" s="86"/>
      <c r="NGE37" s="86"/>
      <c r="NGF37" s="86"/>
      <c r="NGG37" s="86"/>
      <c r="NGH37" s="86"/>
      <c r="NGI37" s="86"/>
      <c r="NGJ37" s="86"/>
      <c r="NGK37" s="86"/>
      <c r="NGL37" s="86"/>
      <c r="NGM37" s="86"/>
      <c r="NGN37" s="86"/>
      <c r="NGO37" s="86"/>
      <c r="NGP37" s="86"/>
      <c r="NGQ37" s="86"/>
      <c r="NGR37" s="86"/>
      <c r="NGS37" s="86"/>
      <c r="NGT37" s="86"/>
      <c r="NGU37" s="86"/>
      <c r="NGV37" s="86"/>
      <c r="NGW37" s="86"/>
      <c r="NGX37" s="86"/>
      <c r="NGY37" s="86"/>
      <c r="NGZ37" s="86"/>
      <c r="NHA37" s="86"/>
      <c r="NHB37" s="86"/>
      <c r="NHC37" s="86"/>
      <c r="NHD37" s="86"/>
      <c r="NHE37" s="86"/>
      <c r="NHF37" s="86"/>
      <c r="NHG37" s="86"/>
      <c r="NHH37" s="86"/>
      <c r="NHI37" s="86"/>
      <c r="NHJ37" s="86"/>
      <c r="NHK37" s="86"/>
      <c r="NHL37" s="86"/>
      <c r="NHM37" s="86"/>
      <c r="NHN37" s="86"/>
      <c r="NHO37" s="86"/>
      <c r="NHP37" s="86"/>
      <c r="NHQ37" s="86"/>
      <c r="NHR37" s="86"/>
      <c r="NHS37" s="86"/>
      <c r="NHT37" s="86"/>
      <c r="NHU37" s="86"/>
      <c r="NHV37" s="86"/>
      <c r="NHW37" s="86"/>
      <c r="NHX37" s="86"/>
      <c r="NHY37" s="86"/>
      <c r="NHZ37" s="86"/>
      <c r="NIA37" s="86"/>
      <c r="NIB37" s="86"/>
      <c r="NIC37" s="86"/>
      <c r="NID37" s="86"/>
      <c r="NIE37" s="86"/>
      <c r="NIF37" s="86"/>
      <c r="NIG37" s="86"/>
      <c r="NIH37" s="86"/>
      <c r="NII37" s="86"/>
      <c r="NIJ37" s="86"/>
      <c r="NIK37" s="86"/>
      <c r="NIL37" s="86"/>
      <c r="NIM37" s="86"/>
      <c r="NIN37" s="86"/>
      <c r="NIO37" s="86"/>
      <c r="NIP37" s="86"/>
      <c r="NIQ37" s="86"/>
      <c r="NIR37" s="86"/>
      <c r="NIS37" s="86"/>
      <c r="NIT37" s="86"/>
      <c r="NIU37" s="86"/>
      <c r="NIV37" s="86"/>
      <c r="NIW37" s="86"/>
      <c r="NIX37" s="86"/>
      <c r="NIY37" s="86"/>
      <c r="NIZ37" s="86"/>
      <c r="NJA37" s="86"/>
      <c r="NJB37" s="86"/>
      <c r="NJC37" s="86"/>
      <c r="NJD37" s="86"/>
      <c r="NJE37" s="86"/>
      <c r="NJF37" s="86"/>
      <c r="NJG37" s="86"/>
      <c r="NJH37" s="86"/>
      <c r="NJI37" s="86"/>
      <c r="NJJ37" s="86"/>
      <c r="NJK37" s="86"/>
      <c r="NJL37" s="86"/>
      <c r="NJM37" s="86"/>
      <c r="NJN37" s="86"/>
      <c r="NJO37" s="86"/>
      <c r="NJP37" s="86"/>
      <c r="NJQ37" s="86"/>
      <c r="NJR37" s="86"/>
      <c r="NJS37" s="86"/>
      <c r="NJT37" s="86"/>
      <c r="NJU37" s="86"/>
      <c r="NJV37" s="86"/>
      <c r="NJW37" s="86"/>
      <c r="NJX37" s="86"/>
      <c r="NJY37" s="86"/>
      <c r="NJZ37" s="86"/>
      <c r="NKA37" s="86"/>
      <c r="NKB37" s="86"/>
      <c r="NKC37" s="86"/>
      <c r="NKD37" s="86"/>
      <c r="NKE37" s="86"/>
      <c r="NKF37" s="86"/>
      <c r="NKG37" s="86"/>
      <c r="NKH37" s="86"/>
      <c r="NKI37" s="86"/>
      <c r="NKJ37" s="86"/>
      <c r="NKK37" s="86"/>
      <c r="NKL37" s="86"/>
      <c r="NKM37" s="86"/>
      <c r="NKN37" s="86"/>
      <c r="NKO37" s="86"/>
      <c r="NKP37" s="86"/>
      <c r="NKQ37" s="86"/>
      <c r="NKR37" s="86"/>
      <c r="NKS37" s="86"/>
      <c r="NKT37" s="86"/>
      <c r="NKU37" s="86"/>
      <c r="NKV37" s="86"/>
      <c r="NKW37" s="86"/>
      <c r="NKX37" s="86"/>
      <c r="NKY37" s="86"/>
      <c r="NKZ37" s="86"/>
      <c r="NLA37" s="86"/>
      <c r="NLB37" s="86"/>
      <c r="NLC37" s="86"/>
      <c r="NLD37" s="86"/>
      <c r="NLE37" s="86"/>
      <c r="NLF37" s="86"/>
      <c r="NLG37" s="86"/>
      <c r="NLH37" s="86"/>
      <c r="NLI37" s="86"/>
      <c r="NLJ37" s="86"/>
      <c r="NLK37" s="86"/>
      <c r="NLL37" s="86"/>
      <c r="NLM37" s="86"/>
      <c r="NLN37" s="86"/>
      <c r="NLO37" s="86"/>
      <c r="NLP37" s="86"/>
      <c r="NLQ37" s="86"/>
      <c r="NLR37" s="86"/>
      <c r="NLS37" s="86"/>
      <c r="NLT37" s="86"/>
      <c r="NLU37" s="86"/>
      <c r="NLV37" s="86"/>
      <c r="NLW37" s="86"/>
      <c r="NLX37" s="86"/>
      <c r="NLY37" s="86"/>
      <c r="NLZ37" s="86"/>
      <c r="NMA37" s="86"/>
      <c r="NMB37" s="86"/>
      <c r="NMC37" s="86"/>
      <c r="NMD37" s="86"/>
      <c r="NME37" s="86"/>
      <c r="NMF37" s="86"/>
      <c r="NMG37" s="86"/>
      <c r="NMH37" s="86"/>
      <c r="NMI37" s="86"/>
      <c r="NMJ37" s="86"/>
      <c r="NMK37" s="86"/>
      <c r="NML37" s="86"/>
      <c r="NMM37" s="86"/>
      <c r="NMN37" s="86"/>
      <c r="NMO37" s="86"/>
      <c r="NMP37" s="86"/>
      <c r="NMQ37" s="86"/>
      <c r="NMR37" s="86"/>
      <c r="NMS37" s="86"/>
      <c r="NMT37" s="86"/>
      <c r="NMU37" s="86"/>
      <c r="NMV37" s="86"/>
      <c r="NMW37" s="86"/>
      <c r="NMX37" s="86"/>
      <c r="NMY37" s="86"/>
      <c r="NMZ37" s="86"/>
      <c r="NNA37" s="86"/>
      <c r="NNB37" s="86"/>
      <c r="NNC37" s="86"/>
      <c r="NND37" s="86"/>
      <c r="NNE37" s="86"/>
      <c r="NNF37" s="86"/>
      <c r="NNG37" s="86"/>
      <c r="NNH37" s="86"/>
      <c r="NNI37" s="86"/>
      <c r="NNJ37" s="86"/>
      <c r="NNK37" s="86"/>
      <c r="NNL37" s="86"/>
      <c r="NNM37" s="86"/>
      <c r="NNN37" s="86"/>
      <c r="NNO37" s="86"/>
      <c r="NNP37" s="86"/>
      <c r="NNQ37" s="86"/>
      <c r="NNR37" s="86"/>
      <c r="NNS37" s="86"/>
      <c r="NNT37" s="86"/>
      <c r="NNU37" s="86"/>
      <c r="NNV37" s="86"/>
      <c r="NNW37" s="86"/>
      <c r="NNX37" s="86"/>
      <c r="NNY37" s="86"/>
      <c r="NNZ37" s="86"/>
      <c r="NOA37" s="86"/>
      <c r="NOB37" s="86"/>
      <c r="NOC37" s="86"/>
      <c r="NOD37" s="86"/>
      <c r="NOE37" s="86"/>
      <c r="NOF37" s="86"/>
      <c r="NOG37" s="86"/>
      <c r="NOH37" s="86"/>
      <c r="NOI37" s="86"/>
      <c r="NOJ37" s="86"/>
      <c r="NOK37" s="86"/>
      <c r="NOL37" s="86"/>
      <c r="NOM37" s="86"/>
      <c r="NON37" s="86"/>
      <c r="NOO37" s="86"/>
      <c r="NOP37" s="86"/>
      <c r="NOQ37" s="86"/>
      <c r="NOR37" s="86"/>
      <c r="NOS37" s="86"/>
      <c r="NOT37" s="86"/>
      <c r="NOU37" s="86"/>
      <c r="NOV37" s="86"/>
      <c r="NOW37" s="86"/>
      <c r="NOX37" s="86"/>
      <c r="NOY37" s="86"/>
      <c r="NOZ37" s="86"/>
      <c r="NPA37" s="86"/>
      <c r="NPB37" s="86"/>
      <c r="NPC37" s="86"/>
      <c r="NPD37" s="86"/>
      <c r="NPE37" s="86"/>
      <c r="NPF37" s="86"/>
      <c r="NPG37" s="86"/>
      <c r="NPH37" s="86"/>
      <c r="NPI37" s="86"/>
      <c r="NPJ37" s="86"/>
      <c r="NPK37" s="86"/>
      <c r="NPL37" s="86"/>
      <c r="NPM37" s="86"/>
      <c r="NPN37" s="86"/>
      <c r="NPO37" s="86"/>
      <c r="NPP37" s="86"/>
      <c r="NPQ37" s="86"/>
      <c r="NPR37" s="86"/>
      <c r="NPS37" s="86"/>
      <c r="NPT37" s="86"/>
      <c r="NPU37" s="86"/>
      <c r="NPV37" s="86"/>
      <c r="NPW37" s="86"/>
      <c r="NPX37" s="86"/>
      <c r="NPY37" s="86"/>
      <c r="NPZ37" s="86"/>
      <c r="NQA37" s="86"/>
      <c r="NQB37" s="86"/>
      <c r="NQC37" s="86"/>
      <c r="NQD37" s="86"/>
      <c r="NQE37" s="86"/>
      <c r="NQF37" s="86"/>
      <c r="NQG37" s="86"/>
      <c r="NQH37" s="86"/>
      <c r="NQI37" s="86"/>
      <c r="NQJ37" s="86"/>
      <c r="NQK37" s="86"/>
      <c r="NQL37" s="86"/>
      <c r="NQM37" s="86"/>
      <c r="NQN37" s="86"/>
      <c r="NQO37" s="86"/>
      <c r="NQP37" s="86"/>
      <c r="NQQ37" s="86"/>
      <c r="NQR37" s="86"/>
      <c r="NQS37" s="86"/>
      <c r="NQT37" s="86"/>
      <c r="NQU37" s="86"/>
      <c r="NQV37" s="86"/>
      <c r="NQW37" s="86"/>
      <c r="NQX37" s="86"/>
      <c r="NQY37" s="86"/>
      <c r="NQZ37" s="86"/>
      <c r="NRA37" s="86"/>
      <c r="NRB37" s="86"/>
      <c r="NRC37" s="86"/>
      <c r="NRD37" s="86"/>
      <c r="NRE37" s="86"/>
      <c r="NRF37" s="86"/>
      <c r="NRG37" s="86"/>
      <c r="NRH37" s="86"/>
      <c r="NRI37" s="86"/>
      <c r="NRJ37" s="86"/>
      <c r="NRK37" s="86"/>
      <c r="NRL37" s="86"/>
      <c r="NRM37" s="86"/>
      <c r="NRN37" s="86"/>
      <c r="NRO37" s="86"/>
      <c r="NRP37" s="86"/>
      <c r="NRQ37" s="86"/>
      <c r="NRR37" s="86"/>
      <c r="NRS37" s="86"/>
      <c r="NRT37" s="86"/>
      <c r="NRU37" s="86"/>
      <c r="NRV37" s="86"/>
      <c r="NRW37" s="86"/>
      <c r="NRX37" s="86"/>
      <c r="NRY37" s="86"/>
      <c r="NRZ37" s="86"/>
      <c r="NSA37" s="86"/>
      <c r="NSB37" s="86"/>
      <c r="NSC37" s="86"/>
      <c r="NSD37" s="86"/>
      <c r="NSE37" s="86"/>
      <c r="NSF37" s="86"/>
      <c r="NSG37" s="86"/>
      <c r="NSH37" s="86"/>
      <c r="NSI37" s="86"/>
      <c r="NSJ37" s="86"/>
      <c r="NSK37" s="86"/>
      <c r="NSL37" s="86"/>
      <c r="NSM37" s="86"/>
      <c r="NSN37" s="86"/>
      <c r="NSO37" s="86"/>
      <c r="NSP37" s="86"/>
      <c r="NSQ37" s="86"/>
      <c r="NSR37" s="86"/>
      <c r="NSS37" s="86"/>
      <c r="NST37" s="86"/>
      <c r="NSU37" s="86"/>
      <c r="NSV37" s="86"/>
      <c r="NSW37" s="86"/>
      <c r="NSX37" s="86"/>
      <c r="NSY37" s="86"/>
      <c r="NSZ37" s="86"/>
      <c r="NTA37" s="86"/>
      <c r="NTB37" s="86"/>
      <c r="NTC37" s="86"/>
      <c r="NTD37" s="86"/>
      <c r="NTE37" s="86"/>
      <c r="NTF37" s="86"/>
      <c r="NTG37" s="86"/>
      <c r="NTH37" s="86"/>
      <c r="NTI37" s="86"/>
      <c r="NTJ37" s="86"/>
      <c r="NTK37" s="86"/>
      <c r="NTL37" s="86"/>
      <c r="NTM37" s="86"/>
      <c r="NTN37" s="86"/>
      <c r="NTO37" s="86"/>
      <c r="NTP37" s="86"/>
      <c r="NTQ37" s="86"/>
      <c r="NTR37" s="86"/>
      <c r="NTS37" s="86"/>
      <c r="NTT37" s="86"/>
      <c r="NTU37" s="86"/>
      <c r="NTV37" s="86"/>
      <c r="NTW37" s="86"/>
      <c r="NTX37" s="86"/>
      <c r="NTY37" s="86"/>
      <c r="NTZ37" s="86"/>
      <c r="NUA37" s="86"/>
      <c r="NUB37" s="86"/>
      <c r="NUC37" s="86"/>
      <c r="NUD37" s="86"/>
      <c r="NUE37" s="86"/>
      <c r="NUF37" s="86"/>
      <c r="NUG37" s="86"/>
      <c r="NUH37" s="86"/>
      <c r="NUI37" s="86"/>
      <c r="NUJ37" s="86"/>
      <c r="NUK37" s="86"/>
      <c r="NUL37" s="86"/>
      <c r="NUM37" s="86"/>
      <c r="NUN37" s="86"/>
      <c r="NUO37" s="86"/>
      <c r="NUP37" s="86"/>
      <c r="NUQ37" s="86"/>
      <c r="NUR37" s="86"/>
      <c r="NUS37" s="86"/>
      <c r="NUT37" s="86"/>
      <c r="NUU37" s="86"/>
      <c r="NUV37" s="86"/>
      <c r="NUW37" s="86"/>
      <c r="NUX37" s="86"/>
      <c r="NUY37" s="86"/>
      <c r="NUZ37" s="86"/>
      <c r="NVA37" s="86"/>
      <c r="NVB37" s="86"/>
      <c r="NVC37" s="86"/>
      <c r="NVD37" s="86"/>
      <c r="NVE37" s="86"/>
      <c r="NVF37" s="86"/>
      <c r="NVG37" s="86"/>
      <c r="NVH37" s="86"/>
      <c r="NVI37" s="86"/>
      <c r="NVJ37" s="86"/>
      <c r="NVK37" s="86"/>
      <c r="NVL37" s="86"/>
      <c r="NVM37" s="86"/>
      <c r="NVN37" s="86"/>
      <c r="NVO37" s="86"/>
      <c r="NVP37" s="86"/>
      <c r="NVQ37" s="86"/>
      <c r="NVR37" s="86"/>
      <c r="NVS37" s="86"/>
      <c r="NVT37" s="86"/>
      <c r="NVU37" s="86"/>
      <c r="NVV37" s="86"/>
      <c r="NVW37" s="86"/>
      <c r="NVX37" s="86"/>
      <c r="NVY37" s="86"/>
      <c r="NVZ37" s="86"/>
      <c r="NWA37" s="86"/>
      <c r="NWB37" s="86"/>
      <c r="NWC37" s="86"/>
      <c r="NWD37" s="86"/>
      <c r="NWE37" s="86"/>
      <c r="NWF37" s="86"/>
      <c r="NWG37" s="86"/>
      <c r="NWH37" s="86"/>
      <c r="NWI37" s="86"/>
      <c r="NWJ37" s="86"/>
      <c r="NWK37" s="86"/>
      <c r="NWL37" s="86"/>
      <c r="NWM37" s="86"/>
      <c r="NWN37" s="86"/>
      <c r="NWO37" s="86"/>
      <c r="NWP37" s="86"/>
      <c r="NWQ37" s="86"/>
      <c r="NWR37" s="86"/>
      <c r="NWS37" s="86"/>
      <c r="NWT37" s="86"/>
      <c r="NWU37" s="86"/>
      <c r="NWV37" s="86"/>
      <c r="NWW37" s="86"/>
      <c r="NWX37" s="86"/>
      <c r="NWY37" s="86"/>
      <c r="NWZ37" s="86"/>
      <c r="NXA37" s="86"/>
      <c r="NXB37" s="86"/>
      <c r="NXC37" s="86"/>
      <c r="NXD37" s="86"/>
      <c r="NXE37" s="86"/>
      <c r="NXF37" s="86"/>
      <c r="NXG37" s="86"/>
      <c r="NXH37" s="86"/>
      <c r="NXI37" s="86"/>
      <c r="NXJ37" s="86"/>
      <c r="NXK37" s="86"/>
      <c r="NXL37" s="86"/>
      <c r="NXM37" s="86"/>
      <c r="NXN37" s="86"/>
      <c r="NXO37" s="86"/>
      <c r="NXP37" s="86"/>
      <c r="NXQ37" s="86"/>
      <c r="NXR37" s="86"/>
      <c r="NXS37" s="86"/>
      <c r="NXT37" s="86"/>
      <c r="NXU37" s="86"/>
      <c r="NXV37" s="86"/>
      <c r="NXW37" s="86"/>
      <c r="NXX37" s="86"/>
      <c r="NXY37" s="86"/>
      <c r="NXZ37" s="86"/>
      <c r="NYA37" s="86"/>
      <c r="NYB37" s="86"/>
      <c r="NYC37" s="86"/>
      <c r="NYD37" s="86"/>
      <c r="NYE37" s="86"/>
      <c r="NYF37" s="86"/>
      <c r="NYG37" s="86"/>
      <c r="NYH37" s="86"/>
      <c r="NYI37" s="86"/>
      <c r="NYJ37" s="86"/>
      <c r="NYK37" s="86"/>
      <c r="NYL37" s="86"/>
      <c r="NYM37" s="86"/>
      <c r="NYN37" s="86"/>
      <c r="NYO37" s="86"/>
      <c r="NYP37" s="86"/>
      <c r="NYQ37" s="86"/>
      <c r="NYR37" s="86"/>
      <c r="NYS37" s="86"/>
      <c r="NYT37" s="86"/>
      <c r="NYU37" s="86"/>
      <c r="NYV37" s="86"/>
      <c r="NYW37" s="86"/>
      <c r="NYX37" s="86"/>
      <c r="NYY37" s="86"/>
      <c r="NYZ37" s="86"/>
      <c r="NZA37" s="86"/>
      <c r="NZB37" s="86"/>
      <c r="NZC37" s="86"/>
      <c r="NZD37" s="86"/>
      <c r="NZE37" s="86"/>
      <c r="NZF37" s="86"/>
      <c r="NZG37" s="86"/>
      <c r="NZH37" s="86"/>
      <c r="NZI37" s="86"/>
      <c r="NZJ37" s="86"/>
      <c r="NZK37" s="86"/>
      <c r="NZL37" s="86"/>
      <c r="NZM37" s="86"/>
      <c r="NZN37" s="86"/>
      <c r="NZO37" s="86"/>
      <c r="NZP37" s="86"/>
      <c r="NZQ37" s="86"/>
      <c r="NZR37" s="86"/>
      <c r="NZS37" s="86"/>
      <c r="NZT37" s="86"/>
      <c r="NZU37" s="86"/>
      <c r="NZV37" s="86"/>
      <c r="NZW37" s="86"/>
      <c r="NZX37" s="86"/>
      <c r="NZY37" s="86"/>
      <c r="NZZ37" s="86"/>
      <c r="OAA37" s="86"/>
      <c r="OAB37" s="86"/>
      <c r="OAC37" s="86"/>
      <c r="OAD37" s="86"/>
      <c r="OAE37" s="86"/>
      <c r="OAF37" s="86"/>
      <c r="OAG37" s="86"/>
      <c r="OAH37" s="86"/>
      <c r="OAI37" s="86"/>
      <c r="OAJ37" s="86"/>
      <c r="OAK37" s="86"/>
      <c r="OAL37" s="86"/>
      <c r="OAM37" s="86"/>
      <c r="OAN37" s="86"/>
      <c r="OAO37" s="86"/>
      <c r="OAP37" s="86"/>
      <c r="OAQ37" s="86"/>
      <c r="OAR37" s="86"/>
      <c r="OAS37" s="86"/>
      <c r="OAT37" s="86"/>
      <c r="OAU37" s="86"/>
      <c r="OAV37" s="86"/>
      <c r="OAW37" s="86"/>
      <c r="OAX37" s="86"/>
      <c r="OAY37" s="86"/>
      <c r="OAZ37" s="86"/>
      <c r="OBA37" s="86"/>
      <c r="OBB37" s="86"/>
      <c r="OBC37" s="86"/>
      <c r="OBD37" s="86"/>
      <c r="OBE37" s="86"/>
      <c r="OBF37" s="86"/>
      <c r="OBG37" s="86"/>
      <c r="OBH37" s="86"/>
      <c r="OBI37" s="86"/>
      <c r="OBJ37" s="86"/>
      <c r="OBK37" s="86"/>
      <c r="OBL37" s="86"/>
      <c r="OBM37" s="86"/>
      <c r="OBN37" s="86"/>
      <c r="OBO37" s="86"/>
      <c r="OBP37" s="86"/>
      <c r="OBQ37" s="86"/>
      <c r="OBR37" s="86"/>
      <c r="OBS37" s="86"/>
      <c r="OBT37" s="86"/>
      <c r="OBU37" s="86"/>
      <c r="OBV37" s="86"/>
      <c r="OBW37" s="86"/>
      <c r="OBX37" s="86"/>
      <c r="OBY37" s="86"/>
      <c r="OBZ37" s="86"/>
      <c r="OCA37" s="86"/>
      <c r="OCB37" s="86"/>
      <c r="OCC37" s="86"/>
      <c r="OCD37" s="86"/>
      <c r="OCE37" s="86"/>
      <c r="OCF37" s="86"/>
      <c r="OCG37" s="86"/>
      <c r="OCH37" s="86"/>
      <c r="OCI37" s="86"/>
      <c r="OCJ37" s="86"/>
      <c r="OCK37" s="86"/>
      <c r="OCL37" s="86"/>
      <c r="OCM37" s="86"/>
      <c r="OCN37" s="86"/>
      <c r="OCO37" s="86"/>
      <c r="OCP37" s="86"/>
      <c r="OCQ37" s="86"/>
      <c r="OCR37" s="86"/>
      <c r="OCS37" s="86"/>
      <c r="OCT37" s="86"/>
      <c r="OCU37" s="86"/>
      <c r="OCV37" s="86"/>
      <c r="OCW37" s="86"/>
      <c r="OCX37" s="86"/>
      <c r="OCY37" s="86"/>
      <c r="OCZ37" s="86"/>
      <c r="ODA37" s="86"/>
      <c r="ODB37" s="86"/>
      <c r="ODC37" s="86"/>
      <c r="ODD37" s="86"/>
      <c r="ODE37" s="86"/>
      <c r="ODF37" s="86"/>
      <c r="ODG37" s="86"/>
      <c r="ODH37" s="86"/>
      <c r="ODI37" s="86"/>
      <c r="ODJ37" s="86"/>
      <c r="ODK37" s="86"/>
      <c r="ODL37" s="86"/>
      <c r="ODM37" s="86"/>
      <c r="ODN37" s="86"/>
      <c r="ODO37" s="86"/>
      <c r="ODP37" s="86"/>
      <c r="ODQ37" s="86"/>
      <c r="ODR37" s="86"/>
      <c r="ODS37" s="86"/>
      <c r="ODT37" s="86"/>
      <c r="ODU37" s="86"/>
      <c r="ODV37" s="86"/>
      <c r="ODW37" s="86"/>
      <c r="ODX37" s="86"/>
      <c r="ODY37" s="86"/>
      <c r="ODZ37" s="86"/>
      <c r="OEA37" s="86"/>
      <c r="OEB37" s="86"/>
      <c r="OEC37" s="86"/>
      <c r="OED37" s="86"/>
      <c r="OEE37" s="86"/>
      <c r="OEF37" s="86"/>
      <c r="OEG37" s="86"/>
      <c r="OEH37" s="86"/>
      <c r="OEI37" s="86"/>
      <c r="OEJ37" s="86"/>
      <c r="OEK37" s="86"/>
      <c r="OEL37" s="86"/>
      <c r="OEM37" s="86"/>
      <c r="OEN37" s="86"/>
      <c r="OEO37" s="86"/>
      <c r="OEP37" s="86"/>
      <c r="OEQ37" s="86"/>
      <c r="OER37" s="86"/>
      <c r="OES37" s="86"/>
      <c r="OET37" s="86"/>
      <c r="OEU37" s="86"/>
      <c r="OEV37" s="86"/>
      <c r="OEW37" s="86"/>
      <c r="OEX37" s="86"/>
      <c r="OEY37" s="86"/>
      <c r="OEZ37" s="86"/>
      <c r="OFA37" s="86"/>
      <c r="OFB37" s="86"/>
      <c r="OFC37" s="86"/>
      <c r="OFD37" s="86"/>
      <c r="OFE37" s="86"/>
      <c r="OFF37" s="86"/>
      <c r="OFG37" s="86"/>
      <c r="OFH37" s="86"/>
      <c r="OFI37" s="86"/>
      <c r="OFJ37" s="86"/>
      <c r="OFK37" s="86"/>
      <c r="OFL37" s="86"/>
      <c r="OFM37" s="86"/>
      <c r="OFN37" s="86"/>
      <c r="OFO37" s="86"/>
      <c r="OFP37" s="86"/>
      <c r="OFQ37" s="86"/>
      <c r="OFR37" s="86"/>
      <c r="OFS37" s="86"/>
      <c r="OFT37" s="86"/>
      <c r="OFU37" s="86"/>
      <c r="OFV37" s="86"/>
      <c r="OFW37" s="86"/>
      <c r="OFX37" s="86"/>
      <c r="OFY37" s="86"/>
      <c r="OFZ37" s="86"/>
      <c r="OGA37" s="86"/>
      <c r="OGB37" s="86"/>
      <c r="OGC37" s="86"/>
      <c r="OGD37" s="86"/>
      <c r="OGE37" s="86"/>
      <c r="OGF37" s="86"/>
      <c r="OGG37" s="86"/>
      <c r="OGH37" s="86"/>
      <c r="OGI37" s="86"/>
      <c r="OGJ37" s="86"/>
      <c r="OGK37" s="86"/>
      <c r="OGL37" s="86"/>
      <c r="OGM37" s="86"/>
      <c r="OGN37" s="86"/>
      <c r="OGO37" s="86"/>
      <c r="OGP37" s="86"/>
      <c r="OGQ37" s="86"/>
      <c r="OGR37" s="86"/>
      <c r="OGS37" s="86"/>
      <c r="OGT37" s="86"/>
      <c r="OGU37" s="86"/>
      <c r="OGV37" s="86"/>
      <c r="OGW37" s="86"/>
      <c r="OGX37" s="86"/>
      <c r="OGY37" s="86"/>
      <c r="OGZ37" s="86"/>
      <c r="OHA37" s="86"/>
      <c r="OHB37" s="86"/>
      <c r="OHC37" s="86"/>
      <c r="OHD37" s="86"/>
      <c r="OHE37" s="86"/>
      <c r="OHF37" s="86"/>
      <c r="OHG37" s="86"/>
      <c r="OHH37" s="86"/>
      <c r="OHI37" s="86"/>
      <c r="OHJ37" s="86"/>
      <c r="OHK37" s="86"/>
      <c r="OHL37" s="86"/>
      <c r="OHM37" s="86"/>
      <c r="OHN37" s="86"/>
      <c r="OHO37" s="86"/>
      <c r="OHP37" s="86"/>
      <c r="OHQ37" s="86"/>
      <c r="OHR37" s="86"/>
      <c r="OHS37" s="86"/>
      <c r="OHT37" s="86"/>
      <c r="OHU37" s="86"/>
      <c r="OHV37" s="86"/>
      <c r="OHW37" s="86"/>
      <c r="OHX37" s="86"/>
      <c r="OHY37" s="86"/>
      <c r="OHZ37" s="86"/>
      <c r="OIA37" s="86"/>
      <c r="OIB37" s="86"/>
      <c r="OIC37" s="86"/>
      <c r="OID37" s="86"/>
      <c r="OIE37" s="86"/>
      <c r="OIF37" s="86"/>
      <c r="OIG37" s="86"/>
      <c r="OIH37" s="86"/>
      <c r="OII37" s="86"/>
      <c r="OIJ37" s="86"/>
      <c r="OIK37" s="86"/>
      <c r="OIL37" s="86"/>
      <c r="OIM37" s="86"/>
      <c r="OIN37" s="86"/>
      <c r="OIO37" s="86"/>
      <c r="OIP37" s="86"/>
      <c r="OIQ37" s="86"/>
      <c r="OIR37" s="86"/>
      <c r="OIS37" s="86"/>
      <c r="OIT37" s="86"/>
      <c r="OIU37" s="86"/>
      <c r="OIV37" s="86"/>
      <c r="OIW37" s="86"/>
      <c r="OIX37" s="86"/>
      <c r="OIY37" s="86"/>
      <c r="OIZ37" s="86"/>
      <c r="OJA37" s="86"/>
      <c r="OJB37" s="86"/>
      <c r="OJC37" s="86"/>
      <c r="OJD37" s="86"/>
      <c r="OJE37" s="86"/>
      <c r="OJF37" s="86"/>
      <c r="OJG37" s="86"/>
      <c r="OJH37" s="86"/>
      <c r="OJI37" s="86"/>
      <c r="OJJ37" s="86"/>
      <c r="OJK37" s="86"/>
      <c r="OJL37" s="86"/>
      <c r="OJM37" s="86"/>
      <c r="OJN37" s="86"/>
      <c r="OJO37" s="86"/>
      <c r="OJP37" s="86"/>
      <c r="OJQ37" s="86"/>
      <c r="OJR37" s="86"/>
      <c r="OJS37" s="86"/>
      <c r="OJT37" s="86"/>
      <c r="OJU37" s="86"/>
      <c r="OJV37" s="86"/>
      <c r="OJW37" s="86"/>
      <c r="OJX37" s="86"/>
      <c r="OJY37" s="86"/>
      <c r="OJZ37" s="86"/>
      <c r="OKA37" s="86"/>
      <c r="OKB37" s="86"/>
      <c r="OKC37" s="86"/>
      <c r="OKD37" s="86"/>
      <c r="OKE37" s="86"/>
      <c r="OKF37" s="86"/>
      <c r="OKG37" s="86"/>
      <c r="OKH37" s="86"/>
      <c r="OKI37" s="86"/>
      <c r="OKJ37" s="86"/>
      <c r="OKK37" s="86"/>
      <c r="OKL37" s="86"/>
      <c r="OKM37" s="86"/>
      <c r="OKN37" s="86"/>
      <c r="OKO37" s="86"/>
      <c r="OKP37" s="86"/>
      <c r="OKQ37" s="86"/>
      <c r="OKR37" s="86"/>
      <c r="OKS37" s="86"/>
      <c r="OKT37" s="86"/>
      <c r="OKU37" s="86"/>
      <c r="OKV37" s="86"/>
      <c r="OKW37" s="86"/>
      <c r="OKX37" s="86"/>
      <c r="OKY37" s="86"/>
      <c r="OKZ37" s="86"/>
      <c r="OLA37" s="86"/>
      <c r="OLB37" s="86"/>
      <c r="OLC37" s="86"/>
      <c r="OLD37" s="86"/>
      <c r="OLE37" s="86"/>
      <c r="OLF37" s="86"/>
      <c r="OLG37" s="86"/>
      <c r="OLH37" s="86"/>
      <c r="OLI37" s="86"/>
      <c r="OLJ37" s="86"/>
      <c r="OLK37" s="86"/>
      <c r="OLL37" s="86"/>
      <c r="OLM37" s="86"/>
      <c r="OLN37" s="86"/>
      <c r="OLO37" s="86"/>
      <c r="OLP37" s="86"/>
      <c r="OLQ37" s="86"/>
      <c r="OLR37" s="86"/>
      <c r="OLS37" s="86"/>
      <c r="OLT37" s="86"/>
      <c r="OLU37" s="86"/>
      <c r="OLV37" s="86"/>
      <c r="OLW37" s="86"/>
      <c r="OLX37" s="86"/>
      <c r="OLY37" s="86"/>
      <c r="OLZ37" s="86"/>
      <c r="OMA37" s="86"/>
      <c r="OMB37" s="86"/>
      <c r="OMC37" s="86"/>
      <c r="OMD37" s="86"/>
      <c r="OME37" s="86"/>
      <c r="OMF37" s="86"/>
      <c r="OMG37" s="86"/>
      <c r="OMH37" s="86"/>
      <c r="OMI37" s="86"/>
      <c r="OMJ37" s="86"/>
      <c r="OMK37" s="86"/>
      <c r="OML37" s="86"/>
      <c r="OMM37" s="86"/>
      <c r="OMN37" s="86"/>
      <c r="OMO37" s="86"/>
      <c r="OMP37" s="86"/>
      <c r="OMQ37" s="86"/>
      <c r="OMR37" s="86"/>
      <c r="OMS37" s="86"/>
      <c r="OMT37" s="86"/>
      <c r="OMU37" s="86"/>
      <c r="OMV37" s="86"/>
      <c r="OMW37" s="86"/>
      <c r="OMX37" s="86"/>
      <c r="OMY37" s="86"/>
      <c r="OMZ37" s="86"/>
      <c r="ONA37" s="86"/>
      <c r="ONB37" s="86"/>
      <c r="ONC37" s="86"/>
      <c r="OND37" s="86"/>
      <c r="ONE37" s="86"/>
      <c r="ONF37" s="86"/>
      <c r="ONG37" s="86"/>
      <c r="ONH37" s="86"/>
      <c r="ONI37" s="86"/>
      <c r="ONJ37" s="86"/>
      <c r="ONK37" s="86"/>
      <c r="ONL37" s="86"/>
      <c r="ONM37" s="86"/>
      <c r="ONN37" s="86"/>
      <c r="ONO37" s="86"/>
      <c r="ONP37" s="86"/>
      <c r="ONQ37" s="86"/>
      <c r="ONR37" s="86"/>
      <c r="ONS37" s="86"/>
      <c r="ONT37" s="86"/>
      <c r="ONU37" s="86"/>
      <c r="ONV37" s="86"/>
      <c r="ONW37" s="86"/>
      <c r="ONX37" s="86"/>
      <c r="ONY37" s="86"/>
      <c r="ONZ37" s="86"/>
      <c r="OOA37" s="86"/>
      <c r="OOB37" s="86"/>
      <c r="OOC37" s="86"/>
      <c r="OOD37" s="86"/>
      <c r="OOE37" s="86"/>
      <c r="OOF37" s="86"/>
      <c r="OOG37" s="86"/>
      <c r="OOH37" s="86"/>
      <c r="OOI37" s="86"/>
      <c r="OOJ37" s="86"/>
      <c r="OOK37" s="86"/>
      <c r="OOL37" s="86"/>
      <c r="OOM37" s="86"/>
      <c r="OON37" s="86"/>
      <c r="OOO37" s="86"/>
      <c r="OOP37" s="86"/>
      <c r="OOQ37" s="86"/>
      <c r="OOR37" s="86"/>
      <c r="OOS37" s="86"/>
      <c r="OOT37" s="86"/>
      <c r="OOU37" s="86"/>
      <c r="OOV37" s="86"/>
      <c r="OOW37" s="86"/>
      <c r="OOX37" s="86"/>
      <c r="OOY37" s="86"/>
      <c r="OOZ37" s="86"/>
      <c r="OPA37" s="86"/>
      <c r="OPB37" s="86"/>
      <c r="OPC37" s="86"/>
      <c r="OPD37" s="86"/>
      <c r="OPE37" s="86"/>
      <c r="OPF37" s="86"/>
      <c r="OPG37" s="86"/>
      <c r="OPH37" s="86"/>
      <c r="OPI37" s="86"/>
      <c r="OPJ37" s="86"/>
      <c r="OPK37" s="86"/>
      <c r="OPL37" s="86"/>
      <c r="OPM37" s="86"/>
      <c r="OPN37" s="86"/>
      <c r="OPO37" s="86"/>
      <c r="OPP37" s="86"/>
      <c r="OPQ37" s="86"/>
      <c r="OPR37" s="86"/>
      <c r="OPS37" s="86"/>
      <c r="OPT37" s="86"/>
      <c r="OPU37" s="86"/>
      <c r="OPV37" s="86"/>
      <c r="OPW37" s="86"/>
      <c r="OPX37" s="86"/>
      <c r="OPY37" s="86"/>
      <c r="OPZ37" s="86"/>
      <c r="OQA37" s="86"/>
      <c r="OQB37" s="86"/>
      <c r="OQC37" s="86"/>
      <c r="OQD37" s="86"/>
      <c r="OQE37" s="86"/>
      <c r="OQF37" s="86"/>
      <c r="OQG37" s="86"/>
      <c r="OQH37" s="86"/>
      <c r="OQI37" s="86"/>
      <c r="OQJ37" s="86"/>
      <c r="OQK37" s="86"/>
      <c r="OQL37" s="86"/>
      <c r="OQM37" s="86"/>
      <c r="OQN37" s="86"/>
      <c r="OQO37" s="86"/>
      <c r="OQP37" s="86"/>
      <c r="OQQ37" s="86"/>
      <c r="OQR37" s="86"/>
      <c r="OQS37" s="86"/>
      <c r="OQT37" s="86"/>
      <c r="OQU37" s="86"/>
      <c r="OQV37" s="86"/>
      <c r="OQW37" s="86"/>
      <c r="OQX37" s="86"/>
      <c r="OQY37" s="86"/>
      <c r="OQZ37" s="86"/>
      <c r="ORA37" s="86"/>
      <c r="ORB37" s="86"/>
      <c r="ORC37" s="86"/>
      <c r="ORD37" s="86"/>
      <c r="ORE37" s="86"/>
      <c r="ORF37" s="86"/>
      <c r="ORG37" s="86"/>
      <c r="ORH37" s="86"/>
      <c r="ORI37" s="86"/>
      <c r="ORJ37" s="86"/>
      <c r="ORK37" s="86"/>
      <c r="ORL37" s="86"/>
      <c r="ORM37" s="86"/>
      <c r="ORN37" s="86"/>
      <c r="ORO37" s="86"/>
      <c r="ORP37" s="86"/>
      <c r="ORQ37" s="86"/>
      <c r="ORR37" s="86"/>
      <c r="ORS37" s="86"/>
      <c r="ORT37" s="86"/>
      <c r="ORU37" s="86"/>
      <c r="ORV37" s="86"/>
      <c r="ORW37" s="86"/>
      <c r="ORX37" s="86"/>
      <c r="ORY37" s="86"/>
      <c r="ORZ37" s="86"/>
      <c r="OSA37" s="86"/>
      <c r="OSB37" s="86"/>
      <c r="OSC37" s="86"/>
      <c r="OSD37" s="86"/>
      <c r="OSE37" s="86"/>
      <c r="OSF37" s="86"/>
      <c r="OSG37" s="86"/>
      <c r="OSH37" s="86"/>
      <c r="OSI37" s="86"/>
      <c r="OSJ37" s="86"/>
      <c r="OSK37" s="86"/>
      <c r="OSL37" s="86"/>
      <c r="OSM37" s="86"/>
      <c r="OSN37" s="86"/>
      <c r="OSO37" s="86"/>
      <c r="OSP37" s="86"/>
      <c r="OSQ37" s="86"/>
      <c r="OSR37" s="86"/>
      <c r="OSS37" s="86"/>
      <c r="OST37" s="86"/>
      <c r="OSU37" s="86"/>
      <c r="OSV37" s="86"/>
      <c r="OSW37" s="86"/>
      <c r="OSX37" s="86"/>
      <c r="OSY37" s="86"/>
      <c r="OSZ37" s="86"/>
      <c r="OTA37" s="86"/>
      <c r="OTB37" s="86"/>
      <c r="OTC37" s="86"/>
      <c r="OTD37" s="86"/>
      <c r="OTE37" s="86"/>
      <c r="OTF37" s="86"/>
      <c r="OTG37" s="86"/>
      <c r="OTH37" s="86"/>
      <c r="OTI37" s="86"/>
      <c r="OTJ37" s="86"/>
      <c r="OTK37" s="86"/>
      <c r="OTL37" s="86"/>
      <c r="OTM37" s="86"/>
      <c r="OTN37" s="86"/>
      <c r="OTO37" s="86"/>
      <c r="OTP37" s="86"/>
      <c r="OTQ37" s="86"/>
      <c r="OTR37" s="86"/>
      <c r="OTS37" s="86"/>
      <c r="OTT37" s="86"/>
      <c r="OTU37" s="86"/>
      <c r="OTV37" s="86"/>
      <c r="OTW37" s="86"/>
      <c r="OTX37" s="86"/>
      <c r="OTY37" s="86"/>
      <c r="OTZ37" s="86"/>
      <c r="OUA37" s="86"/>
      <c r="OUB37" s="86"/>
      <c r="OUC37" s="86"/>
      <c r="OUD37" s="86"/>
      <c r="OUE37" s="86"/>
      <c r="OUF37" s="86"/>
      <c r="OUG37" s="86"/>
      <c r="OUH37" s="86"/>
      <c r="OUI37" s="86"/>
      <c r="OUJ37" s="86"/>
      <c r="OUK37" s="86"/>
      <c r="OUL37" s="86"/>
      <c r="OUM37" s="86"/>
      <c r="OUN37" s="86"/>
      <c r="OUO37" s="86"/>
      <c r="OUP37" s="86"/>
      <c r="OUQ37" s="86"/>
      <c r="OUR37" s="86"/>
      <c r="OUS37" s="86"/>
      <c r="OUT37" s="86"/>
      <c r="OUU37" s="86"/>
      <c r="OUV37" s="86"/>
      <c r="OUW37" s="86"/>
      <c r="OUX37" s="86"/>
      <c r="OUY37" s="86"/>
      <c r="OUZ37" s="86"/>
      <c r="OVA37" s="86"/>
      <c r="OVB37" s="86"/>
      <c r="OVC37" s="86"/>
      <c r="OVD37" s="86"/>
      <c r="OVE37" s="86"/>
      <c r="OVF37" s="86"/>
      <c r="OVG37" s="86"/>
      <c r="OVH37" s="86"/>
      <c r="OVI37" s="86"/>
      <c r="OVJ37" s="86"/>
      <c r="OVK37" s="86"/>
      <c r="OVL37" s="86"/>
      <c r="OVM37" s="86"/>
      <c r="OVN37" s="86"/>
      <c r="OVO37" s="86"/>
      <c r="OVP37" s="86"/>
      <c r="OVQ37" s="86"/>
      <c r="OVR37" s="86"/>
      <c r="OVS37" s="86"/>
      <c r="OVT37" s="86"/>
      <c r="OVU37" s="86"/>
      <c r="OVV37" s="86"/>
      <c r="OVW37" s="86"/>
      <c r="OVX37" s="86"/>
      <c r="OVY37" s="86"/>
      <c r="OVZ37" s="86"/>
      <c r="OWA37" s="86"/>
      <c r="OWB37" s="86"/>
      <c r="OWC37" s="86"/>
      <c r="OWD37" s="86"/>
      <c r="OWE37" s="86"/>
      <c r="OWF37" s="86"/>
      <c r="OWG37" s="86"/>
      <c r="OWH37" s="86"/>
      <c r="OWI37" s="86"/>
      <c r="OWJ37" s="86"/>
      <c r="OWK37" s="86"/>
      <c r="OWL37" s="86"/>
      <c r="OWM37" s="86"/>
      <c r="OWN37" s="86"/>
      <c r="OWO37" s="86"/>
      <c r="OWP37" s="86"/>
      <c r="OWQ37" s="86"/>
      <c r="OWR37" s="86"/>
      <c r="OWS37" s="86"/>
      <c r="OWT37" s="86"/>
      <c r="OWU37" s="86"/>
      <c r="OWV37" s="86"/>
      <c r="OWW37" s="86"/>
      <c r="OWX37" s="86"/>
      <c r="OWY37" s="86"/>
      <c r="OWZ37" s="86"/>
      <c r="OXA37" s="86"/>
      <c r="OXB37" s="86"/>
      <c r="OXC37" s="86"/>
      <c r="OXD37" s="86"/>
      <c r="OXE37" s="86"/>
      <c r="OXF37" s="86"/>
      <c r="OXG37" s="86"/>
      <c r="OXH37" s="86"/>
      <c r="OXI37" s="86"/>
      <c r="OXJ37" s="86"/>
      <c r="OXK37" s="86"/>
      <c r="OXL37" s="86"/>
      <c r="OXM37" s="86"/>
      <c r="OXN37" s="86"/>
      <c r="OXO37" s="86"/>
      <c r="OXP37" s="86"/>
      <c r="OXQ37" s="86"/>
      <c r="OXR37" s="86"/>
      <c r="OXS37" s="86"/>
      <c r="OXT37" s="86"/>
      <c r="OXU37" s="86"/>
      <c r="OXV37" s="86"/>
      <c r="OXW37" s="86"/>
      <c r="OXX37" s="86"/>
      <c r="OXY37" s="86"/>
      <c r="OXZ37" s="86"/>
      <c r="OYA37" s="86"/>
      <c r="OYB37" s="86"/>
      <c r="OYC37" s="86"/>
      <c r="OYD37" s="86"/>
      <c r="OYE37" s="86"/>
      <c r="OYF37" s="86"/>
      <c r="OYG37" s="86"/>
      <c r="OYH37" s="86"/>
      <c r="OYI37" s="86"/>
      <c r="OYJ37" s="86"/>
      <c r="OYK37" s="86"/>
      <c r="OYL37" s="86"/>
      <c r="OYM37" s="86"/>
      <c r="OYN37" s="86"/>
      <c r="OYO37" s="86"/>
      <c r="OYP37" s="86"/>
      <c r="OYQ37" s="86"/>
      <c r="OYR37" s="86"/>
      <c r="OYS37" s="86"/>
      <c r="OYT37" s="86"/>
      <c r="OYU37" s="86"/>
      <c r="OYV37" s="86"/>
      <c r="OYW37" s="86"/>
      <c r="OYX37" s="86"/>
      <c r="OYY37" s="86"/>
      <c r="OYZ37" s="86"/>
      <c r="OZA37" s="86"/>
      <c r="OZB37" s="86"/>
      <c r="OZC37" s="86"/>
      <c r="OZD37" s="86"/>
      <c r="OZE37" s="86"/>
      <c r="OZF37" s="86"/>
      <c r="OZG37" s="86"/>
      <c r="OZH37" s="86"/>
      <c r="OZI37" s="86"/>
      <c r="OZJ37" s="86"/>
      <c r="OZK37" s="86"/>
      <c r="OZL37" s="86"/>
      <c r="OZM37" s="86"/>
      <c r="OZN37" s="86"/>
      <c r="OZO37" s="86"/>
      <c r="OZP37" s="86"/>
      <c r="OZQ37" s="86"/>
      <c r="OZR37" s="86"/>
      <c r="OZS37" s="86"/>
      <c r="OZT37" s="86"/>
      <c r="OZU37" s="86"/>
      <c r="OZV37" s="86"/>
      <c r="OZW37" s="86"/>
      <c r="OZX37" s="86"/>
      <c r="OZY37" s="86"/>
      <c r="OZZ37" s="86"/>
      <c r="PAA37" s="86"/>
      <c r="PAB37" s="86"/>
      <c r="PAC37" s="86"/>
      <c r="PAD37" s="86"/>
      <c r="PAE37" s="86"/>
      <c r="PAF37" s="86"/>
      <c r="PAG37" s="86"/>
      <c r="PAH37" s="86"/>
      <c r="PAI37" s="86"/>
      <c r="PAJ37" s="86"/>
      <c r="PAK37" s="86"/>
      <c r="PAL37" s="86"/>
      <c r="PAM37" s="86"/>
      <c r="PAN37" s="86"/>
      <c r="PAO37" s="86"/>
      <c r="PAP37" s="86"/>
      <c r="PAQ37" s="86"/>
      <c r="PAR37" s="86"/>
      <c r="PAS37" s="86"/>
      <c r="PAT37" s="86"/>
      <c r="PAU37" s="86"/>
      <c r="PAV37" s="86"/>
      <c r="PAW37" s="86"/>
      <c r="PAX37" s="86"/>
      <c r="PAY37" s="86"/>
      <c r="PAZ37" s="86"/>
      <c r="PBA37" s="86"/>
      <c r="PBB37" s="86"/>
      <c r="PBC37" s="86"/>
      <c r="PBD37" s="86"/>
      <c r="PBE37" s="86"/>
      <c r="PBF37" s="86"/>
      <c r="PBG37" s="86"/>
      <c r="PBH37" s="86"/>
      <c r="PBI37" s="86"/>
      <c r="PBJ37" s="86"/>
      <c r="PBK37" s="86"/>
      <c r="PBL37" s="86"/>
      <c r="PBM37" s="86"/>
      <c r="PBN37" s="86"/>
      <c r="PBO37" s="86"/>
      <c r="PBP37" s="86"/>
      <c r="PBQ37" s="86"/>
      <c r="PBR37" s="86"/>
      <c r="PBS37" s="86"/>
      <c r="PBT37" s="86"/>
      <c r="PBU37" s="86"/>
      <c r="PBV37" s="86"/>
      <c r="PBW37" s="86"/>
      <c r="PBX37" s="86"/>
      <c r="PBY37" s="86"/>
      <c r="PBZ37" s="86"/>
      <c r="PCA37" s="86"/>
      <c r="PCB37" s="86"/>
      <c r="PCC37" s="86"/>
      <c r="PCD37" s="86"/>
      <c r="PCE37" s="86"/>
      <c r="PCF37" s="86"/>
      <c r="PCG37" s="86"/>
      <c r="PCH37" s="86"/>
      <c r="PCI37" s="86"/>
      <c r="PCJ37" s="86"/>
      <c r="PCK37" s="86"/>
      <c r="PCL37" s="86"/>
      <c r="PCM37" s="86"/>
      <c r="PCN37" s="86"/>
      <c r="PCO37" s="86"/>
      <c r="PCP37" s="86"/>
      <c r="PCQ37" s="86"/>
      <c r="PCR37" s="86"/>
      <c r="PCS37" s="86"/>
      <c r="PCT37" s="86"/>
      <c r="PCU37" s="86"/>
      <c r="PCV37" s="86"/>
      <c r="PCW37" s="86"/>
      <c r="PCX37" s="86"/>
      <c r="PCY37" s="86"/>
      <c r="PCZ37" s="86"/>
      <c r="PDA37" s="86"/>
      <c r="PDB37" s="86"/>
      <c r="PDC37" s="86"/>
      <c r="PDD37" s="86"/>
      <c r="PDE37" s="86"/>
      <c r="PDF37" s="86"/>
      <c r="PDG37" s="86"/>
      <c r="PDH37" s="86"/>
      <c r="PDI37" s="86"/>
      <c r="PDJ37" s="86"/>
      <c r="PDK37" s="86"/>
      <c r="PDL37" s="86"/>
      <c r="PDM37" s="86"/>
      <c r="PDN37" s="86"/>
      <c r="PDO37" s="86"/>
      <c r="PDP37" s="86"/>
      <c r="PDQ37" s="86"/>
      <c r="PDR37" s="86"/>
      <c r="PDS37" s="86"/>
      <c r="PDT37" s="86"/>
      <c r="PDU37" s="86"/>
      <c r="PDV37" s="86"/>
      <c r="PDW37" s="86"/>
      <c r="PDX37" s="86"/>
      <c r="PDY37" s="86"/>
      <c r="PDZ37" s="86"/>
      <c r="PEA37" s="86"/>
      <c r="PEB37" s="86"/>
      <c r="PEC37" s="86"/>
      <c r="PED37" s="86"/>
      <c r="PEE37" s="86"/>
      <c r="PEF37" s="86"/>
      <c r="PEG37" s="86"/>
      <c r="PEH37" s="86"/>
      <c r="PEI37" s="86"/>
      <c r="PEJ37" s="86"/>
      <c r="PEK37" s="86"/>
      <c r="PEL37" s="86"/>
      <c r="PEM37" s="86"/>
      <c r="PEN37" s="86"/>
      <c r="PEO37" s="86"/>
      <c r="PEP37" s="86"/>
      <c r="PEQ37" s="86"/>
      <c r="PER37" s="86"/>
      <c r="PES37" s="86"/>
      <c r="PET37" s="86"/>
      <c r="PEU37" s="86"/>
      <c r="PEV37" s="86"/>
      <c r="PEW37" s="86"/>
      <c r="PEX37" s="86"/>
      <c r="PEY37" s="86"/>
      <c r="PEZ37" s="86"/>
      <c r="PFA37" s="86"/>
      <c r="PFB37" s="86"/>
      <c r="PFC37" s="86"/>
      <c r="PFD37" s="86"/>
      <c r="PFE37" s="86"/>
      <c r="PFF37" s="86"/>
      <c r="PFG37" s="86"/>
      <c r="PFH37" s="86"/>
      <c r="PFI37" s="86"/>
      <c r="PFJ37" s="86"/>
      <c r="PFK37" s="86"/>
      <c r="PFL37" s="86"/>
      <c r="PFM37" s="86"/>
      <c r="PFN37" s="86"/>
      <c r="PFO37" s="86"/>
      <c r="PFP37" s="86"/>
      <c r="PFQ37" s="86"/>
      <c r="PFR37" s="86"/>
      <c r="PFS37" s="86"/>
      <c r="PFT37" s="86"/>
      <c r="PFU37" s="86"/>
      <c r="PFV37" s="86"/>
      <c r="PFW37" s="86"/>
      <c r="PFX37" s="86"/>
      <c r="PFY37" s="86"/>
      <c r="PFZ37" s="86"/>
      <c r="PGA37" s="86"/>
      <c r="PGB37" s="86"/>
      <c r="PGC37" s="86"/>
      <c r="PGD37" s="86"/>
      <c r="PGE37" s="86"/>
      <c r="PGF37" s="86"/>
      <c r="PGG37" s="86"/>
      <c r="PGH37" s="86"/>
      <c r="PGI37" s="86"/>
      <c r="PGJ37" s="86"/>
      <c r="PGK37" s="86"/>
      <c r="PGL37" s="86"/>
      <c r="PGM37" s="86"/>
      <c r="PGN37" s="86"/>
      <c r="PGO37" s="86"/>
      <c r="PGP37" s="86"/>
      <c r="PGQ37" s="86"/>
      <c r="PGR37" s="86"/>
      <c r="PGS37" s="86"/>
      <c r="PGT37" s="86"/>
      <c r="PGU37" s="86"/>
      <c r="PGV37" s="86"/>
      <c r="PGW37" s="86"/>
      <c r="PGX37" s="86"/>
      <c r="PGY37" s="86"/>
      <c r="PGZ37" s="86"/>
      <c r="PHA37" s="86"/>
      <c r="PHB37" s="86"/>
      <c r="PHC37" s="86"/>
      <c r="PHD37" s="86"/>
      <c r="PHE37" s="86"/>
      <c r="PHF37" s="86"/>
      <c r="PHG37" s="86"/>
      <c r="PHH37" s="86"/>
      <c r="PHI37" s="86"/>
      <c r="PHJ37" s="86"/>
      <c r="PHK37" s="86"/>
      <c r="PHL37" s="86"/>
      <c r="PHM37" s="86"/>
      <c r="PHN37" s="86"/>
      <c r="PHO37" s="86"/>
      <c r="PHP37" s="86"/>
      <c r="PHQ37" s="86"/>
      <c r="PHR37" s="86"/>
      <c r="PHS37" s="86"/>
      <c r="PHT37" s="86"/>
      <c r="PHU37" s="86"/>
      <c r="PHV37" s="86"/>
      <c r="PHW37" s="86"/>
      <c r="PHX37" s="86"/>
      <c r="PHY37" s="86"/>
      <c r="PHZ37" s="86"/>
      <c r="PIA37" s="86"/>
      <c r="PIB37" s="86"/>
      <c r="PIC37" s="86"/>
      <c r="PID37" s="86"/>
      <c r="PIE37" s="86"/>
      <c r="PIF37" s="86"/>
      <c r="PIG37" s="86"/>
      <c r="PIH37" s="86"/>
      <c r="PII37" s="86"/>
      <c r="PIJ37" s="86"/>
      <c r="PIK37" s="86"/>
      <c r="PIL37" s="86"/>
      <c r="PIM37" s="86"/>
      <c r="PIN37" s="86"/>
      <c r="PIO37" s="86"/>
      <c r="PIP37" s="86"/>
      <c r="PIQ37" s="86"/>
      <c r="PIR37" s="86"/>
      <c r="PIS37" s="86"/>
      <c r="PIT37" s="86"/>
      <c r="PIU37" s="86"/>
      <c r="PIV37" s="86"/>
      <c r="PIW37" s="86"/>
      <c r="PIX37" s="86"/>
      <c r="PIY37" s="86"/>
      <c r="PIZ37" s="86"/>
      <c r="PJA37" s="86"/>
      <c r="PJB37" s="86"/>
      <c r="PJC37" s="86"/>
      <c r="PJD37" s="86"/>
      <c r="PJE37" s="86"/>
      <c r="PJF37" s="86"/>
      <c r="PJG37" s="86"/>
      <c r="PJH37" s="86"/>
      <c r="PJI37" s="86"/>
      <c r="PJJ37" s="86"/>
      <c r="PJK37" s="86"/>
      <c r="PJL37" s="86"/>
      <c r="PJM37" s="86"/>
      <c r="PJN37" s="86"/>
      <c r="PJO37" s="86"/>
      <c r="PJP37" s="86"/>
      <c r="PJQ37" s="86"/>
      <c r="PJR37" s="86"/>
      <c r="PJS37" s="86"/>
      <c r="PJT37" s="86"/>
      <c r="PJU37" s="86"/>
      <c r="PJV37" s="86"/>
      <c r="PJW37" s="86"/>
      <c r="PJX37" s="86"/>
      <c r="PJY37" s="86"/>
      <c r="PJZ37" s="86"/>
      <c r="PKA37" s="86"/>
      <c r="PKB37" s="86"/>
      <c r="PKC37" s="86"/>
      <c r="PKD37" s="86"/>
      <c r="PKE37" s="86"/>
      <c r="PKF37" s="86"/>
      <c r="PKG37" s="86"/>
      <c r="PKH37" s="86"/>
      <c r="PKI37" s="86"/>
      <c r="PKJ37" s="86"/>
      <c r="PKK37" s="86"/>
      <c r="PKL37" s="86"/>
      <c r="PKM37" s="86"/>
      <c r="PKN37" s="86"/>
      <c r="PKO37" s="86"/>
      <c r="PKP37" s="86"/>
      <c r="PKQ37" s="86"/>
      <c r="PKR37" s="86"/>
      <c r="PKS37" s="86"/>
      <c r="PKT37" s="86"/>
      <c r="PKU37" s="86"/>
      <c r="PKV37" s="86"/>
      <c r="PKW37" s="86"/>
      <c r="PKX37" s="86"/>
      <c r="PKY37" s="86"/>
      <c r="PKZ37" s="86"/>
      <c r="PLA37" s="86"/>
      <c r="PLB37" s="86"/>
      <c r="PLC37" s="86"/>
      <c r="PLD37" s="86"/>
      <c r="PLE37" s="86"/>
      <c r="PLF37" s="86"/>
      <c r="PLG37" s="86"/>
      <c r="PLH37" s="86"/>
      <c r="PLI37" s="86"/>
      <c r="PLJ37" s="86"/>
      <c r="PLK37" s="86"/>
      <c r="PLL37" s="86"/>
      <c r="PLM37" s="86"/>
      <c r="PLN37" s="86"/>
      <c r="PLO37" s="86"/>
      <c r="PLP37" s="86"/>
      <c r="PLQ37" s="86"/>
      <c r="PLR37" s="86"/>
      <c r="PLS37" s="86"/>
      <c r="PLT37" s="86"/>
      <c r="PLU37" s="86"/>
      <c r="PLV37" s="86"/>
      <c r="PLW37" s="86"/>
      <c r="PLX37" s="86"/>
      <c r="PLY37" s="86"/>
      <c r="PLZ37" s="86"/>
      <c r="PMA37" s="86"/>
      <c r="PMB37" s="86"/>
      <c r="PMC37" s="86"/>
      <c r="PMD37" s="86"/>
      <c r="PME37" s="86"/>
      <c r="PMF37" s="86"/>
      <c r="PMG37" s="86"/>
      <c r="PMH37" s="86"/>
      <c r="PMI37" s="86"/>
      <c r="PMJ37" s="86"/>
      <c r="PMK37" s="86"/>
      <c r="PML37" s="86"/>
      <c r="PMM37" s="86"/>
      <c r="PMN37" s="86"/>
      <c r="PMO37" s="86"/>
      <c r="PMP37" s="86"/>
      <c r="PMQ37" s="86"/>
      <c r="PMR37" s="86"/>
      <c r="PMS37" s="86"/>
      <c r="PMT37" s="86"/>
      <c r="PMU37" s="86"/>
      <c r="PMV37" s="86"/>
      <c r="PMW37" s="86"/>
      <c r="PMX37" s="86"/>
      <c r="PMY37" s="86"/>
      <c r="PMZ37" s="86"/>
      <c r="PNA37" s="86"/>
      <c r="PNB37" s="86"/>
      <c r="PNC37" s="86"/>
      <c r="PND37" s="86"/>
      <c r="PNE37" s="86"/>
      <c r="PNF37" s="86"/>
      <c r="PNG37" s="86"/>
      <c r="PNH37" s="86"/>
      <c r="PNI37" s="86"/>
      <c r="PNJ37" s="86"/>
      <c r="PNK37" s="86"/>
      <c r="PNL37" s="86"/>
      <c r="PNM37" s="86"/>
      <c r="PNN37" s="86"/>
      <c r="PNO37" s="86"/>
      <c r="PNP37" s="86"/>
      <c r="PNQ37" s="86"/>
      <c r="PNR37" s="86"/>
      <c r="PNS37" s="86"/>
      <c r="PNT37" s="86"/>
      <c r="PNU37" s="86"/>
      <c r="PNV37" s="86"/>
      <c r="PNW37" s="86"/>
      <c r="PNX37" s="86"/>
      <c r="PNY37" s="86"/>
      <c r="PNZ37" s="86"/>
      <c r="POA37" s="86"/>
      <c r="POB37" s="86"/>
      <c r="POC37" s="86"/>
      <c r="POD37" s="86"/>
      <c r="POE37" s="86"/>
      <c r="POF37" s="86"/>
      <c r="POG37" s="86"/>
      <c r="POH37" s="86"/>
      <c r="POI37" s="86"/>
      <c r="POJ37" s="86"/>
      <c r="POK37" s="86"/>
      <c r="POL37" s="86"/>
      <c r="POM37" s="86"/>
      <c r="PON37" s="86"/>
      <c r="POO37" s="86"/>
      <c r="POP37" s="86"/>
      <c r="POQ37" s="86"/>
      <c r="POR37" s="86"/>
      <c r="POS37" s="86"/>
      <c r="POT37" s="86"/>
      <c r="POU37" s="86"/>
      <c r="POV37" s="86"/>
      <c r="POW37" s="86"/>
      <c r="POX37" s="86"/>
      <c r="POY37" s="86"/>
      <c r="POZ37" s="86"/>
      <c r="PPA37" s="86"/>
      <c r="PPB37" s="86"/>
      <c r="PPC37" s="86"/>
      <c r="PPD37" s="86"/>
      <c r="PPE37" s="86"/>
      <c r="PPF37" s="86"/>
      <c r="PPG37" s="86"/>
      <c r="PPH37" s="86"/>
      <c r="PPI37" s="86"/>
      <c r="PPJ37" s="86"/>
      <c r="PPK37" s="86"/>
      <c r="PPL37" s="86"/>
      <c r="PPM37" s="86"/>
      <c r="PPN37" s="86"/>
      <c r="PPO37" s="86"/>
      <c r="PPP37" s="86"/>
      <c r="PPQ37" s="86"/>
      <c r="PPR37" s="86"/>
      <c r="PPS37" s="86"/>
      <c r="PPT37" s="86"/>
      <c r="PPU37" s="86"/>
      <c r="PPV37" s="86"/>
      <c r="PPW37" s="86"/>
      <c r="PPX37" s="86"/>
      <c r="PPY37" s="86"/>
      <c r="PPZ37" s="86"/>
      <c r="PQA37" s="86"/>
      <c r="PQB37" s="86"/>
      <c r="PQC37" s="86"/>
      <c r="PQD37" s="86"/>
      <c r="PQE37" s="86"/>
      <c r="PQF37" s="86"/>
      <c r="PQG37" s="86"/>
      <c r="PQH37" s="86"/>
      <c r="PQI37" s="86"/>
      <c r="PQJ37" s="86"/>
      <c r="PQK37" s="86"/>
      <c r="PQL37" s="86"/>
      <c r="PQM37" s="86"/>
      <c r="PQN37" s="86"/>
      <c r="PQO37" s="86"/>
      <c r="PQP37" s="86"/>
      <c r="PQQ37" s="86"/>
      <c r="PQR37" s="86"/>
      <c r="PQS37" s="86"/>
      <c r="PQT37" s="86"/>
      <c r="PQU37" s="86"/>
      <c r="PQV37" s="86"/>
      <c r="PQW37" s="86"/>
      <c r="PQX37" s="86"/>
      <c r="PQY37" s="86"/>
      <c r="PQZ37" s="86"/>
      <c r="PRA37" s="86"/>
      <c r="PRB37" s="86"/>
      <c r="PRC37" s="86"/>
      <c r="PRD37" s="86"/>
      <c r="PRE37" s="86"/>
      <c r="PRF37" s="86"/>
      <c r="PRG37" s="86"/>
      <c r="PRH37" s="86"/>
      <c r="PRI37" s="86"/>
      <c r="PRJ37" s="86"/>
      <c r="PRK37" s="86"/>
      <c r="PRL37" s="86"/>
      <c r="PRM37" s="86"/>
      <c r="PRN37" s="86"/>
      <c r="PRO37" s="86"/>
      <c r="PRP37" s="86"/>
      <c r="PRQ37" s="86"/>
      <c r="PRR37" s="86"/>
      <c r="PRS37" s="86"/>
      <c r="PRT37" s="86"/>
      <c r="PRU37" s="86"/>
      <c r="PRV37" s="86"/>
      <c r="PRW37" s="86"/>
      <c r="PRX37" s="86"/>
      <c r="PRY37" s="86"/>
      <c r="PRZ37" s="86"/>
      <c r="PSA37" s="86"/>
      <c r="PSB37" s="86"/>
      <c r="PSC37" s="86"/>
      <c r="PSD37" s="86"/>
      <c r="PSE37" s="86"/>
      <c r="PSF37" s="86"/>
      <c r="PSG37" s="86"/>
      <c r="PSH37" s="86"/>
      <c r="PSI37" s="86"/>
      <c r="PSJ37" s="86"/>
      <c r="PSK37" s="86"/>
      <c r="PSL37" s="86"/>
      <c r="PSM37" s="86"/>
      <c r="PSN37" s="86"/>
      <c r="PSO37" s="86"/>
      <c r="PSP37" s="86"/>
      <c r="PSQ37" s="86"/>
      <c r="PSR37" s="86"/>
      <c r="PSS37" s="86"/>
      <c r="PST37" s="86"/>
      <c r="PSU37" s="86"/>
      <c r="PSV37" s="86"/>
      <c r="PSW37" s="86"/>
      <c r="PSX37" s="86"/>
      <c r="PSY37" s="86"/>
      <c r="PSZ37" s="86"/>
      <c r="PTA37" s="86"/>
      <c r="PTB37" s="86"/>
      <c r="PTC37" s="86"/>
      <c r="PTD37" s="86"/>
      <c r="PTE37" s="86"/>
      <c r="PTF37" s="86"/>
      <c r="PTG37" s="86"/>
      <c r="PTH37" s="86"/>
      <c r="PTI37" s="86"/>
      <c r="PTJ37" s="86"/>
      <c r="PTK37" s="86"/>
      <c r="PTL37" s="86"/>
      <c r="PTM37" s="86"/>
      <c r="PTN37" s="86"/>
      <c r="PTO37" s="86"/>
      <c r="PTP37" s="86"/>
      <c r="PTQ37" s="86"/>
      <c r="PTR37" s="86"/>
      <c r="PTS37" s="86"/>
      <c r="PTT37" s="86"/>
      <c r="PTU37" s="86"/>
      <c r="PTV37" s="86"/>
      <c r="PTW37" s="86"/>
      <c r="PTX37" s="86"/>
      <c r="PTY37" s="86"/>
      <c r="PTZ37" s="86"/>
      <c r="PUA37" s="86"/>
      <c r="PUB37" s="86"/>
      <c r="PUC37" s="86"/>
      <c r="PUD37" s="86"/>
      <c r="PUE37" s="86"/>
      <c r="PUF37" s="86"/>
      <c r="PUG37" s="86"/>
      <c r="PUH37" s="86"/>
      <c r="PUI37" s="86"/>
      <c r="PUJ37" s="86"/>
      <c r="PUK37" s="86"/>
      <c r="PUL37" s="86"/>
      <c r="PUM37" s="86"/>
      <c r="PUN37" s="86"/>
      <c r="PUO37" s="86"/>
      <c r="PUP37" s="86"/>
      <c r="PUQ37" s="86"/>
      <c r="PUR37" s="86"/>
      <c r="PUS37" s="86"/>
      <c r="PUT37" s="86"/>
      <c r="PUU37" s="86"/>
      <c r="PUV37" s="86"/>
      <c r="PUW37" s="86"/>
      <c r="PUX37" s="86"/>
      <c r="PUY37" s="86"/>
      <c r="PUZ37" s="86"/>
      <c r="PVA37" s="86"/>
      <c r="PVB37" s="86"/>
      <c r="PVC37" s="86"/>
      <c r="PVD37" s="86"/>
      <c r="PVE37" s="86"/>
      <c r="PVF37" s="86"/>
      <c r="PVG37" s="86"/>
      <c r="PVH37" s="86"/>
      <c r="PVI37" s="86"/>
      <c r="PVJ37" s="86"/>
      <c r="PVK37" s="86"/>
      <c r="PVL37" s="86"/>
      <c r="PVM37" s="86"/>
      <c r="PVN37" s="86"/>
      <c r="PVO37" s="86"/>
      <c r="PVP37" s="86"/>
      <c r="PVQ37" s="86"/>
      <c r="PVR37" s="86"/>
      <c r="PVS37" s="86"/>
      <c r="PVT37" s="86"/>
      <c r="PVU37" s="86"/>
      <c r="PVV37" s="86"/>
      <c r="PVW37" s="86"/>
      <c r="PVX37" s="86"/>
      <c r="PVY37" s="86"/>
      <c r="PVZ37" s="86"/>
      <c r="PWA37" s="86"/>
      <c r="PWB37" s="86"/>
      <c r="PWC37" s="86"/>
      <c r="PWD37" s="86"/>
      <c r="PWE37" s="86"/>
      <c r="PWF37" s="86"/>
      <c r="PWG37" s="86"/>
      <c r="PWH37" s="86"/>
      <c r="PWI37" s="86"/>
      <c r="PWJ37" s="86"/>
      <c r="PWK37" s="86"/>
      <c r="PWL37" s="86"/>
      <c r="PWM37" s="86"/>
      <c r="PWN37" s="86"/>
      <c r="PWO37" s="86"/>
      <c r="PWP37" s="86"/>
      <c r="PWQ37" s="86"/>
      <c r="PWR37" s="86"/>
      <c r="PWS37" s="86"/>
      <c r="PWT37" s="86"/>
      <c r="PWU37" s="86"/>
      <c r="PWV37" s="86"/>
      <c r="PWW37" s="86"/>
      <c r="PWX37" s="86"/>
      <c r="PWY37" s="86"/>
      <c r="PWZ37" s="86"/>
      <c r="PXA37" s="86"/>
      <c r="PXB37" s="86"/>
      <c r="PXC37" s="86"/>
      <c r="PXD37" s="86"/>
      <c r="PXE37" s="86"/>
      <c r="PXF37" s="86"/>
      <c r="PXG37" s="86"/>
      <c r="PXH37" s="86"/>
      <c r="PXI37" s="86"/>
      <c r="PXJ37" s="86"/>
      <c r="PXK37" s="86"/>
      <c r="PXL37" s="86"/>
      <c r="PXM37" s="86"/>
      <c r="PXN37" s="86"/>
      <c r="PXO37" s="86"/>
      <c r="PXP37" s="86"/>
      <c r="PXQ37" s="86"/>
      <c r="PXR37" s="86"/>
      <c r="PXS37" s="86"/>
      <c r="PXT37" s="86"/>
      <c r="PXU37" s="86"/>
      <c r="PXV37" s="86"/>
      <c r="PXW37" s="86"/>
      <c r="PXX37" s="86"/>
      <c r="PXY37" s="86"/>
      <c r="PXZ37" s="86"/>
      <c r="PYA37" s="86"/>
      <c r="PYB37" s="86"/>
      <c r="PYC37" s="86"/>
      <c r="PYD37" s="86"/>
      <c r="PYE37" s="86"/>
      <c r="PYF37" s="86"/>
      <c r="PYG37" s="86"/>
      <c r="PYH37" s="86"/>
      <c r="PYI37" s="86"/>
      <c r="PYJ37" s="86"/>
      <c r="PYK37" s="86"/>
      <c r="PYL37" s="86"/>
      <c r="PYM37" s="86"/>
      <c r="PYN37" s="86"/>
      <c r="PYO37" s="86"/>
      <c r="PYP37" s="86"/>
      <c r="PYQ37" s="86"/>
      <c r="PYR37" s="86"/>
      <c r="PYS37" s="86"/>
      <c r="PYT37" s="86"/>
      <c r="PYU37" s="86"/>
      <c r="PYV37" s="86"/>
      <c r="PYW37" s="86"/>
      <c r="PYX37" s="86"/>
      <c r="PYY37" s="86"/>
      <c r="PYZ37" s="86"/>
      <c r="PZA37" s="86"/>
      <c r="PZB37" s="86"/>
      <c r="PZC37" s="86"/>
      <c r="PZD37" s="86"/>
      <c r="PZE37" s="86"/>
      <c r="PZF37" s="86"/>
      <c r="PZG37" s="86"/>
      <c r="PZH37" s="86"/>
      <c r="PZI37" s="86"/>
      <c r="PZJ37" s="86"/>
      <c r="PZK37" s="86"/>
      <c r="PZL37" s="86"/>
      <c r="PZM37" s="86"/>
      <c r="PZN37" s="86"/>
      <c r="PZO37" s="86"/>
      <c r="PZP37" s="86"/>
      <c r="PZQ37" s="86"/>
      <c r="PZR37" s="86"/>
      <c r="PZS37" s="86"/>
      <c r="PZT37" s="86"/>
      <c r="PZU37" s="86"/>
      <c r="PZV37" s="86"/>
      <c r="PZW37" s="86"/>
      <c r="PZX37" s="86"/>
      <c r="PZY37" s="86"/>
      <c r="PZZ37" s="86"/>
      <c r="QAA37" s="86"/>
      <c r="QAB37" s="86"/>
      <c r="QAC37" s="86"/>
      <c r="QAD37" s="86"/>
      <c r="QAE37" s="86"/>
      <c r="QAF37" s="86"/>
      <c r="QAG37" s="86"/>
      <c r="QAH37" s="86"/>
      <c r="QAI37" s="86"/>
      <c r="QAJ37" s="86"/>
      <c r="QAK37" s="86"/>
      <c r="QAL37" s="86"/>
      <c r="QAM37" s="86"/>
      <c r="QAN37" s="86"/>
      <c r="QAO37" s="86"/>
      <c r="QAP37" s="86"/>
      <c r="QAQ37" s="86"/>
      <c r="QAR37" s="86"/>
      <c r="QAS37" s="86"/>
      <c r="QAT37" s="86"/>
      <c r="QAU37" s="86"/>
      <c r="QAV37" s="86"/>
      <c r="QAW37" s="86"/>
      <c r="QAX37" s="86"/>
      <c r="QAY37" s="86"/>
      <c r="QAZ37" s="86"/>
      <c r="QBA37" s="86"/>
      <c r="QBB37" s="86"/>
      <c r="QBC37" s="86"/>
      <c r="QBD37" s="86"/>
      <c r="QBE37" s="86"/>
      <c r="QBF37" s="86"/>
      <c r="QBG37" s="86"/>
      <c r="QBH37" s="86"/>
      <c r="QBI37" s="86"/>
      <c r="QBJ37" s="86"/>
      <c r="QBK37" s="86"/>
      <c r="QBL37" s="86"/>
      <c r="QBM37" s="86"/>
      <c r="QBN37" s="86"/>
      <c r="QBO37" s="86"/>
      <c r="QBP37" s="86"/>
      <c r="QBQ37" s="86"/>
      <c r="QBR37" s="86"/>
      <c r="QBS37" s="86"/>
      <c r="QBT37" s="86"/>
      <c r="QBU37" s="86"/>
      <c r="QBV37" s="86"/>
      <c r="QBW37" s="86"/>
      <c r="QBX37" s="86"/>
      <c r="QBY37" s="86"/>
      <c r="QBZ37" s="86"/>
      <c r="QCA37" s="86"/>
      <c r="QCB37" s="86"/>
      <c r="QCC37" s="86"/>
      <c r="QCD37" s="86"/>
      <c r="QCE37" s="86"/>
      <c r="QCF37" s="86"/>
      <c r="QCG37" s="86"/>
      <c r="QCH37" s="86"/>
      <c r="QCI37" s="86"/>
      <c r="QCJ37" s="86"/>
      <c r="QCK37" s="86"/>
      <c r="QCL37" s="86"/>
      <c r="QCM37" s="86"/>
      <c r="QCN37" s="86"/>
      <c r="QCO37" s="86"/>
      <c r="QCP37" s="86"/>
      <c r="QCQ37" s="86"/>
      <c r="QCR37" s="86"/>
      <c r="QCS37" s="86"/>
      <c r="QCT37" s="86"/>
      <c r="QCU37" s="86"/>
      <c r="QCV37" s="86"/>
      <c r="QCW37" s="86"/>
      <c r="QCX37" s="86"/>
      <c r="QCY37" s="86"/>
      <c r="QCZ37" s="86"/>
      <c r="QDA37" s="86"/>
      <c r="QDB37" s="86"/>
      <c r="QDC37" s="86"/>
      <c r="QDD37" s="86"/>
      <c r="QDE37" s="86"/>
      <c r="QDF37" s="86"/>
      <c r="QDG37" s="86"/>
      <c r="QDH37" s="86"/>
      <c r="QDI37" s="86"/>
      <c r="QDJ37" s="86"/>
      <c r="QDK37" s="86"/>
      <c r="QDL37" s="86"/>
      <c r="QDM37" s="86"/>
      <c r="QDN37" s="86"/>
      <c r="QDO37" s="86"/>
      <c r="QDP37" s="86"/>
      <c r="QDQ37" s="86"/>
      <c r="QDR37" s="86"/>
      <c r="QDS37" s="86"/>
      <c r="QDT37" s="86"/>
      <c r="QDU37" s="86"/>
      <c r="QDV37" s="86"/>
      <c r="QDW37" s="86"/>
      <c r="QDX37" s="86"/>
      <c r="QDY37" s="86"/>
      <c r="QDZ37" s="86"/>
      <c r="QEA37" s="86"/>
      <c r="QEB37" s="86"/>
      <c r="QEC37" s="86"/>
      <c r="QED37" s="86"/>
      <c r="QEE37" s="86"/>
      <c r="QEF37" s="86"/>
      <c r="QEG37" s="86"/>
      <c r="QEH37" s="86"/>
      <c r="QEI37" s="86"/>
      <c r="QEJ37" s="86"/>
      <c r="QEK37" s="86"/>
      <c r="QEL37" s="86"/>
      <c r="QEM37" s="86"/>
      <c r="QEN37" s="86"/>
      <c r="QEO37" s="86"/>
      <c r="QEP37" s="86"/>
      <c r="QEQ37" s="86"/>
      <c r="QER37" s="86"/>
      <c r="QES37" s="86"/>
      <c r="QET37" s="86"/>
      <c r="QEU37" s="86"/>
      <c r="QEV37" s="86"/>
      <c r="QEW37" s="86"/>
      <c r="QEX37" s="86"/>
      <c r="QEY37" s="86"/>
      <c r="QEZ37" s="86"/>
      <c r="QFA37" s="86"/>
      <c r="QFB37" s="86"/>
      <c r="QFC37" s="86"/>
      <c r="QFD37" s="86"/>
      <c r="QFE37" s="86"/>
      <c r="QFF37" s="86"/>
      <c r="QFG37" s="86"/>
      <c r="QFH37" s="86"/>
      <c r="QFI37" s="86"/>
      <c r="QFJ37" s="86"/>
      <c r="QFK37" s="86"/>
      <c r="QFL37" s="86"/>
      <c r="QFM37" s="86"/>
      <c r="QFN37" s="86"/>
      <c r="QFO37" s="86"/>
      <c r="QFP37" s="86"/>
      <c r="QFQ37" s="86"/>
      <c r="QFR37" s="86"/>
      <c r="QFS37" s="86"/>
      <c r="QFT37" s="86"/>
      <c r="QFU37" s="86"/>
      <c r="QFV37" s="86"/>
      <c r="QFW37" s="86"/>
      <c r="QFX37" s="86"/>
      <c r="QFY37" s="86"/>
      <c r="QFZ37" s="86"/>
      <c r="QGA37" s="86"/>
      <c r="QGB37" s="86"/>
      <c r="QGC37" s="86"/>
      <c r="QGD37" s="86"/>
      <c r="QGE37" s="86"/>
      <c r="QGF37" s="86"/>
      <c r="QGG37" s="86"/>
      <c r="QGH37" s="86"/>
      <c r="QGI37" s="86"/>
      <c r="QGJ37" s="86"/>
      <c r="QGK37" s="86"/>
      <c r="QGL37" s="86"/>
      <c r="QGM37" s="86"/>
      <c r="QGN37" s="86"/>
      <c r="QGO37" s="86"/>
      <c r="QGP37" s="86"/>
      <c r="QGQ37" s="86"/>
      <c r="QGR37" s="86"/>
      <c r="QGS37" s="86"/>
      <c r="QGT37" s="86"/>
      <c r="QGU37" s="86"/>
      <c r="QGV37" s="86"/>
      <c r="QGW37" s="86"/>
      <c r="QGX37" s="86"/>
      <c r="QGY37" s="86"/>
      <c r="QGZ37" s="86"/>
      <c r="QHA37" s="86"/>
      <c r="QHB37" s="86"/>
      <c r="QHC37" s="86"/>
      <c r="QHD37" s="86"/>
      <c r="QHE37" s="86"/>
      <c r="QHF37" s="86"/>
      <c r="QHG37" s="86"/>
      <c r="QHH37" s="86"/>
      <c r="QHI37" s="86"/>
      <c r="QHJ37" s="86"/>
      <c r="QHK37" s="86"/>
      <c r="QHL37" s="86"/>
      <c r="QHM37" s="86"/>
      <c r="QHN37" s="86"/>
      <c r="QHO37" s="86"/>
      <c r="QHP37" s="86"/>
      <c r="QHQ37" s="86"/>
      <c r="QHR37" s="86"/>
      <c r="QHS37" s="86"/>
      <c r="QHT37" s="86"/>
      <c r="QHU37" s="86"/>
      <c r="QHV37" s="86"/>
      <c r="QHW37" s="86"/>
      <c r="QHX37" s="86"/>
      <c r="QHY37" s="86"/>
      <c r="QHZ37" s="86"/>
      <c r="QIA37" s="86"/>
      <c r="QIB37" s="86"/>
      <c r="QIC37" s="86"/>
      <c r="QID37" s="86"/>
      <c r="QIE37" s="86"/>
      <c r="QIF37" s="86"/>
      <c r="QIG37" s="86"/>
      <c r="QIH37" s="86"/>
      <c r="QII37" s="86"/>
      <c r="QIJ37" s="86"/>
      <c r="QIK37" s="86"/>
      <c r="QIL37" s="86"/>
      <c r="QIM37" s="86"/>
      <c r="QIN37" s="86"/>
      <c r="QIO37" s="86"/>
      <c r="QIP37" s="86"/>
      <c r="QIQ37" s="86"/>
      <c r="QIR37" s="86"/>
      <c r="QIS37" s="86"/>
      <c r="QIT37" s="86"/>
      <c r="QIU37" s="86"/>
      <c r="QIV37" s="86"/>
      <c r="QIW37" s="86"/>
      <c r="QIX37" s="86"/>
      <c r="QIY37" s="86"/>
      <c r="QIZ37" s="86"/>
      <c r="QJA37" s="86"/>
      <c r="QJB37" s="86"/>
      <c r="QJC37" s="86"/>
      <c r="QJD37" s="86"/>
      <c r="QJE37" s="86"/>
      <c r="QJF37" s="86"/>
      <c r="QJG37" s="86"/>
      <c r="QJH37" s="86"/>
      <c r="QJI37" s="86"/>
      <c r="QJJ37" s="86"/>
      <c r="QJK37" s="86"/>
      <c r="QJL37" s="86"/>
      <c r="QJM37" s="86"/>
      <c r="QJN37" s="86"/>
      <c r="QJO37" s="86"/>
      <c r="QJP37" s="86"/>
      <c r="QJQ37" s="86"/>
      <c r="QJR37" s="86"/>
      <c r="QJS37" s="86"/>
      <c r="QJT37" s="86"/>
      <c r="QJU37" s="86"/>
      <c r="QJV37" s="86"/>
      <c r="QJW37" s="86"/>
      <c r="QJX37" s="86"/>
      <c r="QJY37" s="86"/>
      <c r="QJZ37" s="86"/>
      <c r="QKA37" s="86"/>
      <c r="QKB37" s="86"/>
      <c r="QKC37" s="86"/>
      <c r="QKD37" s="86"/>
      <c r="QKE37" s="86"/>
      <c r="QKF37" s="86"/>
      <c r="QKG37" s="86"/>
      <c r="QKH37" s="86"/>
      <c r="QKI37" s="86"/>
      <c r="QKJ37" s="86"/>
      <c r="QKK37" s="86"/>
      <c r="QKL37" s="86"/>
      <c r="QKM37" s="86"/>
      <c r="QKN37" s="86"/>
      <c r="QKO37" s="86"/>
      <c r="QKP37" s="86"/>
      <c r="QKQ37" s="86"/>
      <c r="QKR37" s="86"/>
      <c r="QKS37" s="86"/>
      <c r="QKT37" s="86"/>
      <c r="QKU37" s="86"/>
      <c r="QKV37" s="86"/>
      <c r="QKW37" s="86"/>
      <c r="QKX37" s="86"/>
      <c r="QKY37" s="86"/>
      <c r="QKZ37" s="86"/>
      <c r="QLA37" s="86"/>
      <c r="QLB37" s="86"/>
      <c r="QLC37" s="86"/>
      <c r="QLD37" s="86"/>
      <c r="QLE37" s="86"/>
      <c r="QLF37" s="86"/>
      <c r="QLG37" s="86"/>
      <c r="QLH37" s="86"/>
      <c r="QLI37" s="86"/>
      <c r="QLJ37" s="86"/>
      <c r="QLK37" s="86"/>
      <c r="QLL37" s="86"/>
      <c r="QLM37" s="86"/>
      <c r="QLN37" s="86"/>
      <c r="QLO37" s="86"/>
      <c r="QLP37" s="86"/>
      <c r="QLQ37" s="86"/>
      <c r="QLR37" s="86"/>
      <c r="QLS37" s="86"/>
      <c r="QLT37" s="86"/>
      <c r="QLU37" s="86"/>
      <c r="QLV37" s="86"/>
      <c r="QLW37" s="86"/>
      <c r="QLX37" s="86"/>
      <c r="QLY37" s="86"/>
      <c r="QLZ37" s="86"/>
      <c r="QMA37" s="86"/>
      <c r="QMB37" s="86"/>
      <c r="QMC37" s="86"/>
      <c r="QMD37" s="86"/>
      <c r="QME37" s="86"/>
      <c r="QMF37" s="86"/>
      <c r="QMG37" s="86"/>
      <c r="QMH37" s="86"/>
      <c r="QMI37" s="86"/>
      <c r="QMJ37" s="86"/>
      <c r="QMK37" s="86"/>
      <c r="QML37" s="86"/>
      <c r="QMM37" s="86"/>
      <c r="QMN37" s="86"/>
      <c r="QMO37" s="86"/>
      <c r="QMP37" s="86"/>
      <c r="QMQ37" s="86"/>
      <c r="QMR37" s="86"/>
      <c r="QMS37" s="86"/>
      <c r="QMT37" s="86"/>
      <c r="QMU37" s="86"/>
      <c r="QMV37" s="86"/>
      <c r="QMW37" s="86"/>
      <c r="QMX37" s="86"/>
      <c r="QMY37" s="86"/>
      <c r="QMZ37" s="86"/>
      <c r="QNA37" s="86"/>
      <c r="QNB37" s="86"/>
      <c r="QNC37" s="86"/>
      <c r="QND37" s="86"/>
      <c r="QNE37" s="86"/>
      <c r="QNF37" s="86"/>
      <c r="QNG37" s="86"/>
      <c r="QNH37" s="86"/>
      <c r="QNI37" s="86"/>
      <c r="QNJ37" s="86"/>
      <c r="QNK37" s="86"/>
      <c r="QNL37" s="86"/>
      <c r="QNM37" s="86"/>
      <c r="QNN37" s="86"/>
      <c r="QNO37" s="86"/>
      <c r="QNP37" s="86"/>
      <c r="QNQ37" s="86"/>
      <c r="QNR37" s="86"/>
      <c r="QNS37" s="86"/>
      <c r="QNT37" s="86"/>
      <c r="QNU37" s="86"/>
      <c r="QNV37" s="86"/>
      <c r="QNW37" s="86"/>
      <c r="QNX37" s="86"/>
      <c r="QNY37" s="86"/>
      <c r="QNZ37" s="86"/>
      <c r="QOA37" s="86"/>
      <c r="QOB37" s="86"/>
      <c r="QOC37" s="86"/>
      <c r="QOD37" s="86"/>
      <c r="QOE37" s="86"/>
      <c r="QOF37" s="86"/>
      <c r="QOG37" s="86"/>
      <c r="QOH37" s="86"/>
      <c r="QOI37" s="86"/>
      <c r="QOJ37" s="86"/>
      <c r="QOK37" s="86"/>
      <c r="QOL37" s="86"/>
      <c r="QOM37" s="86"/>
      <c r="QON37" s="86"/>
      <c r="QOO37" s="86"/>
      <c r="QOP37" s="86"/>
      <c r="QOQ37" s="86"/>
      <c r="QOR37" s="86"/>
      <c r="QOS37" s="86"/>
      <c r="QOT37" s="86"/>
      <c r="QOU37" s="86"/>
      <c r="QOV37" s="86"/>
      <c r="QOW37" s="86"/>
      <c r="QOX37" s="86"/>
      <c r="QOY37" s="86"/>
      <c r="QOZ37" s="86"/>
      <c r="QPA37" s="86"/>
      <c r="QPB37" s="86"/>
      <c r="QPC37" s="86"/>
      <c r="QPD37" s="86"/>
      <c r="QPE37" s="86"/>
      <c r="QPF37" s="86"/>
      <c r="QPG37" s="86"/>
      <c r="QPH37" s="86"/>
      <c r="QPI37" s="86"/>
      <c r="QPJ37" s="86"/>
      <c r="QPK37" s="86"/>
      <c r="QPL37" s="86"/>
      <c r="QPM37" s="86"/>
      <c r="QPN37" s="86"/>
      <c r="QPO37" s="86"/>
      <c r="QPP37" s="86"/>
      <c r="QPQ37" s="86"/>
      <c r="QPR37" s="86"/>
      <c r="QPS37" s="86"/>
      <c r="QPT37" s="86"/>
      <c r="QPU37" s="86"/>
      <c r="QPV37" s="86"/>
      <c r="QPW37" s="86"/>
      <c r="QPX37" s="86"/>
      <c r="QPY37" s="86"/>
      <c r="QPZ37" s="86"/>
      <c r="QQA37" s="86"/>
      <c r="QQB37" s="86"/>
      <c r="QQC37" s="86"/>
      <c r="QQD37" s="86"/>
      <c r="QQE37" s="86"/>
      <c r="QQF37" s="86"/>
      <c r="QQG37" s="86"/>
      <c r="QQH37" s="86"/>
      <c r="QQI37" s="86"/>
      <c r="QQJ37" s="86"/>
      <c r="QQK37" s="86"/>
      <c r="QQL37" s="86"/>
      <c r="QQM37" s="86"/>
      <c r="QQN37" s="86"/>
      <c r="QQO37" s="86"/>
      <c r="QQP37" s="86"/>
      <c r="QQQ37" s="86"/>
      <c r="QQR37" s="86"/>
      <c r="QQS37" s="86"/>
      <c r="QQT37" s="86"/>
      <c r="QQU37" s="86"/>
      <c r="QQV37" s="86"/>
      <c r="QQW37" s="86"/>
      <c r="QQX37" s="86"/>
      <c r="QQY37" s="86"/>
      <c r="QQZ37" s="86"/>
      <c r="QRA37" s="86"/>
      <c r="QRB37" s="86"/>
      <c r="QRC37" s="86"/>
      <c r="QRD37" s="86"/>
      <c r="QRE37" s="86"/>
      <c r="QRF37" s="86"/>
      <c r="QRG37" s="86"/>
      <c r="QRH37" s="86"/>
      <c r="QRI37" s="86"/>
      <c r="QRJ37" s="86"/>
      <c r="QRK37" s="86"/>
      <c r="QRL37" s="86"/>
      <c r="QRM37" s="86"/>
      <c r="QRN37" s="86"/>
      <c r="QRO37" s="86"/>
      <c r="QRP37" s="86"/>
      <c r="QRQ37" s="86"/>
      <c r="QRR37" s="86"/>
      <c r="QRS37" s="86"/>
      <c r="QRT37" s="86"/>
      <c r="QRU37" s="86"/>
      <c r="QRV37" s="86"/>
      <c r="QRW37" s="86"/>
      <c r="QRX37" s="86"/>
      <c r="QRY37" s="86"/>
      <c r="QRZ37" s="86"/>
      <c r="QSA37" s="86"/>
      <c r="QSB37" s="86"/>
      <c r="QSC37" s="86"/>
      <c r="QSD37" s="86"/>
      <c r="QSE37" s="86"/>
      <c r="QSF37" s="86"/>
      <c r="QSG37" s="86"/>
      <c r="QSH37" s="86"/>
      <c r="QSI37" s="86"/>
      <c r="QSJ37" s="86"/>
      <c r="QSK37" s="86"/>
      <c r="QSL37" s="86"/>
      <c r="QSM37" s="86"/>
      <c r="QSN37" s="86"/>
      <c r="QSO37" s="86"/>
      <c r="QSP37" s="86"/>
      <c r="QSQ37" s="86"/>
      <c r="QSR37" s="86"/>
      <c r="QSS37" s="86"/>
      <c r="QST37" s="86"/>
      <c r="QSU37" s="86"/>
      <c r="QSV37" s="86"/>
      <c r="QSW37" s="86"/>
      <c r="QSX37" s="86"/>
      <c r="QSY37" s="86"/>
      <c r="QSZ37" s="86"/>
      <c r="QTA37" s="86"/>
      <c r="QTB37" s="86"/>
      <c r="QTC37" s="86"/>
      <c r="QTD37" s="86"/>
      <c r="QTE37" s="86"/>
      <c r="QTF37" s="86"/>
      <c r="QTG37" s="86"/>
      <c r="QTH37" s="86"/>
      <c r="QTI37" s="86"/>
      <c r="QTJ37" s="86"/>
      <c r="QTK37" s="86"/>
      <c r="QTL37" s="86"/>
      <c r="QTM37" s="86"/>
      <c r="QTN37" s="86"/>
      <c r="QTO37" s="86"/>
      <c r="QTP37" s="86"/>
      <c r="QTQ37" s="86"/>
      <c r="QTR37" s="86"/>
      <c r="QTS37" s="86"/>
      <c r="QTT37" s="86"/>
      <c r="QTU37" s="86"/>
      <c r="QTV37" s="86"/>
      <c r="QTW37" s="86"/>
      <c r="QTX37" s="86"/>
      <c r="QTY37" s="86"/>
      <c r="QTZ37" s="86"/>
      <c r="QUA37" s="86"/>
      <c r="QUB37" s="86"/>
      <c r="QUC37" s="86"/>
      <c r="QUD37" s="86"/>
      <c r="QUE37" s="86"/>
      <c r="QUF37" s="86"/>
      <c r="QUG37" s="86"/>
      <c r="QUH37" s="86"/>
      <c r="QUI37" s="86"/>
      <c r="QUJ37" s="86"/>
      <c r="QUK37" s="86"/>
      <c r="QUL37" s="86"/>
      <c r="QUM37" s="86"/>
      <c r="QUN37" s="86"/>
      <c r="QUO37" s="86"/>
      <c r="QUP37" s="86"/>
      <c r="QUQ37" s="86"/>
      <c r="QUR37" s="86"/>
      <c r="QUS37" s="86"/>
      <c r="QUT37" s="86"/>
      <c r="QUU37" s="86"/>
      <c r="QUV37" s="86"/>
      <c r="QUW37" s="86"/>
      <c r="QUX37" s="86"/>
      <c r="QUY37" s="86"/>
      <c r="QUZ37" s="86"/>
      <c r="QVA37" s="86"/>
      <c r="QVB37" s="86"/>
      <c r="QVC37" s="86"/>
      <c r="QVD37" s="86"/>
      <c r="QVE37" s="86"/>
      <c r="QVF37" s="86"/>
      <c r="QVG37" s="86"/>
      <c r="QVH37" s="86"/>
      <c r="QVI37" s="86"/>
      <c r="QVJ37" s="86"/>
      <c r="QVK37" s="86"/>
      <c r="QVL37" s="86"/>
      <c r="QVM37" s="86"/>
      <c r="QVN37" s="86"/>
      <c r="QVO37" s="86"/>
      <c r="QVP37" s="86"/>
      <c r="QVQ37" s="86"/>
      <c r="QVR37" s="86"/>
      <c r="QVS37" s="86"/>
      <c r="QVT37" s="86"/>
      <c r="QVU37" s="86"/>
      <c r="QVV37" s="86"/>
      <c r="QVW37" s="86"/>
      <c r="QVX37" s="86"/>
      <c r="QVY37" s="86"/>
      <c r="QVZ37" s="86"/>
      <c r="QWA37" s="86"/>
      <c r="QWB37" s="86"/>
      <c r="QWC37" s="86"/>
      <c r="QWD37" s="86"/>
      <c r="QWE37" s="86"/>
      <c r="QWF37" s="86"/>
      <c r="QWG37" s="86"/>
      <c r="QWH37" s="86"/>
      <c r="QWI37" s="86"/>
      <c r="QWJ37" s="86"/>
      <c r="QWK37" s="86"/>
      <c r="QWL37" s="86"/>
      <c r="QWM37" s="86"/>
      <c r="QWN37" s="86"/>
      <c r="QWO37" s="86"/>
      <c r="QWP37" s="86"/>
      <c r="QWQ37" s="86"/>
      <c r="QWR37" s="86"/>
      <c r="QWS37" s="86"/>
      <c r="QWT37" s="86"/>
      <c r="QWU37" s="86"/>
      <c r="QWV37" s="86"/>
      <c r="QWW37" s="86"/>
      <c r="QWX37" s="86"/>
      <c r="QWY37" s="86"/>
      <c r="QWZ37" s="86"/>
      <c r="QXA37" s="86"/>
      <c r="QXB37" s="86"/>
      <c r="QXC37" s="86"/>
      <c r="QXD37" s="86"/>
      <c r="QXE37" s="86"/>
      <c r="QXF37" s="86"/>
      <c r="QXG37" s="86"/>
      <c r="QXH37" s="86"/>
      <c r="QXI37" s="86"/>
      <c r="QXJ37" s="86"/>
      <c r="QXK37" s="86"/>
      <c r="QXL37" s="86"/>
      <c r="QXM37" s="86"/>
      <c r="QXN37" s="86"/>
      <c r="QXO37" s="86"/>
      <c r="QXP37" s="86"/>
      <c r="QXQ37" s="86"/>
      <c r="QXR37" s="86"/>
      <c r="QXS37" s="86"/>
      <c r="QXT37" s="86"/>
      <c r="QXU37" s="86"/>
      <c r="QXV37" s="86"/>
      <c r="QXW37" s="86"/>
      <c r="QXX37" s="86"/>
      <c r="QXY37" s="86"/>
      <c r="QXZ37" s="86"/>
      <c r="QYA37" s="86"/>
      <c r="QYB37" s="86"/>
      <c r="QYC37" s="86"/>
      <c r="QYD37" s="86"/>
      <c r="QYE37" s="86"/>
      <c r="QYF37" s="86"/>
      <c r="QYG37" s="86"/>
      <c r="QYH37" s="86"/>
      <c r="QYI37" s="86"/>
      <c r="QYJ37" s="86"/>
      <c r="QYK37" s="86"/>
      <c r="QYL37" s="86"/>
      <c r="QYM37" s="86"/>
      <c r="QYN37" s="86"/>
      <c r="QYO37" s="86"/>
      <c r="QYP37" s="86"/>
      <c r="QYQ37" s="86"/>
      <c r="QYR37" s="86"/>
      <c r="QYS37" s="86"/>
      <c r="QYT37" s="86"/>
      <c r="QYU37" s="86"/>
      <c r="QYV37" s="86"/>
      <c r="QYW37" s="86"/>
      <c r="QYX37" s="86"/>
      <c r="QYY37" s="86"/>
      <c r="QYZ37" s="86"/>
      <c r="QZA37" s="86"/>
      <c r="QZB37" s="86"/>
      <c r="QZC37" s="86"/>
      <c r="QZD37" s="86"/>
      <c r="QZE37" s="86"/>
      <c r="QZF37" s="86"/>
      <c r="QZG37" s="86"/>
      <c r="QZH37" s="86"/>
      <c r="QZI37" s="86"/>
      <c r="QZJ37" s="86"/>
      <c r="QZK37" s="86"/>
      <c r="QZL37" s="86"/>
      <c r="QZM37" s="86"/>
      <c r="QZN37" s="86"/>
      <c r="QZO37" s="86"/>
      <c r="QZP37" s="86"/>
      <c r="QZQ37" s="86"/>
      <c r="QZR37" s="86"/>
      <c r="QZS37" s="86"/>
      <c r="QZT37" s="86"/>
      <c r="QZU37" s="86"/>
      <c r="QZV37" s="86"/>
      <c r="QZW37" s="86"/>
      <c r="QZX37" s="86"/>
      <c r="QZY37" s="86"/>
      <c r="QZZ37" s="86"/>
      <c r="RAA37" s="86"/>
      <c r="RAB37" s="86"/>
      <c r="RAC37" s="86"/>
      <c r="RAD37" s="86"/>
      <c r="RAE37" s="86"/>
      <c r="RAF37" s="86"/>
      <c r="RAG37" s="86"/>
      <c r="RAH37" s="86"/>
      <c r="RAI37" s="86"/>
      <c r="RAJ37" s="86"/>
      <c r="RAK37" s="86"/>
      <c r="RAL37" s="86"/>
      <c r="RAM37" s="86"/>
      <c r="RAN37" s="86"/>
      <c r="RAO37" s="86"/>
      <c r="RAP37" s="86"/>
      <c r="RAQ37" s="86"/>
      <c r="RAR37" s="86"/>
      <c r="RAS37" s="86"/>
      <c r="RAT37" s="86"/>
      <c r="RAU37" s="86"/>
      <c r="RAV37" s="86"/>
      <c r="RAW37" s="86"/>
      <c r="RAX37" s="86"/>
      <c r="RAY37" s="86"/>
      <c r="RAZ37" s="86"/>
      <c r="RBA37" s="86"/>
      <c r="RBB37" s="86"/>
      <c r="RBC37" s="86"/>
      <c r="RBD37" s="86"/>
      <c r="RBE37" s="86"/>
      <c r="RBF37" s="86"/>
      <c r="RBG37" s="86"/>
      <c r="RBH37" s="86"/>
      <c r="RBI37" s="86"/>
      <c r="RBJ37" s="86"/>
      <c r="RBK37" s="86"/>
      <c r="RBL37" s="86"/>
      <c r="RBM37" s="86"/>
      <c r="RBN37" s="86"/>
      <c r="RBO37" s="86"/>
      <c r="RBP37" s="86"/>
      <c r="RBQ37" s="86"/>
      <c r="RBR37" s="86"/>
      <c r="RBS37" s="86"/>
      <c r="RBT37" s="86"/>
      <c r="RBU37" s="86"/>
      <c r="RBV37" s="86"/>
      <c r="RBW37" s="86"/>
      <c r="RBX37" s="86"/>
      <c r="RBY37" s="86"/>
      <c r="RBZ37" s="86"/>
      <c r="RCA37" s="86"/>
      <c r="RCB37" s="86"/>
      <c r="RCC37" s="86"/>
      <c r="RCD37" s="86"/>
      <c r="RCE37" s="86"/>
      <c r="RCF37" s="86"/>
      <c r="RCG37" s="86"/>
      <c r="RCH37" s="86"/>
      <c r="RCI37" s="86"/>
      <c r="RCJ37" s="86"/>
      <c r="RCK37" s="86"/>
      <c r="RCL37" s="86"/>
      <c r="RCM37" s="86"/>
      <c r="RCN37" s="86"/>
      <c r="RCO37" s="86"/>
      <c r="RCP37" s="86"/>
      <c r="RCQ37" s="86"/>
      <c r="RCR37" s="86"/>
      <c r="RCS37" s="86"/>
      <c r="RCT37" s="86"/>
      <c r="RCU37" s="86"/>
      <c r="RCV37" s="86"/>
      <c r="RCW37" s="86"/>
      <c r="RCX37" s="86"/>
      <c r="RCY37" s="86"/>
      <c r="RCZ37" s="86"/>
      <c r="RDA37" s="86"/>
      <c r="RDB37" s="86"/>
      <c r="RDC37" s="86"/>
      <c r="RDD37" s="86"/>
      <c r="RDE37" s="86"/>
      <c r="RDF37" s="86"/>
      <c r="RDG37" s="86"/>
      <c r="RDH37" s="86"/>
      <c r="RDI37" s="86"/>
      <c r="RDJ37" s="86"/>
      <c r="RDK37" s="86"/>
      <c r="RDL37" s="86"/>
      <c r="RDM37" s="86"/>
      <c r="RDN37" s="86"/>
      <c r="RDO37" s="86"/>
      <c r="RDP37" s="86"/>
      <c r="RDQ37" s="86"/>
      <c r="RDR37" s="86"/>
      <c r="RDS37" s="86"/>
      <c r="RDT37" s="86"/>
      <c r="RDU37" s="86"/>
      <c r="RDV37" s="86"/>
      <c r="RDW37" s="86"/>
      <c r="RDX37" s="86"/>
      <c r="RDY37" s="86"/>
      <c r="RDZ37" s="86"/>
      <c r="REA37" s="86"/>
      <c r="REB37" s="86"/>
      <c r="REC37" s="86"/>
      <c r="RED37" s="86"/>
      <c r="REE37" s="86"/>
      <c r="REF37" s="86"/>
      <c r="REG37" s="86"/>
      <c r="REH37" s="86"/>
      <c r="REI37" s="86"/>
      <c r="REJ37" s="86"/>
      <c r="REK37" s="86"/>
      <c r="REL37" s="86"/>
      <c r="REM37" s="86"/>
      <c r="REN37" s="86"/>
      <c r="REO37" s="86"/>
      <c r="REP37" s="86"/>
      <c r="REQ37" s="86"/>
      <c r="RER37" s="86"/>
      <c r="RES37" s="86"/>
      <c r="RET37" s="86"/>
      <c r="REU37" s="86"/>
      <c r="REV37" s="86"/>
      <c r="REW37" s="86"/>
      <c r="REX37" s="86"/>
      <c r="REY37" s="86"/>
      <c r="REZ37" s="86"/>
      <c r="RFA37" s="86"/>
      <c r="RFB37" s="86"/>
      <c r="RFC37" s="86"/>
      <c r="RFD37" s="86"/>
      <c r="RFE37" s="86"/>
      <c r="RFF37" s="86"/>
      <c r="RFG37" s="86"/>
      <c r="RFH37" s="86"/>
      <c r="RFI37" s="86"/>
      <c r="RFJ37" s="86"/>
      <c r="RFK37" s="86"/>
      <c r="RFL37" s="86"/>
      <c r="RFM37" s="86"/>
      <c r="RFN37" s="86"/>
      <c r="RFO37" s="86"/>
      <c r="RFP37" s="86"/>
      <c r="RFQ37" s="86"/>
      <c r="RFR37" s="86"/>
      <c r="RFS37" s="86"/>
      <c r="RFT37" s="86"/>
      <c r="RFU37" s="86"/>
      <c r="RFV37" s="86"/>
      <c r="RFW37" s="86"/>
      <c r="RFX37" s="86"/>
      <c r="RFY37" s="86"/>
      <c r="RFZ37" s="86"/>
      <c r="RGA37" s="86"/>
      <c r="RGB37" s="86"/>
      <c r="RGC37" s="86"/>
      <c r="RGD37" s="86"/>
      <c r="RGE37" s="86"/>
      <c r="RGF37" s="86"/>
      <c r="RGG37" s="86"/>
      <c r="RGH37" s="86"/>
      <c r="RGI37" s="86"/>
      <c r="RGJ37" s="86"/>
      <c r="RGK37" s="86"/>
      <c r="RGL37" s="86"/>
      <c r="RGM37" s="86"/>
      <c r="RGN37" s="86"/>
      <c r="RGO37" s="86"/>
      <c r="RGP37" s="86"/>
      <c r="RGQ37" s="86"/>
      <c r="RGR37" s="86"/>
      <c r="RGS37" s="86"/>
      <c r="RGT37" s="86"/>
      <c r="RGU37" s="86"/>
      <c r="RGV37" s="86"/>
      <c r="RGW37" s="86"/>
      <c r="RGX37" s="86"/>
      <c r="RGY37" s="86"/>
      <c r="RGZ37" s="86"/>
      <c r="RHA37" s="86"/>
      <c r="RHB37" s="86"/>
      <c r="RHC37" s="86"/>
      <c r="RHD37" s="86"/>
      <c r="RHE37" s="86"/>
      <c r="RHF37" s="86"/>
      <c r="RHG37" s="86"/>
      <c r="RHH37" s="86"/>
      <c r="RHI37" s="86"/>
      <c r="RHJ37" s="86"/>
      <c r="RHK37" s="86"/>
      <c r="RHL37" s="86"/>
      <c r="RHM37" s="86"/>
      <c r="RHN37" s="86"/>
      <c r="RHO37" s="86"/>
      <c r="RHP37" s="86"/>
      <c r="RHQ37" s="86"/>
      <c r="RHR37" s="86"/>
      <c r="RHS37" s="86"/>
      <c r="RHT37" s="86"/>
      <c r="RHU37" s="86"/>
      <c r="RHV37" s="86"/>
      <c r="RHW37" s="86"/>
      <c r="RHX37" s="86"/>
      <c r="RHY37" s="86"/>
      <c r="RHZ37" s="86"/>
      <c r="RIA37" s="86"/>
      <c r="RIB37" s="86"/>
      <c r="RIC37" s="86"/>
      <c r="RID37" s="86"/>
      <c r="RIE37" s="86"/>
      <c r="RIF37" s="86"/>
      <c r="RIG37" s="86"/>
      <c r="RIH37" s="86"/>
      <c r="RII37" s="86"/>
      <c r="RIJ37" s="86"/>
      <c r="RIK37" s="86"/>
      <c r="RIL37" s="86"/>
      <c r="RIM37" s="86"/>
      <c r="RIN37" s="86"/>
      <c r="RIO37" s="86"/>
      <c r="RIP37" s="86"/>
      <c r="RIQ37" s="86"/>
      <c r="RIR37" s="86"/>
      <c r="RIS37" s="86"/>
      <c r="RIT37" s="86"/>
      <c r="RIU37" s="86"/>
      <c r="RIV37" s="86"/>
      <c r="RIW37" s="86"/>
      <c r="RIX37" s="86"/>
      <c r="RIY37" s="86"/>
      <c r="RIZ37" s="86"/>
      <c r="RJA37" s="86"/>
      <c r="RJB37" s="86"/>
      <c r="RJC37" s="86"/>
      <c r="RJD37" s="86"/>
      <c r="RJE37" s="86"/>
      <c r="RJF37" s="86"/>
      <c r="RJG37" s="86"/>
      <c r="RJH37" s="86"/>
      <c r="RJI37" s="86"/>
      <c r="RJJ37" s="86"/>
      <c r="RJK37" s="86"/>
      <c r="RJL37" s="86"/>
      <c r="RJM37" s="86"/>
      <c r="RJN37" s="86"/>
      <c r="RJO37" s="86"/>
      <c r="RJP37" s="86"/>
      <c r="RJQ37" s="86"/>
      <c r="RJR37" s="86"/>
      <c r="RJS37" s="86"/>
      <c r="RJT37" s="86"/>
      <c r="RJU37" s="86"/>
      <c r="RJV37" s="86"/>
      <c r="RJW37" s="86"/>
      <c r="RJX37" s="86"/>
      <c r="RJY37" s="86"/>
      <c r="RJZ37" s="86"/>
      <c r="RKA37" s="86"/>
      <c r="RKB37" s="86"/>
      <c r="RKC37" s="86"/>
      <c r="RKD37" s="86"/>
      <c r="RKE37" s="86"/>
      <c r="RKF37" s="86"/>
      <c r="RKG37" s="86"/>
      <c r="RKH37" s="86"/>
      <c r="RKI37" s="86"/>
      <c r="RKJ37" s="86"/>
      <c r="RKK37" s="86"/>
      <c r="RKL37" s="86"/>
      <c r="RKM37" s="86"/>
      <c r="RKN37" s="86"/>
      <c r="RKO37" s="86"/>
      <c r="RKP37" s="86"/>
      <c r="RKQ37" s="86"/>
      <c r="RKR37" s="86"/>
      <c r="RKS37" s="86"/>
      <c r="RKT37" s="86"/>
      <c r="RKU37" s="86"/>
      <c r="RKV37" s="86"/>
      <c r="RKW37" s="86"/>
      <c r="RKX37" s="86"/>
      <c r="RKY37" s="86"/>
      <c r="RKZ37" s="86"/>
      <c r="RLA37" s="86"/>
      <c r="RLB37" s="86"/>
      <c r="RLC37" s="86"/>
      <c r="RLD37" s="86"/>
      <c r="RLE37" s="86"/>
      <c r="RLF37" s="86"/>
      <c r="RLG37" s="86"/>
      <c r="RLH37" s="86"/>
      <c r="RLI37" s="86"/>
      <c r="RLJ37" s="86"/>
      <c r="RLK37" s="86"/>
      <c r="RLL37" s="86"/>
      <c r="RLM37" s="86"/>
      <c r="RLN37" s="86"/>
      <c r="RLO37" s="86"/>
      <c r="RLP37" s="86"/>
      <c r="RLQ37" s="86"/>
      <c r="RLR37" s="86"/>
      <c r="RLS37" s="86"/>
      <c r="RLT37" s="86"/>
      <c r="RLU37" s="86"/>
      <c r="RLV37" s="86"/>
      <c r="RLW37" s="86"/>
      <c r="RLX37" s="86"/>
      <c r="RLY37" s="86"/>
      <c r="RLZ37" s="86"/>
      <c r="RMA37" s="86"/>
      <c r="RMB37" s="86"/>
      <c r="RMC37" s="86"/>
      <c r="RMD37" s="86"/>
      <c r="RME37" s="86"/>
      <c r="RMF37" s="86"/>
      <c r="RMG37" s="86"/>
      <c r="RMH37" s="86"/>
      <c r="RMI37" s="86"/>
      <c r="RMJ37" s="86"/>
      <c r="RMK37" s="86"/>
      <c r="RML37" s="86"/>
      <c r="RMM37" s="86"/>
      <c r="RMN37" s="86"/>
      <c r="RMO37" s="86"/>
      <c r="RMP37" s="86"/>
      <c r="RMQ37" s="86"/>
      <c r="RMR37" s="86"/>
      <c r="RMS37" s="86"/>
      <c r="RMT37" s="86"/>
      <c r="RMU37" s="86"/>
      <c r="RMV37" s="86"/>
      <c r="RMW37" s="86"/>
      <c r="RMX37" s="86"/>
      <c r="RMY37" s="86"/>
      <c r="RMZ37" s="86"/>
      <c r="RNA37" s="86"/>
      <c r="RNB37" s="86"/>
      <c r="RNC37" s="86"/>
      <c r="RND37" s="86"/>
      <c r="RNE37" s="86"/>
      <c r="RNF37" s="86"/>
      <c r="RNG37" s="86"/>
      <c r="RNH37" s="86"/>
      <c r="RNI37" s="86"/>
      <c r="RNJ37" s="86"/>
      <c r="RNK37" s="86"/>
      <c r="RNL37" s="86"/>
      <c r="RNM37" s="86"/>
      <c r="RNN37" s="86"/>
      <c r="RNO37" s="86"/>
      <c r="RNP37" s="86"/>
      <c r="RNQ37" s="86"/>
      <c r="RNR37" s="86"/>
      <c r="RNS37" s="86"/>
      <c r="RNT37" s="86"/>
      <c r="RNU37" s="86"/>
      <c r="RNV37" s="86"/>
      <c r="RNW37" s="86"/>
      <c r="RNX37" s="86"/>
      <c r="RNY37" s="86"/>
      <c r="RNZ37" s="86"/>
      <c r="ROA37" s="86"/>
      <c r="ROB37" s="86"/>
      <c r="ROC37" s="86"/>
      <c r="ROD37" s="86"/>
      <c r="ROE37" s="86"/>
      <c r="ROF37" s="86"/>
      <c r="ROG37" s="86"/>
      <c r="ROH37" s="86"/>
      <c r="ROI37" s="86"/>
      <c r="ROJ37" s="86"/>
      <c r="ROK37" s="86"/>
      <c r="ROL37" s="86"/>
      <c r="ROM37" s="86"/>
      <c r="RON37" s="86"/>
      <c r="ROO37" s="86"/>
      <c r="ROP37" s="86"/>
      <c r="ROQ37" s="86"/>
      <c r="ROR37" s="86"/>
      <c r="ROS37" s="86"/>
      <c r="ROT37" s="86"/>
      <c r="ROU37" s="86"/>
      <c r="ROV37" s="86"/>
      <c r="ROW37" s="86"/>
      <c r="ROX37" s="86"/>
      <c r="ROY37" s="86"/>
      <c r="ROZ37" s="86"/>
      <c r="RPA37" s="86"/>
      <c r="RPB37" s="86"/>
      <c r="RPC37" s="86"/>
      <c r="RPD37" s="86"/>
      <c r="RPE37" s="86"/>
      <c r="RPF37" s="86"/>
      <c r="RPG37" s="86"/>
      <c r="RPH37" s="86"/>
      <c r="RPI37" s="86"/>
      <c r="RPJ37" s="86"/>
      <c r="RPK37" s="86"/>
      <c r="RPL37" s="86"/>
      <c r="RPM37" s="86"/>
      <c r="RPN37" s="86"/>
      <c r="RPO37" s="86"/>
      <c r="RPP37" s="86"/>
      <c r="RPQ37" s="86"/>
      <c r="RPR37" s="86"/>
      <c r="RPS37" s="86"/>
      <c r="RPT37" s="86"/>
      <c r="RPU37" s="86"/>
      <c r="RPV37" s="86"/>
      <c r="RPW37" s="86"/>
      <c r="RPX37" s="86"/>
      <c r="RPY37" s="86"/>
      <c r="RPZ37" s="86"/>
      <c r="RQA37" s="86"/>
      <c r="RQB37" s="86"/>
      <c r="RQC37" s="86"/>
      <c r="RQD37" s="86"/>
      <c r="RQE37" s="86"/>
      <c r="RQF37" s="86"/>
      <c r="RQG37" s="86"/>
      <c r="RQH37" s="86"/>
      <c r="RQI37" s="86"/>
      <c r="RQJ37" s="86"/>
      <c r="RQK37" s="86"/>
      <c r="RQL37" s="86"/>
      <c r="RQM37" s="86"/>
      <c r="RQN37" s="86"/>
      <c r="RQO37" s="86"/>
      <c r="RQP37" s="86"/>
      <c r="RQQ37" s="86"/>
      <c r="RQR37" s="86"/>
      <c r="RQS37" s="86"/>
      <c r="RQT37" s="86"/>
      <c r="RQU37" s="86"/>
      <c r="RQV37" s="86"/>
      <c r="RQW37" s="86"/>
      <c r="RQX37" s="86"/>
      <c r="RQY37" s="86"/>
      <c r="RQZ37" s="86"/>
      <c r="RRA37" s="86"/>
      <c r="RRB37" s="86"/>
      <c r="RRC37" s="86"/>
      <c r="RRD37" s="86"/>
      <c r="RRE37" s="86"/>
      <c r="RRF37" s="86"/>
      <c r="RRG37" s="86"/>
      <c r="RRH37" s="86"/>
      <c r="RRI37" s="86"/>
      <c r="RRJ37" s="86"/>
      <c r="RRK37" s="86"/>
      <c r="RRL37" s="86"/>
      <c r="RRM37" s="86"/>
      <c r="RRN37" s="86"/>
      <c r="RRO37" s="86"/>
      <c r="RRP37" s="86"/>
      <c r="RRQ37" s="86"/>
      <c r="RRR37" s="86"/>
      <c r="RRS37" s="86"/>
      <c r="RRT37" s="86"/>
      <c r="RRU37" s="86"/>
      <c r="RRV37" s="86"/>
      <c r="RRW37" s="86"/>
      <c r="RRX37" s="86"/>
      <c r="RRY37" s="86"/>
      <c r="RRZ37" s="86"/>
      <c r="RSA37" s="86"/>
      <c r="RSB37" s="86"/>
      <c r="RSC37" s="86"/>
      <c r="RSD37" s="86"/>
      <c r="RSE37" s="86"/>
      <c r="RSF37" s="86"/>
      <c r="RSG37" s="86"/>
      <c r="RSH37" s="86"/>
      <c r="RSI37" s="86"/>
      <c r="RSJ37" s="86"/>
      <c r="RSK37" s="86"/>
      <c r="RSL37" s="86"/>
      <c r="RSM37" s="86"/>
      <c r="RSN37" s="86"/>
      <c r="RSO37" s="86"/>
      <c r="RSP37" s="86"/>
      <c r="RSQ37" s="86"/>
      <c r="RSR37" s="86"/>
      <c r="RSS37" s="86"/>
      <c r="RST37" s="86"/>
      <c r="RSU37" s="86"/>
      <c r="RSV37" s="86"/>
      <c r="RSW37" s="86"/>
      <c r="RSX37" s="86"/>
      <c r="RSY37" s="86"/>
      <c r="RSZ37" s="86"/>
      <c r="RTA37" s="86"/>
      <c r="RTB37" s="86"/>
      <c r="RTC37" s="86"/>
      <c r="RTD37" s="86"/>
      <c r="RTE37" s="86"/>
      <c r="RTF37" s="86"/>
      <c r="RTG37" s="86"/>
      <c r="RTH37" s="86"/>
      <c r="RTI37" s="86"/>
      <c r="RTJ37" s="86"/>
      <c r="RTK37" s="86"/>
      <c r="RTL37" s="86"/>
      <c r="RTM37" s="86"/>
      <c r="RTN37" s="86"/>
      <c r="RTO37" s="86"/>
      <c r="RTP37" s="86"/>
      <c r="RTQ37" s="86"/>
      <c r="RTR37" s="86"/>
      <c r="RTS37" s="86"/>
      <c r="RTT37" s="86"/>
      <c r="RTU37" s="86"/>
      <c r="RTV37" s="86"/>
      <c r="RTW37" s="86"/>
      <c r="RTX37" s="86"/>
      <c r="RTY37" s="86"/>
      <c r="RTZ37" s="86"/>
      <c r="RUA37" s="86"/>
      <c r="RUB37" s="86"/>
      <c r="RUC37" s="86"/>
      <c r="RUD37" s="86"/>
      <c r="RUE37" s="86"/>
      <c r="RUF37" s="86"/>
      <c r="RUG37" s="86"/>
      <c r="RUH37" s="86"/>
      <c r="RUI37" s="86"/>
      <c r="RUJ37" s="86"/>
      <c r="RUK37" s="86"/>
      <c r="RUL37" s="86"/>
      <c r="RUM37" s="86"/>
      <c r="RUN37" s="86"/>
      <c r="RUO37" s="86"/>
      <c r="RUP37" s="86"/>
      <c r="RUQ37" s="86"/>
      <c r="RUR37" s="86"/>
      <c r="RUS37" s="86"/>
      <c r="RUT37" s="86"/>
      <c r="RUU37" s="86"/>
      <c r="RUV37" s="86"/>
      <c r="RUW37" s="86"/>
      <c r="RUX37" s="86"/>
      <c r="RUY37" s="86"/>
      <c r="RUZ37" s="86"/>
      <c r="RVA37" s="86"/>
      <c r="RVB37" s="86"/>
      <c r="RVC37" s="86"/>
      <c r="RVD37" s="86"/>
      <c r="RVE37" s="86"/>
      <c r="RVF37" s="86"/>
      <c r="RVG37" s="86"/>
      <c r="RVH37" s="86"/>
      <c r="RVI37" s="86"/>
      <c r="RVJ37" s="86"/>
      <c r="RVK37" s="86"/>
      <c r="RVL37" s="86"/>
      <c r="RVM37" s="86"/>
      <c r="RVN37" s="86"/>
      <c r="RVO37" s="86"/>
      <c r="RVP37" s="86"/>
      <c r="RVQ37" s="86"/>
      <c r="RVR37" s="86"/>
      <c r="RVS37" s="86"/>
      <c r="RVT37" s="86"/>
      <c r="RVU37" s="86"/>
      <c r="RVV37" s="86"/>
      <c r="RVW37" s="86"/>
      <c r="RVX37" s="86"/>
      <c r="RVY37" s="86"/>
      <c r="RVZ37" s="86"/>
      <c r="RWA37" s="86"/>
      <c r="RWB37" s="86"/>
      <c r="RWC37" s="86"/>
      <c r="RWD37" s="86"/>
      <c r="RWE37" s="86"/>
      <c r="RWF37" s="86"/>
      <c r="RWG37" s="86"/>
      <c r="RWH37" s="86"/>
      <c r="RWI37" s="86"/>
      <c r="RWJ37" s="86"/>
      <c r="RWK37" s="86"/>
      <c r="RWL37" s="86"/>
      <c r="RWM37" s="86"/>
      <c r="RWN37" s="86"/>
      <c r="RWO37" s="86"/>
      <c r="RWP37" s="86"/>
      <c r="RWQ37" s="86"/>
      <c r="RWR37" s="86"/>
      <c r="RWS37" s="86"/>
      <c r="RWT37" s="86"/>
      <c r="RWU37" s="86"/>
      <c r="RWV37" s="86"/>
      <c r="RWW37" s="86"/>
      <c r="RWX37" s="86"/>
      <c r="RWY37" s="86"/>
      <c r="RWZ37" s="86"/>
      <c r="RXA37" s="86"/>
      <c r="RXB37" s="86"/>
      <c r="RXC37" s="86"/>
      <c r="RXD37" s="86"/>
      <c r="RXE37" s="86"/>
      <c r="RXF37" s="86"/>
      <c r="RXG37" s="86"/>
      <c r="RXH37" s="86"/>
      <c r="RXI37" s="86"/>
      <c r="RXJ37" s="86"/>
      <c r="RXK37" s="86"/>
      <c r="RXL37" s="86"/>
      <c r="RXM37" s="86"/>
      <c r="RXN37" s="86"/>
      <c r="RXO37" s="86"/>
      <c r="RXP37" s="86"/>
      <c r="RXQ37" s="86"/>
      <c r="RXR37" s="86"/>
      <c r="RXS37" s="86"/>
      <c r="RXT37" s="86"/>
      <c r="RXU37" s="86"/>
      <c r="RXV37" s="86"/>
      <c r="RXW37" s="86"/>
      <c r="RXX37" s="86"/>
      <c r="RXY37" s="86"/>
      <c r="RXZ37" s="86"/>
      <c r="RYA37" s="86"/>
      <c r="RYB37" s="86"/>
      <c r="RYC37" s="86"/>
      <c r="RYD37" s="86"/>
      <c r="RYE37" s="86"/>
      <c r="RYF37" s="86"/>
      <c r="RYG37" s="86"/>
      <c r="RYH37" s="86"/>
      <c r="RYI37" s="86"/>
      <c r="RYJ37" s="86"/>
      <c r="RYK37" s="86"/>
      <c r="RYL37" s="86"/>
      <c r="RYM37" s="86"/>
      <c r="RYN37" s="86"/>
      <c r="RYO37" s="86"/>
      <c r="RYP37" s="86"/>
      <c r="RYQ37" s="86"/>
      <c r="RYR37" s="86"/>
      <c r="RYS37" s="86"/>
      <c r="RYT37" s="86"/>
      <c r="RYU37" s="86"/>
      <c r="RYV37" s="86"/>
      <c r="RYW37" s="86"/>
      <c r="RYX37" s="86"/>
      <c r="RYY37" s="86"/>
      <c r="RYZ37" s="86"/>
      <c r="RZA37" s="86"/>
      <c r="RZB37" s="86"/>
      <c r="RZC37" s="86"/>
      <c r="RZD37" s="86"/>
      <c r="RZE37" s="86"/>
      <c r="RZF37" s="86"/>
      <c r="RZG37" s="86"/>
      <c r="RZH37" s="86"/>
      <c r="RZI37" s="86"/>
      <c r="RZJ37" s="86"/>
      <c r="RZK37" s="86"/>
      <c r="RZL37" s="86"/>
      <c r="RZM37" s="86"/>
      <c r="RZN37" s="86"/>
      <c r="RZO37" s="86"/>
      <c r="RZP37" s="86"/>
      <c r="RZQ37" s="86"/>
      <c r="RZR37" s="86"/>
      <c r="RZS37" s="86"/>
      <c r="RZT37" s="86"/>
      <c r="RZU37" s="86"/>
      <c r="RZV37" s="86"/>
      <c r="RZW37" s="86"/>
      <c r="RZX37" s="86"/>
      <c r="RZY37" s="86"/>
      <c r="RZZ37" s="86"/>
      <c r="SAA37" s="86"/>
      <c r="SAB37" s="86"/>
      <c r="SAC37" s="86"/>
      <c r="SAD37" s="86"/>
      <c r="SAE37" s="86"/>
      <c r="SAF37" s="86"/>
      <c r="SAG37" s="86"/>
      <c r="SAH37" s="86"/>
      <c r="SAI37" s="86"/>
      <c r="SAJ37" s="86"/>
      <c r="SAK37" s="86"/>
      <c r="SAL37" s="86"/>
      <c r="SAM37" s="86"/>
      <c r="SAN37" s="86"/>
      <c r="SAO37" s="86"/>
      <c r="SAP37" s="86"/>
      <c r="SAQ37" s="86"/>
      <c r="SAR37" s="86"/>
      <c r="SAS37" s="86"/>
      <c r="SAT37" s="86"/>
      <c r="SAU37" s="86"/>
      <c r="SAV37" s="86"/>
      <c r="SAW37" s="86"/>
      <c r="SAX37" s="86"/>
      <c r="SAY37" s="86"/>
      <c r="SAZ37" s="86"/>
      <c r="SBA37" s="86"/>
      <c r="SBB37" s="86"/>
      <c r="SBC37" s="86"/>
      <c r="SBD37" s="86"/>
      <c r="SBE37" s="86"/>
      <c r="SBF37" s="86"/>
      <c r="SBG37" s="86"/>
      <c r="SBH37" s="86"/>
      <c r="SBI37" s="86"/>
      <c r="SBJ37" s="86"/>
      <c r="SBK37" s="86"/>
      <c r="SBL37" s="86"/>
      <c r="SBM37" s="86"/>
      <c r="SBN37" s="86"/>
      <c r="SBO37" s="86"/>
      <c r="SBP37" s="86"/>
      <c r="SBQ37" s="86"/>
      <c r="SBR37" s="86"/>
      <c r="SBS37" s="86"/>
      <c r="SBT37" s="86"/>
      <c r="SBU37" s="86"/>
      <c r="SBV37" s="86"/>
      <c r="SBW37" s="86"/>
      <c r="SBX37" s="86"/>
      <c r="SBY37" s="86"/>
      <c r="SBZ37" s="86"/>
      <c r="SCA37" s="86"/>
      <c r="SCB37" s="86"/>
      <c r="SCC37" s="86"/>
      <c r="SCD37" s="86"/>
      <c r="SCE37" s="86"/>
      <c r="SCF37" s="86"/>
      <c r="SCG37" s="86"/>
      <c r="SCH37" s="86"/>
      <c r="SCI37" s="86"/>
      <c r="SCJ37" s="86"/>
      <c r="SCK37" s="86"/>
      <c r="SCL37" s="86"/>
      <c r="SCM37" s="86"/>
      <c r="SCN37" s="86"/>
      <c r="SCO37" s="86"/>
      <c r="SCP37" s="86"/>
      <c r="SCQ37" s="86"/>
      <c r="SCR37" s="86"/>
      <c r="SCS37" s="86"/>
      <c r="SCT37" s="86"/>
      <c r="SCU37" s="86"/>
      <c r="SCV37" s="86"/>
      <c r="SCW37" s="86"/>
      <c r="SCX37" s="86"/>
      <c r="SCY37" s="86"/>
      <c r="SCZ37" s="86"/>
      <c r="SDA37" s="86"/>
      <c r="SDB37" s="86"/>
      <c r="SDC37" s="86"/>
      <c r="SDD37" s="86"/>
      <c r="SDE37" s="86"/>
      <c r="SDF37" s="86"/>
      <c r="SDG37" s="86"/>
      <c r="SDH37" s="86"/>
      <c r="SDI37" s="86"/>
      <c r="SDJ37" s="86"/>
      <c r="SDK37" s="86"/>
      <c r="SDL37" s="86"/>
      <c r="SDM37" s="86"/>
      <c r="SDN37" s="86"/>
      <c r="SDO37" s="86"/>
      <c r="SDP37" s="86"/>
      <c r="SDQ37" s="86"/>
      <c r="SDR37" s="86"/>
      <c r="SDS37" s="86"/>
      <c r="SDT37" s="86"/>
      <c r="SDU37" s="86"/>
      <c r="SDV37" s="86"/>
      <c r="SDW37" s="86"/>
      <c r="SDX37" s="86"/>
      <c r="SDY37" s="86"/>
      <c r="SDZ37" s="86"/>
      <c r="SEA37" s="86"/>
      <c r="SEB37" s="86"/>
      <c r="SEC37" s="86"/>
      <c r="SED37" s="86"/>
      <c r="SEE37" s="86"/>
      <c r="SEF37" s="86"/>
      <c r="SEG37" s="86"/>
      <c r="SEH37" s="86"/>
      <c r="SEI37" s="86"/>
      <c r="SEJ37" s="86"/>
      <c r="SEK37" s="86"/>
      <c r="SEL37" s="86"/>
      <c r="SEM37" s="86"/>
      <c r="SEN37" s="86"/>
      <c r="SEO37" s="86"/>
      <c r="SEP37" s="86"/>
      <c r="SEQ37" s="86"/>
      <c r="SER37" s="86"/>
      <c r="SES37" s="86"/>
      <c r="SET37" s="86"/>
      <c r="SEU37" s="86"/>
      <c r="SEV37" s="86"/>
      <c r="SEW37" s="86"/>
      <c r="SEX37" s="86"/>
      <c r="SEY37" s="86"/>
      <c r="SEZ37" s="86"/>
      <c r="SFA37" s="86"/>
      <c r="SFB37" s="86"/>
      <c r="SFC37" s="86"/>
      <c r="SFD37" s="86"/>
      <c r="SFE37" s="86"/>
      <c r="SFF37" s="86"/>
      <c r="SFG37" s="86"/>
      <c r="SFH37" s="86"/>
      <c r="SFI37" s="86"/>
      <c r="SFJ37" s="86"/>
      <c r="SFK37" s="86"/>
      <c r="SFL37" s="86"/>
      <c r="SFM37" s="86"/>
      <c r="SFN37" s="86"/>
      <c r="SFO37" s="86"/>
      <c r="SFP37" s="86"/>
      <c r="SFQ37" s="86"/>
      <c r="SFR37" s="86"/>
      <c r="SFS37" s="86"/>
      <c r="SFT37" s="86"/>
      <c r="SFU37" s="86"/>
      <c r="SFV37" s="86"/>
      <c r="SFW37" s="86"/>
      <c r="SFX37" s="86"/>
      <c r="SFY37" s="86"/>
      <c r="SFZ37" s="86"/>
      <c r="SGA37" s="86"/>
      <c r="SGB37" s="86"/>
      <c r="SGC37" s="86"/>
      <c r="SGD37" s="86"/>
      <c r="SGE37" s="86"/>
      <c r="SGF37" s="86"/>
      <c r="SGG37" s="86"/>
      <c r="SGH37" s="86"/>
      <c r="SGI37" s="86"/>
      <c r="SGJ37" s="86"/>
      <c r="SGK37" s="86"/>
      <c r="SGL37" s="86"/>
      <c r="SGM37" s="86"/>
      <c r="SGN37" s="86"/>
      <c r="SGO37" s="86"/>
      <c r="SGP37" s="86"/>
      <c r="SGQ37" s="86"/>
      <c r="SGR37" s="86"/>
      <c r="SGS37" s="86"/>
      <c r="SGT37" s="86"/>
      <c r="SGU37" s="86"/>
      <c r="SGV37" s="86"/>
      <c r="SGW37" s="86"/>
      <c r="SGX37" s="86"/>
      <c r="SGY37" s="86"/>
      <c r="SGZ37" s="86"/>
      <c r="SHA37" s="86"/>
      <c r="SHB37" s="86"/>
      <c r="SHC37" s="86"/>
      <c r="SHD37" s="86"/>
      <c r="SHE37" s="86"/>
      <c r="SHF37" s="86"/>
      <c r="SHG37" s="86"/>
      <c r="SHH37" s="86"/>
      <c r="SHI37" s="86"/>
      <c r="SHJ37" s="86"/>
      <c r="SHK37" s="86"/>
      <c r="SHL37" s="86"/>
      <c r="SHM37" s="86"/>
      <c r="SHN37" s="86"/>
      <c r="SHO37" s="86"/>
      <c r="SHP37" s="86"/>
      <c r="SHQ37" s="86"/>
      <c r="SHR37" s="86"/>
      <c r="SHS37" s="86"/>
      <c r="SHT37" s="86"/>
      <c r="SHU37" s="86"/>
      <c r="SHV37" s="86"/>
      <c r="SHW37" s="86"/>
      <c r="SHX37" s="86"/>
      <c r="SHY37" s="86"/>
      <c r="SHZ37" s="86"/>
      <c r="SIA37" s="86"/>
      <c r="SIB37" s="86"/>
      <c r="SIC37" s="86"/>
      <c r="SID37" s="86"/>
      <c r="SIE37" s="86"/>
      <c r="SIF37" s="86"/>
      <c r="SIG37" s="86"/>
      <c r="SIH37" s="86"/>
      <c r="SII37" s="86"/>
      <c r="SIJ37" s="86"/>
      <c r="SIK37" s="86"/>
      <c r="SIL37" s="86"/>
      <c r="SIM37" s="86"/>
      <c r="SIN37" s="86"/>
      <c r="SIO37" s="86"/>
      <c r="SIP37" s="86"/>
      <c r="SIQ37" s="86"/>
      <c r="SIR37" s="86"/>
      <c r="SIS37" s="86"/>
      <c r="SIT37" s="86"/>
      <c r="SIU37" s="86"/>
      <c r="SIV37" s="86"/>
      <c r="SIW37" s="86"/>
      <c r="SIX37" s="86"/>
      <c r="SIY37" s="86"/>
      <c r="SIZ37" s="86"/>
      <c r="SJA37" s="86"/>
      <c r="SJB37" s="86"/>
      <c r="SJC37" s="86"/>
      <c r="SJD37" s="86"/>
      <c r="SJE37" s="86"/>
      <c r="SJF37" s="86"/>
      <c r="SJG37" s="86"/>
      <c r="SJH37" s="86"/>
      <c r="SJI37" s="86"/>
      <c r="SJJ37" s="86"/>
      <c r="SJK37" s="86"/>
      <c r="SJL37" s="86"/>
      <c r="SJM37" s="86"/>
      <c r="SJN37" s="86"/>
      <c r="SJO37" s="86"/>
      <c r="SJP37" s="86"/>
      <c r="SJQ37" s="86"/>
      <c r="SJR37" s="86"/>
      <c r="SJS37" s="86"/>
      <c r="SJT37" s="86"/>
      <c r="SJU37" s="86"/>
      <c r="SJV37" s="86"/>
      <c r="SJW37" s="86"/>
      <c r="SJX37" s="86"/>
      <c r="SJY37" s="86"/>
      <c r="SJZ37" s="86"/>
      <c r="SKA37" s="86"/>
      <c r="SKB37" s="86"/>
      <c r="SKC37" s="86"/>
      <c r="SKD37" s="86"/>
      <c r="SKE37" s="86"/>
      <c r="SKF37" s="86"/>
      <c r="SKG37" s="86"/>
      <c r="SKH37" s="86"/>
      <c r="SKI37" s="86"/>
      <c r="SKJ37" s="86"/>
      <c r="SKK37" s="86"/>
      <c r="SKL37" s="86"/>
      <c r="SKM37" s="86"/>
      <c r="SKN37" s="86"/>
      <c r="SKO37" s="86"/>
      <c r="SKP37" s="86"/>
      <c r="SKQ37" s="86"/>
      <c r="SKR37" s="86"/>
      <c r="SKS37" s="86"/>
      <c r="SKT37" s="86"/>
      <c r="SKU37" s="86"/>
      <c r="SKV37" s="86"/>
      <c r="SKW37" s="86"/>
      <c r="SKX37" s="86"/>
      <c r="SKY37" s="86"/>
      <c r="SKZ37" s="86"/>
      <c r="SLA37" s="86"/>
      <c r="SLB37" s="86"/>
      <c r="SLC37" s="86"/>
      <c r="SLD37" s="86"/>
      <c r="SLE37" s="86"/>
      <c r="SLF37" s="86"/>
      <c r="SLG37" s="86"/>
      <c r="SLH37" s="86"/>
      <c r="SLI37" s="86"/>
      <c r="SLJ37" s="86"/>
      <c r="SLK37" s="86"/>
      <c r="SLL37" s="86"/>
      <c r="SLM37" s="86"/>
      <c r="SLN37" s="86"/>
      <c r="SLO37" s="86"/>
      <c r="SLP37" s="86"/>
      <c r="SLQ37" s="86"/>
      <c r="SLR37" s="86"/>
      <c r="SLS37" s="86"/>
      <c r="SLT37" s="86"/>
      <c r="SLU37" s="86"/>
      <c r="SLV37" s="86"/>
      <c r="SLW37" s="86"/>
      <c r="SLX37" s="86"/>
      <c r="SLY37" s="86"/>
      <c r="SLZ37" s="86"/>
      <c r="SMA37" s="86"/>
      <c r="SMB37" s="86"/>
      <c r="SMC37" s="86"/>
      <c r="SMD37" s="86"/>
      <c r="SME37" s="86"/>
      <c r="SMF37" s="86"/>
      <c r="SMG37" s="86"/>
      <c r="SMH37" s="86"/>
      <c r="SMI37" s="86"/>
      <c r="SMJ37" s="86"/>
      <c r="SMK37" s="86"/>
      <c r="SML37" s="86"/>
      <c r="SMM37" s="86"/>
      <c r="SMN37" s="86"/>
      <c r="SMO37" s="86"/>
      <c r="SMP37" s="86"/>
      <c r="SMQ37" s="86"/>
      <c r="SMR37" s="86"/>
      <c r="SMS37" s="86"/>
      <c r="SMT37" s="86"/>
      <c r="SMU37" s="86"/>
      <c r="SMV37" s="86"/>
      <c r="SMW37" s="86"/>
      <c r="SMX37" s="86"/>
      <c r="SMY37" s="86"/>
      <c r="SMZ37" s="86"/>
      <c r="SNA37" s="86"/>
      <c r="SNB37" s="86"/>
      <c r="SNC37" s="86"/>
      <c r="SND37" s="86"/>
      <c r="SNE37" s="86"/>
      <c r="SNF37" s="86"/>
      <c r="SNG37" s="86"/>
      <c r="SNH37" s="86"/>
      <c r="SNI37" s="86"/>
      <c r="SNJ37" s="86"/>
      <c r="SNK37" s="86"/>
      <c r="SNL37" s="86"/>
      <c r="SNM37" s="86"/>
      <c r="SNN37" s="86"/>
      <c r="SNO37" s="86"/>
      <c r="SNP37" s="86"/>
      <c r="SNQ37" s="86"/>
      <c r="SNR37" s="86"/>
      <c r="SNS37" s="86"/>
      <c r="SNT37" s="86"/>
      <c r="SNU37" s="86"/>
      <c r="SNV37" s="86"/>
      <c r="SNW37" s="86"/>
      <c r="SNX37" s="86"/>
      <c r="SNY37" s="86"/>
      <c r="SNZ37" s="86"/>
      <c r="SOA37" s="86"/>
      <c r="SOB37" s="86"/>
      <c r="SOC37" s="86"/>
      <c r="SOD37" s="86"/>
      <c r="SOE37" s="86"/>
      <c r="SOF37" s="86"/>
      <c r="SOG37" s="86"/>
      <c r="SOH37" s="86"/>
      <c r="SOI37" s="86"/>
      <c r="SOJ37" s="86"/>
      <c r="SOK37" s="86"/>
      <c r="SOL37" s="86"/>
      <c r="SOM37" s="86"/>
      <c r="SON37" s="86"/>
      <c r="SOO37" s="86"/>
      <c r="SOP37" s="86"/>
      <c r="SOQ37" s="86"/>
      <c r="SOR37" s="86"/>
      <c r="SOS37" s="86"/>
      <c r="SOT37" s="86"/>
      <c r="SOU37" s="86"/>
      <c r="SOV37" s="86"/>
      <c r="SOW37" s="86"/>
      <c r="SOX37" s="86"/>
      <c r="SOY37" s="86"/>
      <c r="SOZ37" s="86"/>
      <c r="SPA37" s="86"/>
      <c r="SPB37" s="86"/>
      <c r="SPC37" s="86"/>
      <c r="SPD37" s="86"/>
      <c r="SPE37" s="86"/>
      <c r="SPF37" s="86"/>
      <c r="SPG37" s="86"/>
      <c r="SPH37" s="86"/>
      <c r="SPI37" s="86"/>
      <c r="SPJ37" s="86"/>
      <c r="SPK37" s="86"/>
      <c r="SPL37" s="86"/>
      <c r="SPM37" s="86"/>
      <c r="SPN37" s="86"/>
      <c r="SPO37" s="86"/>
      <c r="SPP37" s="86"/>
      <c r="SPQ37" s="86"/>
      <c r="SPR37" s="86"/>
      <c r="SPS37" s="86"/>
      <c r="SPT37" s="86"/>
      <c r="SPU37" s="86"/>
      <c r="SPV37" s="86"/>
      <c r="SPW37" s="86"/>
      <c r="SPX37" s="86"/>
      <c r="SPY37" s="86"/>
      <c r="SPZ37" s="86"/>
      <c r="SQA37" s="86"/>
      <c r="SQB37" s="86"/>
      <c r="SQC37" s="86"/>
      <c r="SQD37" s="86"/>
      <c r="SQE37" s="86"/>
      <c r="SQF37" s="86"/>
      <c r="SQG37" s="86"/>
      <c r="SQH37" s="86"/>
      <c r="SQI37" s="86"/>
      <c r="SQJ37" s="86"/>
      <c r="SQK37" s="86"/>
      <c r="SQL37" s="86"/>
      <c r="SQM37" s="86"/>
      <c r="SQN37" s="86"/>
      <c r="SQO37" s="86"/>
      <c r="SQP37" s="86"/>
      <c r="SQQ37" s="86"/>
      <c r="SQR37" s="86"/>
      <c r="SQS37" s="86"/>
      <c r="SQT37" s="86"/>
      <c r="SQU37" s="86"/>
      <c r="SQV37" s="86"/>
      <c r="SQW37" s="86"/>
      <c r="SQX37" s="86"/>
      <c r="SQY37" s="86"/>
      <c r="SQZ37" s="86"/>
      <c r="SRA37" s="86"/>
      <c r="SRB37" s="86"/>
      <c r="SRC37" s="86"/>
      <c r="SRD37" s="86"/>
      <c r="SRE37" s="86"/>
      <c r="SRF37" s="86"/>
      <c r="SRG37" s="86"/>
      <c r="SRH37" s="86"/>
      <c r="SRI37" s="86"/>
      <c r="SRJ37" s="86"/>
      <c r="SRK37" s="86"/>
      <c r="SRL37" s="86"/>
      <c r="SRM37" s="86"/>
      <c r="SRN37" s="86"/>
      <c r="SRO37" s="86"/>
      <c r="SRP37" s="86"/>
      <c r="SRQ37" s="86"/>
      <c r="SRR37" s="86"/>
      <c r="SRS37" s="86"/>
      <c r="SRT37" s="86"/>
      <c r="SRU37" s="86"/>
      <c r="SRV37" s="86"/>
      <c r="SRW37" s="86"/>
      <c r="SRX37" s="86"/>
      <c r="SRY37" s="86"/>
      <c r="SRZ37" s="86"/>
      <c r="SSA37" s="86"/>
      <c r="SSB37" s="86"/>
      <c r="SSC37" s="86"/>
      <c r="SSD37" s="86"/>
      <c r="SSE37" s="86"/>
      <c r="SSF37" s="86"/>
      <c r="SSG37" s="86"/>
      <c r="SSH37" s="86"/>
      <c r="SSI37" s="86"/>
      <c r="SSJ37" s="86"/>
      <c r="SSK37" s="86"/>
      <c r="SSL37" s="86"/>
      <c r="SSM37" s="86"/>
      <c r="SSN37" s="86"/>
      <c r="SSO37" s="86"/>
      <c r="SSP37" s="86"/>
      <c r="SSQ37" s="86"/>
      <c r="SSR37" s="86"/>
      <c r="SSS37" s="86"/>
      <c r="SST37" s="86"/>
      <c r="SSU37" s="86"/>
      <c r="SSV37" s="86"/>
      <c r="SSW37" s="86"/>
      <c r="SSX37" s="86"/>
      <c r="SSY37" s="86"/>
      <c r="SSZ37" s="86"/>
      <c r="STA37" s="86"/>
      <c r="STB37" s="86"/>
      <c r="STC37" s="86"/>
      <c r="STD37" s="86"/>
      <c r="STE37" s="86"/>
      <c r="STF37" s="86"/>
      <c r="STG37" s="86"/>
      <c r="STH37" s="86"/>
      <c r="STI37" s="86"/>
      <c r="STJ37" s="86"/>
      <c r="STK37" s="86"/>
      <c r="STL37" s="86"/>
      <c r="STM37" s="86"/>
      <c r="STN37" s="86"/>
      <c r="STO37" s="86"/>
      <c r="STP37" s="86"/>
      <c r="STQ37" s="86"/>
      <c r="STR37" s="86"/>
      <c r="STS37" s="86"/>
      <c r="STT37" s="86"/>
      <c r="STU37" s="86"/>
      <c r="STV37" s="86"/>
      <c r="STW37" s="86"/>
      <c r="STX37" s="86"/>
      <c r="STY37" s="86"/>
      <c r="STZ37" s="86"/>
      <c r="SUA37" s="86"/>
      <c r="SUB37" s="86"/>
      <c r="SUC37" s="86"/>
      <c r="SUD37" s="86"/>
      <c r="SUE37" s="86"/>
      <c r="SUF37" s="86"/>
      <c r="SUG37" s="86"/>
      <c r="SUH37" s="86"/>
      <c r="SUI37" s="86"/>
      <c r="SUJ37" s="86"/>
      <c r="SUK37" s="86"/>
      <c r="SUL37" s="86"/>
      <c r="SUM37" s="86"/>
      <c r="SUN37" s="86"/>
      <c r="SUO37" s="86"/>
      <c r="SUP37" s="86"/>
      <c r="SUQ37" s="86"/>
      <c r="SUR37" s="86"/>
      <c r="SUS37" s="86"/>
      <c r="SUT37" s="86"/>
      <c r="SUU37" s="86"/>
      <c r="SUV37" s="86"/>
      <c r="SUW37" s="86"/>
      <c r="SUX37" s="86"/>
      <c r="SUY37" s="86"/>
      <c r="SUZ37" s="86"/>
      <c r="SVA37" s="86"/>
      <c r="SVB37" s="86"/>
      <c r="SVC37" s="86"/>
      <c r="SVD37" s="86"/>
      <c r="SVE37" s="86"/>
      <c r="SVF37" s="86"/>
      <c r="SVG37" s="86"/>
      <c r="SVH37" s="86"/>
      <c r="SVI37" s="86"/>
      <c r="SVJ37" s="86"/>
      <c r="SVK37" s="86"/>
      <c r="SVL37" s="86"/>
      <c r="SVM37" s="86"/>
      <c r="SVN37" s="86"/>
      <c r="SVO37" s="86"/>
      <c r="SVP37" s="86"/>
      <c r="SVQ37" s="86"/>
      <c r="SVR37" s="86"/>
      <c r="SVS37" s="86"/>
      <c r="SVT37" s="86"/>
      <c r="SVU37" s="86"/>
      <c r="SVV37" s="86"/>
      <c r="SVW37" s="86"/>
      <c r="SVX37" s="86"/>
      <c r="SVY37" s="86"/>
      <c r="SVZ37" s="86"/>
      <c r="SWA37" s="86"/>
      <c r="SWB37" s="86"/>
      <c r="SWC37" s="86"/>
      <c r="SWD37" s="86"/>
      <c r="SWE37" s="86"/>
      <c r="SWF37" s="86"/>
      <c r="SWG37" s="86"/>
      <c r="SWH37" s="86"/>
      <c r="SWI37" s="86"/>
      <c r="SWJ37" s="86"/>
      <c r="SWK37" s="86"/>
      <c r="SWL37" s="86"/>
      <c r="SWM37" s="86"/>
      <c r="SWN37" s="86"/>
      <c r="SWO37" s="86"/>
      <c r="SWP37" s="86"/>
      <c r="SWQ37" s="86"/>
      <c r="SWR37" s="86"/>
      <c r="SWS37" s="86"/>
      <c r="SWT37" s="86"/>
      <c r="SWU37" s="86"/>
      <c r="SWV37" s="86"/>
      <c r="SWW37" s="86"/>
      <c r="SWX37" s="86"/>
      <c r="SWY37" s="86"/>
      <c r="SWZ37" s="86"/>
      <c r="SXA37" s="86"/>
      <c r="SXB37" s="86"/>
      <c r="SXC37" s="86"/>
      <c r="SXD37" s="86"/>
      <c r="SXE37" s="86"/>
      <c r="SXF37" s="86"/>
      <c r="SXG37" s="86"/>
      <c r="SXH37" s="86"/>
      <c r="SXI37" s="86"/>
      <c r="SXJ37" s="86"/>
      <c r="SXK37" s="86"/>
      <c r="SXL37" s="86"/>
      <c r="SXM37" s="86"/>
      <c r="SXN37" s="86"/>
      <c r="SXO37" s="86"/>
      <c r="SXP37" s="86"/>
      <c r="SXQ37" s="86"/>
      <c r="SXR37" s="86"/>
      <c r="SXS37" s="86"/>
      <c r="SXT37" s="86"/>
      <c r="SXU37" s="86"/>
      <c r="SXV37" s="86"/>
      <c r="SXW37" s="86"/>
      <c r="SXX37" s="86"/>
      <c r="SXY37" s="86"/>
      <c r="SXZ37" s="86"/>
      <c r="SYA37" s="86"/>
      <c r="SYB37" s="86"/>
      <c r="SYC37" s="86"/>
      <c r="SYD37" s="86"/>
      <c r="SYE37" s="86"/>
      <c r="SYF37" s="86"/>
      <c r="SYG37" s="86"/>
      <c r="SYH37" s="86"/>
      <c r="SYI37" s="86"/>
      <c r="SYJ37" s="86"/>
      <c r="SYK37" s="86"/>
      <c r="SYL37" s="86"/>
      <c r="SYM37" s="86"/>
      <c r="SYN37" s="86"/>
      <c r="SYO37" s="86"/>
      <c r="SYP37" s="86"/>
      <c r="SYQ37" s="86"/>
      <c r="SYR37" s="86"/>
      <c r="SYS37" s="86"/>
      <c r="SYT37" s="86"/>
      <c r="SYU37" s="86"/>
      <c r="SYV37" s="86"/>
      <c r="SYW37" s="86"/>
      <c r="SYX37" s="86"/>
      <c r="SYY37" s="86"/>
      <c r="SYZ37" s="86"/>
      <c r="SZA37" s="86"/>
      <c r="SZB37" s="86"/>
      <c r="SZC37" s="86"/>
      <c r="SZD37" s="86"/>
      <c r="SZE37" s="86"/>
      <c r="SZF37" s="86"/>
      <c r="SZG37" s="86"/>
      <c r="SZH37" s="86"/>
      <c r="SZI37" s="86"/>
      <c r="SZJ37" s="86"/>
      <c r="SZK37" s="86"/>
      <c r="SZL37" s="86"/>
      <c r="SZM37" s="86"/>
      <c r="SZN37" s="86"/>
      <c r="SZO37" s="86"/>
      <c r="SZP37" s="86"/>
      <c r="SZQ37" s="86"/>
      <c r="SZR37" s="86"/>
      <c r="SZS37" s="86"/>
      <c r="SZT37" s="86"/>
      <c r="SZU37" s="86"/>
      <c r="SZV37" s="86"/>
      <c r="SZW37" s="86"/>
      <c r="SZX37" s="86"/>
      <c r="SZY37" s="86"/>
      <c r="SZZ37" s="86"/>
      <c r="TAA37" s="86"/>
      <c r="TAB37" s="86"/>
      <c r="TAC37" s="86"/>
      <c r="TAD37" s="86"/>
      <c r="TAE37" s="86"/>
      <c r="TAF37" s="86"/>
      <c r="TAG37" s="86"/>
      <c r="TAH37" s="86"/>
      <c r="TAI37" s="86"/>
      <c r="TAJ37" s="86"/>
      <c r="TAK37" s="86"/>
      <c r="TAL37" s="86"/>
      <c r="TAM37" s="86"/>
      <c r="TAN37" s="86"/>
      <c r="TAO37" s="86"/>
      <c r="TAP37" s="86"/>
      <c r="TAQ37" s="86"/>
      <c r="TAR37" s="86"/>
      <c r="TAS37" s="86"/>
      <c r="TAT37" s="86"/>
      <c r="TAU37" s="86"/>
      <c r="TAV37" s="86"/>
      <c r="TAW37" s="86"/>
      <c r="TAX37" s="86"/>
      <c r="TAY37" s="86"/>
      <c r="TAZ37" s="86"/>
      <c r="TBA37" s="86"/>
      <c r="TBB37" s="86"/>
      <c r="TBC37" s="86"/>
      <c r="TBD37" s="86"/>
      <c r="TBE37" s="86"/>
      <c r="TBF37" s="86"/>
      <c r="TBG37" s="86"/>
      <c r="TBH37" s="86"/>
      <c r="TBI37" s="86"/>
      <c r="TBJ37" s="86"/>
      <c r="TBK37" s="86"/>
      <c r="TBL37" s="86"/>
      <c r="TBM37" s="86"/>
      <c r="TBN37" s="86"/>
      <c r="TBO37" s="86"/>
      <c r="TBP37" s="86"/>
      <c r="TBQ37" s="86"/>
      <c r="TBR37" s="86"/>
      <c r="TBS37" s="86"/>
      <c r="TBT37" s="86"/>
      <c r="TBU37" s="86"/>
      <c r="TBV37" s="86"/>
      <c r="TBW37" s="86"/>
      <c r="TBX37" s="86"/>
      <c r="TBY37" s="86"/>
      <c r="TBZ37" s="86"/>
      <c r="TCA37" s="86"/>
      <c r="TCB37" s="86"/>
      <c r="TCC37" s="86"/>
      <c r="TCD37" s="86"/>
      <c r="TCE37" s="86"/>
      <c r="TCF37" s="86"/>
      <c r="TCG37" s="86"/>
      <c r="TCH37" s="86"/>
      <c r="TCI37" s="86"/>
      <c r="TCJ37" s="86"/>
      <c r="TCK37" s="86"/>
      <c r="TCL37" s="86"/>
      <c r="TCM37" s="86"/>
      <c r="TCN37" s="86"/>
      <c r="TCO37" s="86"/>
      <c r="TCP37" s="86"/>
      <c r="TCQ37" s="86"/>
      <c r="TCR37" s="86"/>
      <c r="TCS37" s="86"/>
      <c r="TCT37" s="86"/>
      <c r="TCU37" s="86"/>
      <c r="TCV37" s="86"/>
      <c r="TCW37" s="86"/>
      <c r="TCX37" s="86"/>
      <c r="TCY37" s="86"/>
      <c r="TCZ37" s="86"/>
      <c r="TDA37" s="86"/>
      <c r="TDB37" s="86"/>
      <c r="TDC37" s="86"/>
      <c r="TDD37" s="86"/>
      <c r="TDE37" s="86"/>
      <c r="TDF37" s="86"/>
      <c r="TDG37" s="86"/>
      <c r="TDH37" s="86"/>
      <c r="TDI37" s="86"/>
      <c r="TDJ37" s="86"/>
      <c r="TDK37" s="86"/>
      <c r="TDL37" s="86"/>
      <c r="TDM37" s="86"/>
      <c r="TDN37" s="86"/>
      <c r="TDO37" s="86"/>
      <c r="TDP37" s="86"/>
      <c r="TDQ37" s="86"/>
      <c r="TDR37" s="86"/>
      <c r="TDS37" s="86"/>
      <c r="TDT37" s="86"/>
      <c r="TDU37" s="86"/>
      <c r="TDV37" s="86"/>
      <c r="TDW37" s="86"/>
      <c r="TDX37" s="86"/>
      <c r="TDY37" s="86"/>
      <c r="TDZ37" s="86"/>
      <c r="TEA37" s="86"/>
      <c r="TEB37" s="86"/>
      <c r="TEC37" s="86"/>
      <c r="TED37" s="86"/>
      <c r="TEE37" s="86"/>
      <c r="TEF37" s="86"/>
      <c r="TEG37" s="86"/>
      <c r="TEH37" s="86"/>
      <c r="TEI37" s="86"/>
      <c r="TEJ37" s="86"/>
      <c r="TEK37" s="86"/>
      <c r="TEL37" s="86"/>
      <c r="TEM37" s="86"/>
      <c r="TEN37" s="86"/>
      <c r="TEO37" s="86"/>
      <c r="TEP37" s="86"/>
      <c r="TEQ37" s="86"/>
      <c r="TER37" s="86"/>
      <c r="TES37" s="86"/>
      <c r="TET37" s="86"/>
      <c r="TEU37" s="86"/>
      <c r="TEV37" s="86"/>
      <c r="TEW37" s="86"/>
      <c r="TEX37" s="86"/>
      <c r="TEY37" s="86"/>
      <c r="TEZ37" s="86"/>
      <c r="TFA37" s="86"/>
      <c r="TFB37" s="86"/>
      <c r="TFC37" s="86"/>
      <c r="TFD37" s="86"/>
      <c r="TFE37" s="86"/>
      <c r="TFF37" s="86"/>
      <c r="TFG37" s="86"/>
      <c r="TFH37" s="86"/>
      <c r="TFI37" s="86"/>
      <c r="TFJ37" s="86"/>
      <c r="TFK37" s="86"/>
      <c r="TFL37" s="86"/>
      <c r="TFM37" s="86"/>
      <c r="TFN37" s="86"/>
      <c r="TFO37" s="86"/>
      <c r="TFP37" s="86"/>
      <c r="TFQ37" s="86"/>
      <c r="TFR37" s="86"/>
      <c r="TFS37" s="86"/>
      <c r="TFT37" s="86"/>
      <c r="TFU37" s="86"/>
      <c r="TFV37" s="86"/>
      <c r="TFW37" s="86"/>
      <c r="TFX37" s="86"/>
      <c r="TFY37" s="86"/>
      <c r="TFZ37" s="86"/>
      <c r="TGA37" s="86"/>
      <c r="TGB37" s="86"/>
      <c r="TGC37" s="86"/>
      <c r="TGD37" s="86"/>
      <c r="TGE37" s="86"/>
      <c r="TGF37" s="86"/>
      <c r="TGG37" s="86"/>
      <c r="TGH37" s="86"/>
      <c r="TGI37" s="86"/>
      <c r="TGJ37" s="86"/>
      <c r="TGK37" s="86"/>
      <c r="TGL37" s="86"/>
      <c r="TGM37" s="86"/>
      <c r="TGN37" s="86"/>
      <c r="TGO37" s="86"/>
      <c r="TGP37" s="86"/>
      <c r="TGQ37" s="86"/>
      <c r="TGR37" s="86"/>
      <c r="TGS37" s="86"/>
      <c r="TGT37" s="86"/>
      <c r="TGU37" s="86"/>
      <c r="TGV37" s="86"/>
      <c r="TGW37" s="86"/>
      <c r="TGX37" s="86"/>
      <c r="TGY37" s="86"/>
      <c r="TGZ37" s="86"/>
      <c r="THA37" s="86"/>
      <c r="THB37" s="86"/>
      <c r="THC37" s="86"/>
      <c r="THD37" s="86"/>
      <c r="THE37" s="86"/>
      <c r="THF37" s="86"/>
      <c r="THG37" s="86"/>
      <c r="THH37" s="86"/>
      <c r="THI37" s="86"/>
      <c r="THJ37" s="86"/>
      <c r="THK37" s="86"/>
      <c r="THL37" s="86"/>
      <c r="THM37" s="86"/>
      <c r="THN37" s="86"/>
      <c r="THO37" s="86"/>
      <c r="THP37" s="86"/>
      <c r="THQ37" s="86"/>
      <c r="THR37" s="86"/>
      <c r="THS37" s="86"/>
      <c r="THT37" s="86"/>
      <c r="THU37" s="86"/>
      <c r="THV37" s="86"/>
      <c r="THW37" s="86"/>
      <c r="THX37" s="86"/>
      <c r="THY37" s="86"/>
      <c r="THZ37" s="86"/>
      <c r="TIA37" s="86"/>
      <c r="TIB37" s="86"/>
      <c r="TIC37" s="86"/>
      <c r="TID37" s="86"/>
      <c r="TIE37" s="86"/>
      <c r="TIF37" s="86"/>
      <c r="TIG37" s="86"/>
      <c r="TIH37" s="86"/>
      <c r="TII37" s="86"/>
      <c r="TIJ37" s="86"/>
      <c r="TIK37" s="86"/>
      <c r="TIL37" s="86"/>
      <c r="TIM37" s="86"/>
      <c r="TIN37" s="86"/>
      <c r="TIO37" s="86"/>
      <c r="TIP37" s="86"/>
      <c r="TIQ37" s="86"/>
      <c r="TIR37" s="86"/>
      <c r="TIS37" s="86"/>
      <c r="TIT37" s="86"/>
      <c r="TIU37" s="86"/>
      <c r="TIV37" s="86"/>
      <c r="TIW37" s="86"/>
      <c r="TIX37" s="86"/>
      <c r="TIY37" s="86"/>
      <c r="TIZ37" s="86"/>
      <c r="TJA37" s="86"/>
      <c r="TJB37" s="86"/>
      <c r="TJC37" s="86"/>
      <c r="TJD37" s="86"/>
      <c r="TJE37" s="86"/>
      <c r="TJF37" s="86"/>
      <c r="TJG37" s="86"/>
      <c r="TJH37" s="86"/>
      <c r="TJI37" s="86"/>
      <c r="TJJ37" s="86"/>
      <c r="TJK37" s="86"/>
      <c r="TJL37" s="86"/>
      <c r="TJM37" s="86"/>
      <c r="TJN37" s="86"/>
      <c r="TJO37" s="86"/>
      <c r="TJP37" s="86"/>
      <c r="TJQ37" s="86"/>
      <c r="TJR37" s="86"/>
      <c r="TJS37" s="86"/>
      <c r="TJT37" s="86"/>
      <c r="TJU37" s="86"/>
      <c r="TJV37" s="86"/>
      <c r="TJW37" s="86"/>
      <c r="TJX37" s="86"/>
      <c r="TJY37" s="86"/>
      <c r="TJZ37" s="86"/>
      <c r="TKA37" s="86"/>
      <c r="TKB37" s="86"/>
      <c r="TKC37" s="86"/>
      <c r="TKD37" s="86"/>
      <c r="TKE37" s="86"/>
      <c r="TKF37" s="86"/>
      <c r="TKG37" s="86"/>
      <c r="TKH37" s="86"/>
      <c r="TKI37" s="86"/>
      <c r="TKJ37" s="86"/>
      <c r="TKK37" s="86"/>
      <c r="TKL37" s="86"/>
      <c r="TKM37" s="86"/>
      <c r="TKN37" s="86"/>
      <c r="TKO37" s="86"/>
      <c r="TKP37" s="86"/>
      <c r="TKQ37" s="86"/>
      <c r="TKR37" s="86"/>
      <c r="TKS37" s="86"/>
      <c r="TKT37" s="86"/>
      <c r="TKU37" s="86"/>
      <c r="TKV37" s="86"/>
      <c r="TKW37" s="86"/>
      <c r="TKX37" s="86"/>
      <c r="TKY37" s="86"/>
      <c r="TKZ37" s="86"/>
      <c r="TLA37" s="86"/>
      <c r="TLB37" s="86"/>
      <c r="TLC37" s="86"/>
      <c r="TLD37" s="86"/>
      <c r="TLE37" s="86"/>
      <c r="TLF37" s="86"/>
      <c r="TLG37" s="86"/>
      <c r="TLH37" s="86"/>
      <c r="TLI37" s="86"/>
      <c r="TLJ37" s="86"/>
      <c r="TLK37" s="86"/>
      <c r="TLL37" s="86"/>
      <c r="TLM37" s="86"/>
      <c r="TLN37" s="86"/>
      <c r="TLO37" s="86"/>
      <c r="TLP37" s="86"/>
      <c r="TLQ37" s="86"/>
      <c r="TLR37" s="86"/>
      <c r="TLS37" s="86"/>
      <c r="TLT37" s="86"/>
      <c r="TLU37" s="86"/>
      <c r="TLV37" s="86"/>
      <c r="TLW37" s="86"/>
      <c r="TLX37" s="86"/>
      <c r="TLY37" s="86"/>
      <c r="TLZ37" s="86"/>
      <c r="TMA37" s="86"/>
      <c r="TMB37" s="86"/>
      <c r="TMC37" s="86"/>
      <c r="TMD37" s="86"/>
      <c r="TME37" s="86"/>
      <c r="TMF37" s="86"/>
      <c r="TMG37" s="86"/>
      <c r="TMH37" s="86"/>
      <c r="TMI37" s="86"/>
      <c r="TMJ37" s="86"/>
      <c r="TMK37" s="86"/>
      <c r="TML37" s="86"/>
      <c r="TMM37" s="86"/>
      <c r="TMN37" s="86"/>
      <c r="TMO37" s="86"/>
      <c r="TMP37" s="86"/>
      <c r="TMQ37" s="86"/>
      <c r="TMR37" s="86"/>
      <c r="TMS37" s="86"/>
      <c r="TMT37" s="86"/>
      <c r="TMU37" s="86"/>
      <c r="TMV37" s="86"/>
      <c r="TMW37" s="86"/>
      <c r="TMX37" s="86"/>
      <c r="TMY37" s="86"/>
      <c r="TMZ37" s="86"/>
      <c r="TNA37" s="86"/>
      <c r="TNB37" s="86"/>
      <c r="TNC37" s="86"/>
      <c r="TND37" s="86"/>
      <c r="TNE37" s="86"/>
      <c r="TNF37" s="86"/>
      <c r="TNG37" s="86"/>
      <c r="TNH37" s="86"/>
      <c r="TNI37" s="86"/>
      <c r="TNJ37" s="86"/>
      <c r="TNK37" s="86"/>
      <c r="TNL37" s="86"/>
      <c r="TNM37" s="86"/>
      <c r="TNN37" s="86"/>
      <c r="TNO37" s="86"/>
      <c r="TNP37" s="86"/>
      <c r="TNQ37" s="86"/>
      <c r="TNR37" s="86"/>
      <c r="TNS37" s="86"/>
      <c r="TNT37" s="86"/>
      <c r="TNU37" s="86"/>
      <c r="TNV37" s="86"/>
      <c r="TNW37" s="86"/>
      <c r="TNX37" s="86"/>
      <c r="TNY37" s="86"/>
      <c r="TNZ37" s="86"/>
      <c r="TOA37" s="86"/>
      <c r="TOB37" s="86"/>
      <c r="TOC37" s="86"/>
      <c r="TOD37" s="86"/>
      <c r="TOE37" s="86"/>
      <c r="TOF37" s="86"/>
      <c r="TOG37" s="86"/>
      <c r="TOH37" s="86"/>
      <c r="TOI37" s="86"/>
      <c r="TOJ37" s="86"/>
      <c r="TOK37" s="86"/>
      <c r="TOL37" s="86"/>
      <c r="TOM37" s="86"/>
      <c r="TON37" s="86"/>
      <c r="TOO37" s="86"/>
      <c r="TOP37" s="86"/>
      <c r="TOQ37" s="86"/>
      <c r="TOR37" s="86"/>
      <c r="TOS37" s="86"/>
      <c r="TOT37" s="86"/>
      <c r="TOU37" s="86"/>
      <c r="TOV37" s="86"/>
      <c r="TOW37" s="86"/>
      <c r="TOX37" s="86"/>
      <c r="TOY37" s="86"/>
      <c r="TOZ37" s="86"/>
      <c r="TPA37" s="86"/>
      <c r="TPB37" s="86"/>
      <c r="TPC37" s="86"/>
      <c r="TPD37" s="86"/>
      <c r="TPE37" s="86"/>
      <c r="TPF37" s="86"/>
      <c r="TPG37" s="86"/>
      <c r="TPH37" s="86"/>
      <c r="TPI37" s="86"/>
      <c r="TPJ37" s="86"/>
      <c r="TPK37" s="86"/>
      <c r="TPL37" s="86"/>
      <c r="TPM37" s="86"/>
      <c r="TPN37" s="86"/>
      <c r="TPO37" s="86"/>
      <c r="TPP37" s="86"/>
      <c r="TPQ37" s="86"/>
      <c r="TPR37" s="86"/>
      <c r="TPS37" s="86"/>
      <c r="TPT37" s="86"/>
      <c r="TPU37" s="86"/>
      <c r="TPV37" s="86"/>
      <c r="TPW37" s="86"/>
      <c r="TPX37" s="86"/>
      <c r="TPY37" s="86"/>
      <c r="TPZ37" s="86"/>
      <c r="TQA37" s="86"/>
      <c r="TQB37" s="86"/>
      <c r="TQC37" s="86"/>
      <c r="TQD37" s="86"/>
      <c r="TQE37" s="86"/>
      <c r="TQF37" s="86"/>
      <c r="TQG37" s="86"/>
      <c r="TQH37" s="86"/>
      <c r="TQI37" s="86"/>
      <c r="TQJ37" s="86"/>
      <c r="TQK37" s="86"/>
      <c r="TQL37" s="86"/>
      <c r="TQM37" s="86"/>
      <c r="TQN37" s="86"/>
      <c r="TQO37" s="86"/>
      <c r="TQP37" s="86"/>
      <c r="TQQ37" s="86"/>
      <c r="TQR37" s="86"/>
      <c r="TQS37" s="86"/>
      <c r="TQT37" s="86"/>
      <c r="TQU37" s="86"/>
      <c r="TQV37" s="86"/>
      <c r="TQW37" s="86"/>
      <c r="TQX37" s="86"/>
      <c r="TQY37" s="86"/>
      <c r="TQZ37" s="86"/>
      <c r="TRA37" s="86"/>
      <c r="TRB37" s="86"/>
      <c r="TRC37" s="86"/>
      <c r="TRD37" s="86"/>
      <c r="TRE37" s="86"/>
      <c r="TRF37" s="86"/>
      <c r="TRG37" s="86"/>
      <c r="TRH37" s="86"/>
      <c r="TRI37" s="86"/>
      <c r="TRJ37" s="86"/>
      <c r="TRK37" s="86"/>
      <c r="TRL37" s="86"/>
      <c r="TRM37" s="86"/>
      <c r="TRN37" s="86"/>
      <c r="TRO37" s="86"/>
      <c r="TRP37" s="86"/>
      <c r="TRQ37" s="86"/>
      <c r="TRR37" s="86"/>
      <c r="TRS37" s="86"/>
      <c r="TRT37" s="86"/>
      <c r="TRU37" s="86"/>
      <c r="TRV37" s="86"/>
      <c r="TRW37" s="86"/>
      <c r="TRX37" s="86"/>
      <c r="TRY37" s="86"/>
      <c r="TRZ37" s="86"/>
      <c r="TSA37" s="86"/>
      <c r="TSB37" s="86"/>
      <c r="TSC37" s="86"/>
      <c r="TSD37" s="86"/>
      <c r="TSE37" s="86"/>
      <c r="TSF37" s="86"/>
      <c r="TSG37" s="86"/>
      <c r="TSH37" s="86"/>
      <c r="TSI37" s="86"/>
      <c r="TSJ37" s="86"/>
      <c r="TSK37" s="86"/>
      <c r="TSL37" s="86"/>
      <c r="TSM37" s="86"/>
      <c r="TSN37" s="86"/>
      <c r="TSO37" s="86"/>
      <c r="TSP37" s="86"/>
      <c r="TSQ37" s="86"/>
      <c r="TSR37" s="86"/>
      <c r="TSS37" s="86"/>
      <c r="TST37" s="86"/>
      <c r="TSU37" s="86"/>
      <c r="TSV37" s="86"/>
      <c r="TSW37" s="86"/>
      <c r="TSX37" s="86"/>
      <c r="TSY37" s="86"/>
      <c r="TSZ37" s="86"/>
      <c r="TTA37" s="86"/>
      <c r="TTB37" s="86"/>
      <c r="TTC37" s="86"/>
      <c r="TTD37" s="86"/>
      <c r="TTE37" s="86"/>
      <c r="TTF37" s="86"/>
      <c r="TTG37" s="86"/>
      <c r="TTH37" s="86"/>
      <c r="TTI37" s="86"/>
      <c r="TTJ37" s="86"/>
      <c r="TTK37" s="86"/>
      <c r="TTL37" s="86"/>
      <c r="TTM37" s="86"/>
      <c r="TTN37" s="86"/>
      <c r="TTO37" s="86"/>
      <c r="TTP37" s="86"/>
      <c r="TTQ37" s="86"/>
      <c r="TTR37" s="86"/>
      <c r="TTS37" s="86"/>
      <c r="TTT37" s="86"/>
      <c r="TTU37" s="86"/>
      <c r="TTV37" s="86"/>
      <c r="TTW37" s="86"/>
      <c r="TTX37" s="86"/>
      <c r="TTY37" s="86"/>
      <c r="TTZ37" s="86"/>
      <c r="TUA37" s="86"/>
      <c r="TUB37" s="86"/>
      <c r="TUC37" s="86"/>
      <c r="TUD37" s="86"/>
      <c r="TUE37" s="86"/>
      <c r="TUF37" s="86"/>
      <c r="TUG37" s="86"/>
      <c r="TUH37" s="86"/>
      <c r="TUI37" s="86"/>
      <c r="TUJ37" s="86"/>
      <c r="TUK37" s="86"/>
      <c r="TUL37" s="86"/>
      <c r="TUM37" s="86"/>
      <c r="TUN37" s="86"/>
      <c r="TUO37" s="86"/>
      <c r="TUP37" s="86"/>
      <c r="TUQ37" s="86"/>
      <c r="TUR37" s="86"/>
      <c r="TUS37" s="86"/>
      <c r="TUT37" s="86"/>
      <c r="TUU37" s="86"/>
      <c r="TUV37" s="86"/>
      <c r="TUW37" s="86"/>
      <c r="TUX37" s="86"/>
      <c r="TUY37" s="86"/>
      <c r="TUZ37" s="86"/>
      <c r="TVA37" s="86"/>
      <c r="TVB37" s="86"/>
      <c r="TVC37" s="86"/>
      <c r="TVD37" s="86"/>
      <c r="TVE37" s="86"/>
      <c r="TVF37" s="86"/>
      <c r="TVG37" s="86"/>
      <c r="TVH37" s="86"/>
      <c r="TVI37" s="86"/>
      <c r="TVJ37" s="86"/>
      <c r="TVK37" s="86"/>
      <c r="TVL37" s="86"/>
      <c r="TVM37" s="86"/>
      <c r="TVN37" s="86"/>
      <c r="TVO37" s="86"/>
      <c r="TVP37" s="86"/>
      <c r="TVQ37" s="86"/>
      <c r="TVR37" s="86"/>
      <c r="TVS37" s="86"/>
      <c r="TVT37" s="86"/>
      <c r="TVU37" s="86"/>
      <c r="TVV37" s="86"/>
      <c r="TVW37" s="86"/>
      <c r="TVX37" s="86"/>
      <c r="TVY37" s="86"/>
      <c r="TVZ37" s="86"/>
      <c r="TWA37" s="86"/>
      <c r="TWB37" s="86"/>
      <c r="TWC37" s="86"/>
      <c r="TWD37" s="86"/>
      <c r="TWE37" s="86"/>
      <c r="TWF37" s="86"/>
      <c r="TWG37" s="86"/>
      <c r="TWH37" s="86"/>
      <c r="TWI37" s="86"/>
      <c r="TWJ37" s="86"/>
      <c r="TWK37" s="86"/>
      <c r="TWL37" s="86"/>
      <c r="TWM37" s="86"/>
      <c r="TWN37" s="86"/>
      <c r="TWO37" s="86"/>
      <c r="TWP37" s="86"/>
      <c r="TWQ37" s="86"/>
      <c r="TWR37" s="86"/>
      <c r="TWS37" s="86"/>
      <c r="TWT37" s="86"/>
      <c r="TWU37" s="86"/>
      <c r="TWV37" s="86"/>
      <c r="TWW37" s="86"/>
      <c r="TWX37" s="86"/>
      <c r="TWY37" s="86"/>
      <c r="TWZ37" s="86"/>
      <c r="TXA37" s="86"/>
      <c r="TXB37" s="86"/>
      <c r="TXC37" s="86"/>
      <c r="TXD37" s="86"/>
      <c r="TXE37" s="86"/>
      <c r="TXF37" s="86"/>
      <c r="TXG37" s="86"/>
      <c r="TXH37" s="86"/>
      <c r="TXI37" s="86"/>
      <c r="TXJ37" s="86"/>
      <c r="TXK37" s="86"/>
      <c r="TXL37" s="86"/>
      <c r="TXM37" s="86"/>
      <c r="TXN37" s="86"/>
      <c r="TXO37" s="86"/>
      <c r="TXP37" s="86"/>
      <c r="TXQ37" s="86"/>
      <c r="TXR37" s="86"/>
      <c r="TXS37" s="86"/>
      <c r="TXT37" s="86"/>
      <c r="TXU37" s="86"/>
      <c r="TXV37" s="86"/>
      <c r="TXW37" s="86"/>
      <c r="TXX37" s="86"/>
      <c r="TXY37" s="86"/>
      <c r="TXZ37" s="86"/>
      <c r="TYA37" s="86"/>
      <c r="TYB37" s="86"/>
      <c r="TYC37" s="86"/>
      <c r="TYD37" s="86"/>
      <c r="TYE37" s="86"/>
      <c r="TYF37" s="86"/>
      <c r="TYG37" s="86"/>
      <c r="TYH37" s="86"/>
      <c r="TYI37" s="86"/>
      <c r="TYJ37" s="86"/>
      <c r="TYK37" s="86"/>
      <c r="TYL37" s="86"/>
      <c r="TYM37" s="86"/>
      <c r="TYN37" s="86"/>
      <c r="TYO37" s="86"/>
      <c r="TYP37" s="86"/>
      <c r="TYQ37" s="86"/>
      <c r="TYR37" s="86"/>
      <c r="TYS37" s="86"/>
      <c r="TYT37" s="86"/>
      <c r="TYU37" s="86"/>
      <c r="TYV37" s="86"/>
      <c r="TYW37" s="86"/>
      <c r="TYX37" s="86"/>
      <c r="TYY37" s="86"/>
      <c r="TYZ37" s="86"/>
      <c r="TZA37" s="86"/>
      <c r="TZB37" s="86"/>
      <c r="TZC37" s="86"/>
      <c r="TZD37" s="86"/>
      <c r="TZE37" s="86"/>
      <c r="TZF37" s="86"/>
      <c r="TZG37" s="86"/>
      <c r="TZH37" s="86"/>
      <c r="TZI37" s="86"/>
      <c r="TZJ37" s="86"/>
      <c r="TZK37" s="86"/>
      <c r="TZL37" s="86"/>
      <c r="TZM37" s="86"/>
      <c r="TZN37" s="86"/>
      <c r="TZO37" s="86"/>
      <c r="TZP37" s="86"/>
      <c r="TZQ37" s="86"/>
      <c r="TZR37" s="86"/>
      <c r="TZS37" s="86"/>
      <c r="TZT37" s="86"/>
      <c r="TZU37" s="86"/>
      <c r="TZV37" s="86"/>
      <c r="TZW37" s="86"/>
      <c r="TZX37" s="86"/>
      <c r="TZY37" s="86"/>
      <c r="TZZ37" s="86"/>
      <c r="UAA37" s="86"/>
      <c r="UAB37" s="86"/>
      <c r="UAC37" s="86"/>
      <c r="UAD37" s="86"/>
      <c r="UAE37" s="86"/>
      <c r="UAF37" s="86"/>
      <c r="UAG37" s="86"/>
      <c r="UAH37" s="86"/>
      <c r="UAI37" s="86"/>
      <c r="UAJ37" s="86"/>
      <c r="UAK37" s="86"/>
      <c r="UAL37" s="86"/>
      <c r="UAM37" s="86"/>
      <c r="UAN37" s="86"/>
      <c r="UAO37" s="86"/>
      <c r="UAP37" s="86"/>
      <c r="UAQ37" s="86"/>
      <c r="UAR37" s="86"/>
      <c r="UAS37" s="86"/>
      <c r="UAT37" s="86"/>
      <c r="UAU37" s="86"/>
      <c r="UAV37" s="86"/>
      <c r="UAW37" s="86"/>
      <c r="UAX37" s="86"/>
      <c r="UAY37" s="86"/>
      <c r="UAZ37" s="86"/>
      <c r="UBA37" s="86"/>
      <c r="UBB37" s="86"/>
      <c r="UBC37" s="86"/>
      <c r="UBD37" s="86"/>
      <c r="UBE37" s="86"/>
      <c r="UBF37" s="86"/>
      <c r="UBG37" s="86"/>
      <c r="UBH37" s="86"/>
      <c r="UBI37" s="86"/>
      <c r="UBJ37" s="86"/>
      <c r="UBK37" s="86"/>
      <c r="UBL37" s="86"/>
      <c r="UBM37" s="86"/>
      <c r="UBN37" s="86"/>
      <c r="UBO37" s="86"/>
      <c r="UBP37" s="86"/>
      <c r="UBQ37" s="86"/>
      <c r="UBR37" s="86"/>
      <c r="UBS37" s="86"/>
      <c r="UBT37" s="86"/>
      <c r="UBU37" s="86"/>
      <c r="UBV37" s="86"/>
      <c r="UBW37" s="86"/>
      <c r="UBX37" s="86"/>
      <c r="UBY37" s="86"/>
      <c r="UBZ37" s="86"/>
      <c r="UCA37" s="86"/>
      <c r="UCB37" s="86"/>
      <c r="UCC37" s="86"/>
      <c r="UCD37" s="86"/>
      <c r="UCE37" s="86"/>
      <c r="UCF37" s="86"/>
      <c r="UCG37" s="86"/>
      <c r="UCH37" s="86"/>
      <c r="UCI37" s="86"/>
      <c r="UCJ37" s="86"/>
      <c r="UCK37" s="86"/>
      <c r="UCL37" s="86"/>
      <c r="UCM37" s="86"/>
      <c r="UCN37" s="86"/>
      <c r="UCO37" s="86"/>
      <c r="UCP37" s="86"/>
      <c r="UCQ37" s="86"/>
      <c r="UCR37" s="86"/>
      <c r="UCS37" s="86"/>
      <c r="UCT37" s="86"/>
      <c r="UCU37" s="86"/>
      <c r="UCV37" s="86"/>
      <c r="UCW37" s="86"/>
      <c r="UCX37" s="86"/>
      <c r="UCY37" s="86"/>
      <c r="UCZ37" s="86"/>
      <c r="UDA37" s="86"/>
      <c r="UDB37" s="86"/>
      <c r="UDC37" s="86"/>
      <c r="UDD37" s="86"/>
      <c r="UDE37" s="86"/>
      <c r="UDF37" s="86"/>
      <c r="UDG37" s="86"/>
      <c r="UDH37" s="86"/>
      <c r="UDI37" s="86"/>
      <c r="UDJ37" s="86"/>
      <c r="UDK37" s="86"/>
      <c r="UDL37" s="86"/>
      <c r="UDM37" s="86"/>
      <c r="UDN37" s="86"/>
      <c r="UDO37" s="86"/>
      <c r="UDP37" s="86"/>
      <c r="UDQ37" s="86"/>
      <c r="UDR37" s="86"/>
      <c r="UDS37" s="86"/>
      <c r="UDT37" s="86"/>
      <c r="UDU37" s="86"/>
      <c r="UDV37" s="86"/>
      <c r="UDW37" s="86"/>
      <c r="UDX37" s="86"/>
      <c r="UDY37" s="86"/>
      <c r="UDZ37" s="86"/>
      <c r="UEA37" s="86"/>
      <c r="UEB37" s="86"/>
      <c r="UEC37" s="86"/>
      <c r="UED37" s="86"/>
      <c r="UEE37" s="86"/>
      <c r="UEF37" s="86"/>
      <c r="UEG37" s="86"/>
      <c r="UEH37" s="86"/>
      <c r="UEI37" s="86"/>
      <c r="UEJ37" s="86"/>
      <c r="UEK37" s="86"/>
      <c r="UEL37" s="86"/>
      <c r="UEM37" s="86"/>
      <c r="UEN37" s="86"/>
      <c r="UEO37" s="86"/>
      <c r="UEP37" s="86"/>
      <c r="UEQ37" s="86"/>
      <c r="UER37" s="86"/>
      <c r="UES37" s="86"/>
      <c r="UET37" s="86"/>
      <c r="UEU37" s="86"/>
      <c r="UEV37" s="86"/>
      <c r="UEW37" s="86"/>
      <c r="UEX37" s="86"/>
      <c r="UEY37" s="86"/>
      <c r="UEZ37" s="86"/>
      <c r="UFA37" s="86"/>
      <c r="UFB37" s="86"/>
      <c r="UFC37" s="86"/>
      <c r="UFD37" s="86"/>
      <c r="UFE37" s="86"/>
      <c r="UFF37" s="86"/>
      <c r="UFG37" s="86"/>
      <c r="UFH37" s="86"/>
      <c r="UFI37" s="86"/>
      <c r="UFJ37" s="86"/>
      <c r="UFK37" s="86"/>
      <c r="UFL37" s="86"/>
      <c r="UFM37" s="86"/>
      <c r="UFN37" s="86"/>
      <c r="UFO37" s="86"/>
      <c r="UFP37" s="86"/>
      <c r="UFQ37" s="86"/>
      <c r="UFR37" s="86"/>
      <c r="UFS37" s="86"/>
      <c r="UFT37" s="86"/>
      <c r="UFU37" s="86"/>
      <c r="UFV37" s="86"/>
      <c r="UFW37" s="86"/>
      <c r="UFX37" s="86"/>
      <c r="UFY37" s="86"/>
      <c r="UFZ37" s="86"/>
      <c r="UGA37" s="86"/>
      <c r="UGB37" s="86"/>
      <c r="UGC37" s="86"/>
      <c r="UGD37" s="86"/>
      <c r="UGE37" s="86"/>
      <c r="UGF37" s="86"/>
      <c r="UGG37" s="86"/>
      <c r="UGH37" s="86"/>
      <c r="UGI37" s="86"/>
      <c r="UGJ37" s="86"/>
      <c r="UGK37" s="86"/>
      <c r="UGL37" s="86"/>
      <c r="UGM37" s="86"/>
      <c r="UGN37" s="86"/>
      <c r="UGO37" s="86"/>
      <c r="UGP37" s="86"/>
      <c r="UGQ37" s="86"/>
      <c r="UGR37" s="86"/>
      <c r="UGS37" s="86"/>
      <c r="UGT37" s="86"/>
      <c r="UGU37" s="86"/>
      <c r="UGV37" s="86"/>
      <c r="UGW37" s="86"/>
      <c r="UGX37" s="86"/>
      <c r="UGY37" s="86"/>
      <c r="UGZ37" s="86"/>
      <c r="UHA37" s="86"/>
      <c r="UHB37" s="86"/>
      <c r="UHC37" s="86"/>
      <c r="UHD37" s="86"/>
      <c r="UHE37" s="86"/>
      <c r="UHF37" s="86"/>
      <c r="UHG37" s="86"/>
      <c r="UHH37" s="86"/>
      <c r="UHI37" s="86"/>
      <c r="UHJ37" s="86"/>
      <c r="UHK37" s="86"/>
      <c r="UHL37" s="86"/>
      <c r="UHM37" s="86"/>
      <c r="UHN37" s="86"/>
      <c r="UHO37" s="86"/>
      <c r="UHP37" s="86"/>
      <c r="UHQ37" s="86"/>
      <c r="UHR37" s="86"/>
      <c r="UHS37" s="86"/>
      <c r="UHT37" s="86"/>
      <c r="UHU37" s="86"/>
      <c r="UHV37" s="86"/>
      <c r="UHW37" s="86"/>
      <c r="UHX37" s="86"/>
      <c r="UHY37" s="86"/>
      <c r="UHZ37" s="86"/>
      <c r="UIA37" s="86"/>
      <c r="UIB37" s="86"/>
      <c r="UIC37" s="86"/>
      <c r="UID37" s="86"/>
      <c r="UIE37" s="86"/>
      <c r="UIF37" s="86"/>
      <c r="UIG37" s="86"/>
      <c r="UIH37" s="86"/>
      <c r="UII37" s="86"/>
      <c r="UIJ37" s="86"/>
      <c r="UIK37" s="86"/>
      <c r="UIL37" s="86"/>
      <c r="UIM37" s="86"/>
      <c r="UIN37" s="86"/>
      <c r="UIO37" s="86"/>
      <c r="UIP37" s="86"/>
      <c r="UIQ37" s="86"/>
      <c r="UIR37" s="86"/>
      <c r="UIS37" s="86"/>
      <c r="UIT37" s="86"/>
      <c r="UIU37" s="86"/>
      <c r="UIV37" s="86"/>
      <c r="UIW37" s="86"/>
      <c r="UIX37" s="86"/>
      <c r="UIY37" s="86"/>
      <c r="UIZ37" s="86"/>
      <c r="UJA37" s="86"/>
      <c r="UJB37" s="86"/>
      <c r="UJC37" s="86"/>
      <c r="UJD37" s="86"/>
      <c r="UJE37" s="86"/>
      <c r="UJF37" s="86"/>
      <c r="UJG37" s="86"/>
      <c r="UJH37" s="86"/>
      <c r="UJI37" s="86"/>
      <c r="UJJ37" s="86"/>
      <c r="UJK37" s="86"/>
      <c r="UJL37" s="86"/>
      <c r="UJM37" s="86"/>
      <c r="UJN37" s="86"/>
      <c r="UJO37" s="86"/>
      <c r="UJP37" s="86"/>
      <c r="UJQ37" s="86"/>
      <c r="UJR37" s="86"/>
      <c r="UJS37" s="86"/>
      <c r="UJT37" s="86"/>
      <c r="UJU37" s="86"/>
      <c r="UJV37" s="86"/>
      <c r="UJW37" s="86"/>
      <c r="UJX37" s="86"/>
      <c r="UJY37" s="86"/>
      <c r="UJZ37" s="86"/>
      <c r="UKA37" s="86"/>
      <c r="UKB37" s="86"/>
      <c r="UKC37" s="86"/>
      <c r="UKD37" s="86"/>
      <c r="UKE37" s="86"/>
      <c r="UKF37" s="86"/>
      <c r="UKG37" s="86"/>
      <c r="UKH37" s="86"/>
      <c r="UKI37" s="86"/>
      <c r="UKJ37" s="86"/>
      <c r="UKK37" s="86"/>
      <c r="UKL37" s="86"/>
      <c r="UKM37" s="86"/>
      <c r="UKN37" s="86"/>
      <c r="UKO37" s="86"/>
      <c r="UKP37" s="86"/>
      <c r="UKQ37" s="86"/>
      <c r="UKR37" s="86"/>
      <c r="UKS37" s="86"/>
      <c r="UKT37" s="86"/>
      <c r="UKU37" s="86"/>
      <c r="UKV37" s="86"/>
      <c r="UKW37" s="86"/>
      <c r="UKX37" s="86"/>
      <c r="UKY37" s="86"/>
      <c r="UKZ37" s="86"/>
      <c r="ULA37" s="86"/>
      <c r="ULB37" s="86"/>
      <c r="ULC37" s="86"/>
      <c r="ULD37" s="86"/>
      <c r="ULE37" s="86"/>
      <c r="ULF37" s="86"/>
      <c r="ULG37" s="86"/>
      <c r="ULH37" s="86"/>
      <c r="ULI37" s="86"/>
      <c r="ULJ37" s="86"/>
      <c r="ULK37" s="86"/>
      <c r="ULL37" s="86"/>
      <c r="ULM37" s="86"/>
      <c r="ULN37" s="86"/>
      <c r="ULO37" s="86"/>
      <c r="ULP37" s="86"/>
      <c r="ULQ37" s="86"/>
      <c r="ULR37" s="86"/>
      <c r="ULS37" s="86"/>
      <c r="ULT37" s="86"/>
      <c r="ULU37" s="86"/>
      <c r="ULV37" s="86"/>
      <c r="ULW37" s="86"/>
      <c r="ULX37" s="86"/>
      <c r="ULY37" s="86"/>
      <c r="ULZ37" s="86"/>
      <c r="UMA37" s="86"/>
      <c r="UMB37" s="86"/>
      <c r="UMC37" s="86"/>
      <c r="UMD37" s="86"/>
      <c r="UME37" s="86"/>
      <c r="UMF37" s="86"/>
      <c r="UMG37" s="86"/>
      <c r="UMH37" s="86"/>
      <c r="UMI37" s="86"/>
      <c r="UMJ37" s="86"/>
      <c r="UMK37" s="86"/>
      <c r="UML37" s="86"/>
      <c r="UMM37" s="86"/>
      <c r="UMN37" s="86"/>
      <c r="UMO37" s="86"/>
      <c r="UMP37" s="86"/>
      <c r="UMQ37" s="86"/>
      <c r="UMR37" s="86"/>
      <c r="UMS37" s="86"/>
      <c r="UMT37" s="86"/>
      <c r="UMU37" s="86"/>
      <c r="UMV37" s="86"/>
      <c r="UMW37" s="86"/>
      <c r="UMX37" s="86"/>
      <c r="UMY37" s="86"/>
      <c r="UMZ37" s="86"/>
      <c r="UNA37" s="86"/>
      <c r="UNB37" s="86"/>
      <c r="UNC37" s="86"/>
      <c r="UND37" s="86"/>
      <c r="UNE37" s="86"/>
      <c r="UNF37" s="86"/>
      <c r="UNG37" s="86"/>
      <c r="UNH37" s="86"/>
      <c r="UNI37" s="86"/>
      <c r="UNJ37" s="86"/>
      <c r="UNK37" s="86"/>
      <c r="UNL37" s="86"/>
      <c r="UNM37" s="86"/>
      <c r="UNN37" s="86"/>
      <c r="UNO37" s="86"/>
      <c r="UNP37" s="86"/>
      <c r="UNQ37" s="86"/>
      <c r="UNR37" s="86"/>
      <c r="UNS37" s="86"/>
      <c r="UNT37" s="86"/>
      <c r="UNU37" s="86"/>
      <c r="UNV37" s="86"/>
      <c r="UNW37" s="86"/>
      <c r="UNX37" s="86"/>
      <c r="UNY37" s="86"/>
      <c r="UNZ37" s="86"/>
      <c r="UOA37" s="86"/>
      <c r="UOB37" s="86"/>
      <c r="UOC37" s="86"/>
      <c r="UOD37" s="86"/>
      <c r="UOE37" s="86"/>
      <c r="UOF37" s="86"/>
      <c r="UOG37" s="86"/>
      <c r="UOH37" s="86"/>
      <c r="UOI37" s="86"/>
      <c r="UOJ37" s="86"/>
      <c r="UOK37" s="86"/>
      <c r="UOL37" s="86"/>
      <c r="UOM37" s="86"/>
      <c r="UON37" s="86"/>
      <c r="UOO37" s="86"/>
      <c r="UOP37" s="86"/>
      <c r="UOQ37" s="86"/>
      <c r="UOR37" s="86"/>
      <c r="UOS37" s="86"/>
      <c r="UOT37" s="86"/>
      <c r="UOU37" s="86"/>
      <c r="UOV37" s="86"/>
      <c r="UOW37" s="86"/>
      <c r="UOX37" s="86"/>
      <c r="UOY37" s="86"/>
      <c r="UOZ37" s="86"/>
      <c r="UPA37" s="86"/>
      <c r="UPB37" s="86"/>
      <c r="UPC37" s="86"/>
      <c r="UPD37" s="86"/>
      <c r="UPE37" s="86"/>
      <c r="UPF37" s="86"/>
      <c r="UPG37" s="86"/>
      <c r="UPH37" s="86"/>
      <c r="UPI37" s="86"/>
      <c r="UPJ37" s="86"/>
      <c r="UPK37" s="86"/>
      <c r="UPL37" s="86"/>
      <c r="UPM37" s="86"/>
      <c r="UPN37" s="86"/>
      <c r="UPO37" s="86"/>
      <c r="UPP37" s="86"/>
      <c r="UPQ37" s="86"/>
      <c r="UPR37" s="86"/>
      <c r="UPS37" s="86"/>
      <c r="UPT37" s="86"/>
      <c r="UPU37" s="86"/>
      <c r="UPV37" s="86"/>
      <c r="UPW37" s="86"/>
      <c r="UPX37" s="86"/>
      <c r="UPY37" s="86"/>
      <c r="UPZ37" s="86"/>
      <c r="UQA37" s="86"/>
      <c r="UQB37" s="86"/>
      <c r="UQC37" s="86"/>
      <c r="UQD37" s="86"/>
      <c r="UQE37" s="86"/>
      <c r="UQF37" s="86"/>
      <c r="UQG37" s="86"/>
      <c r="UQH37" s="86"/>
      <c r="UQI37" s="86"/>
      <c r="UQJ37" s="86"/>
      <c r="UQK37" s="86"/>
      <c r="UQL37" s="86"/>
      <c r="UQM37" s="86"/>
      <c r="UQN37" s="86"/>
      <c r="UQO37" s="86"/>
      <c r="UQP37" s="86"/>
      <c r="UQQ37" s="86"/>
      <c r="UQR37" s="86"/>
      <c r="UQS37" s="86"/>
      <c r="UQT37" s="86"/>
      <c r="UQU37" s="86"/>
      <c r="UQV37" s="86"/>
      <c r="UQW37" s="86"/>
      <c r="UQX37" s="86"/>
      <c r="UQY37" s="86"/>
      <c r="UQZ37" s="86"/>
      <c r="URA37" s="86"/>
      <c r="URB37" s="86"/>
      <c r="URC37" s="86"/>
      <c r="URD37" s="86"/>
      <c r="URE37" s="86"/>
      <c r="URF37" s="86"/>
      <c r="URG37" s="86"/>
      <c r="URH37" s="86"/>
      <c r="URI37" s="86"/>
      <c r="URJ37" s="86"/>
      <c r="URK37" s="86"/>
      <c r="URL37" s="86"/>
      <c r="URM37" s="86"/>
      <c r="URN37" s="86"/>
      <c r="URO37" s="86"/>
      <c r="URP37" s="86"/>
      <c r="URQ37" s="86"/>
      <c r="URR37" s="86"/>
      <c r="URS37" s="86"/>
      <c r="URT37" s="86"/>
      <c r="URU37" s="86"/>
      <c r="URV37" s="86"/>
      <c r="URW37" s="86"/>
      <c r="URX37" s="86"/>
      <c r="URY37" s="86"/>
      <c r="URZ37" s="86"/>
      <c r="USA37" s="86"/>
      <c r="USB37" s="86"/>
      <c r="USC37" s="86"/>
      <c r="USD37" s="86"/>
      <c r="USE37" s="86"/>
      <c r="USF37" s="86"/>
      <c r="USG37" s="86"/>
      <c r="USH37" s="86"/>
      <c r="USI37" s="86"/>
      <c r="USJ37" s="86"/>
      <c r="USK37" s="86"/>
      <c r="USL37" s="86"/>
      <c r="USM37" s="86"/>
      <c r="USN37" s="86"/>
      <c r="USO37" s="86"/>
      <c r="USP37" s="86"/>
      <c r="USQ37" s="86"/>
      <c r="USR37" s="86"/>
      <c r="USS37" s="86"/>
      <c r="UST37" s="86"/>
      <c r="USU37" s="86"/>
      <c r="USV37" s="86"/>
      <c r="USW37" s="86"/>
      <c r="USX37" s="86"/>
      <c r="USY37" s="86"/>
      <c r="USZ37" s="86"/>
      <c r="UTA37" s="86"/>
      <c r="UTB37" s="86"/>
      <c r="UTC37" s="86"/>
      <c r="UTD37" s="86"/>
      <c r="UTE37" s="86"/>
      <c r="UTF37" s="86"/>
      <c r="UTG37" s="86"/>
      <c r="UTH37" s="86"/>
      <c r="UTI37" s="86"/>
      <c r="UTJ37" s="86"/>
      <c r="UTK37" s="86"/>
      <c r="UTL37" s="86"/>
      <c r="UTM37" s="86"/>
      <c r="UTN37" s="86"/>
      <c r="UTO37" s="86"/>
      <c r="UTP37" s="86"/>
      <c r="UTQ37" s="86"/>
      <c r="UTR37" s="86"/>
      <c r="UTS37" s="86"/>
      <c r="UTT37" s="86"/>
      <c r="UTU37" s="86"/>
      <c r="UTV37" s="86"/>
      <c r="UTW37" s="86"/>
      <c r="UTX37" s="86"/>
      <c r="UTY37" s="86"/>
      <c r="UTZ37" s="86"/>
      <c r="UUA37" s="86"/>
      <c r="UUB37" s="86"/>
      <c r="UUC37" s="86"/>
      <c r="UUD37" s="86"/>
      <c r="UUE37" s="86"/>
      <c r="UUF37" s="86"/>
      <c r="UUG37" s="86"/>
      <c r="UUH37" s="86"/>
      <c r="UUI37" s="86"/>
      <c r="UUJ37" s="86"/>
      <c r="UUK37" s="86"/>
      <c r="UUL37" s="86"/>
      <c r="UUM37" s="86"/>
      <c r="UUN37" s="86"/>
      <c r="UUO37" s="86"/>
      <c r="UUP37" s="86"/>
      <c r="UUQ37" s="86"/>
      <c r="UUR37" s="86"/>
      <c r="UUS37" s="86"/>
      <c r="UUT37" s="86"/>
      <c r="UUU37" s="86"/>
      <c r="UUV37" s="86"/>
      <c r="UUW37" s="86"/>
      <c r="UUX37" s="86"/>
      <c r="UUY37" s="86"/>
      <c r="UUZ37" s="86"/>
      <c r="UVA37" s="86"/>
      <c r="UVB37" s="86"/>
      <c r="UVC37" s="86"/>
      <c r="UVD37" s="86"/>
      <c r="UVE37" s="86"/>
      <c r="UVF37" s="86"/>
      <c r="UVG37" s="86"/>
      <c r="UVH37" s="86"/>
      <c r="UVI37" s="86"/>
      <c r="UVJ37" s="86"/>
      <c r="UVK37" s="86"/>
      <c r="UVL37" s="86"/>
      <c r="UVM37" s="86"/>
      <c r="UVN37" s="86"/>
      <c r="UVO37" s="86"/>
      <c r="UVP37" s="86"/>
      <c r="UVQ37" s="86"/>
      <c r="UVR37" s="86"/>
      <c r="UVS37" s="86"/>
      <c r="UVT37" s="86"/>
      <c r="UVU37" s="86"/>
      <c r="UVV37" s="86"/>
      <c r="UVW37" s="86"/>
      <c r="UVX37" s="86"/>
      <c r="UVY37" s="86"/>
      <c r="UVZ37" s="86"/>
      <c r="UWA37" s="86"/>
      <c r="UWB37" s="86"/>
      <c r="UWC37" s="86"/>
      <c r="UWD37" s="86"/>
      <c r="UWE37" s="86"/>
      <c r="UWF37" s="86"/>
      <c r="UWG37" s="86"/>
      <c r="UWH37" s="86"/>
      <c r="UWI37" s="86"/>
      <c r="UWJ37" s="86"/>
      <c r="UWK37" s="86"/>
      <c r="UWL37" s="86"/>
      <c r="UWM37" s="86"/>
      <c r="UWN37" s="86"/>
      <c r="UWO37" s="86"/>
      <c r="UWP37" s="86"/>
      <c r="UWQ37" s="86"/>
      <c r="UWR37" s="86"/>
      <c r="UWS37" s="86"/>
      <c r="UWT37" s="86"/>
      <c r="UWU37" s="86"/>
      <c r="UWV37" s="86"/>
      <c r="UWW37" s="86"/>
      <c r="UWX37" s="86"/>
      <c r="UWY37" s="86"/>
      <c r="UWZ37" s="86"/>
      <c r="UXA37" s="86"/>
      <c r="UXB37" s="86"/>
      <c r="UXC37" s="86"/>
      <c r="UXD37" s="86"/>
      <c r="UXE37" s="86"/>
      <c r="UXF37" s="86"/>
      <c r="UXG37" s="86"/>
      <c r="UXH37" s="86"/>
      <c r="UXI37" s="86"/>
      <c r="UXJ37" s="86"/>
      <c r="UXK37" s="86"/>
      <c r="UXL37" s="86"/>
      <c r="UXM37" s="86"/>
      <c r="UXN37" s="86"/>
      <c r="UXO37" s="86"/>
      <c r="UXP37" s="86"/>
      <c r="UXQ37" s="86"/>
      <c r="UXR37" s="86"/>
      <c r="UXS37" s="86"/>
      <c r="UXT37" s="86"/>
      <c r="UXU37" s="86"/>
      <c r="UXV37" s="86"/>
      <c r="UXW37" s="86"/>
      <c r="UXX37" s="86"/>
      <c r="UXY37" s="86"/>
      <c r="UXZ37" s="86"/>
      <c r="UYA37" s="86"/>
      <c r="UYB37" s="86"/>
      <c r="UYC37" s="86"/>
      <c r="UYD37" s="86"/>
      <c r="UYE37" s="86"/>
      <c r="UYF37" s="86"/>
      <c r="UYG37" s="86"/>
      <c r="UYH37" s="86"/>
      <c r="UYI37" s="86"/>
      <c r="UYJ37" s="86"/>
      <c r="UYK37" s="86"/>
      <c r="UYL37" s="86"/>
      <c r="UYM37" s="86"/>
      <c r="UYN37" s="86"/>
      <c r="UYO37" s="86"/>
      <c r="UYP37" s="86"/>
      <c r="UYQ37" s="86"/>
      <c r="UYR37" s="86"/>
      <c r="UYS37" s="86"/>
      <c r="UYT37" s="86"/>
      <c r="UYU37" s="86"/>
      <c r="UYV37" s="86"/>
      <c r="UYW37" s="86"/>
      <c r="UYX37" s="86"/>
      <c r="UYY37" s="86"/>
      <c r="UYZ37" s="86"/>
      <c r="UZA37" s="86"/>
      <c r="UZB37" s="86"/>
      <c r="UZC37" s="86"/>
      <c r="UZD37" s="86"/>
      <c r="UZE37" s="86"/>
      <c r="UZF37" s="86"/>
      <c r="UZG37" s="86"/>
      <c r="UZH37" s="86"/>
      <c r="UZI37" s="86"/>
      <c r="UZJ37" s="86"/>
      <c r="UZK37" s="86"/>
      <c r="UZL37" s="86"/>
      <c r="UZM37" s="86"/>
      <c r="UZN37" s="86"/>
      <c r="UZO37" s="86"/>
      <c r="UZP37" s="86"/>
      <c r="UZQ37" s="86"/>
      <c r="UZR37" s="86"/>
      <c r="UZS37" s="86"/>
      <c r="UZT37" s="86"/>
      <c r="UZU37" s="86"/>
      <c r="UZV37" s="86"/>
      <c r="UZW37" s="86"/>
      <c r="UZX37" s="86"/>
      <c r="UZY37" s="86"/>
      <c r="UZZ37" s="86"/>
      <c r="VAA37" s="86"/>
      <c r="VAB37" s="86"/>
      <c r="VAC37" s="86"/>
      <c r="VAD37" s="86"/>
      <c r="VAE37" s="86"/>
      <c r="VAF37" s="86"/>
      <c r="VAG37" s="86"/>
      <c r="VAH37" s="86"/>
      <c r="VAI37" s="86"/>
      <c r="VAJ37" s="86"/>
      <c r="VAK37" s="86"/>
      <c r="VAL37" s="86"/>
      <c r="VAM37" s="86"/>
      <c r="VAN37" s="86"/>
      <c r="VAO37" s="86"/>
      <c r="VAP37" s="86"/>
      <c r="VAQ37" s="86"/>
      <c r="VAR37" s="86"/>
      <c r="VAS37" s="86"/>
      <c r="VAT37" s="86"/>
      <c r="VAU37" s="86"/>
      <c r="VAV37" s="86"/>
      <c r="VAW37" s="86"/>
      <c r="VAX37" s="86"/>
      <c r="VAY37" s="86"/>
      <c r="VAZ37" s="86"/>
      <c r="VBA37" s="86"/>
      <c r="VBB37" s="86"/>
      <c r="VBC37" s="86"/>
      <c r="VBD37" s="86"/>
      <c r="VBE37" s="86"/>
      <c r="VBF37" s="86"/>
      <c r="VBG37" s="86"/>
      <c r="VBH37" s="86"/>
      <c r="VBI37" s="86"/>
      <c r="VBJ37" s="86"/>
      <c r="VBK37" s="86"/>
      <c r="VBL37" s="86"/>
      <c r="VBM37" s="86"/>
      <c r="VBN37" s="86"/>
      <c r="VBO37" s="86"/>
      <c r="VBP37" s="86"/>
      <c r="VBQ37" s="86"/>
      <c r="VBR37" s="86"/>
      <c r="VBS37" s="86"/>
      <c r="VBT37" s="86"/>
      <c r="VBU37" s="86"/>
      <c r="VBV37" s="86"/>
      <c r="VBW37" s="86"/>
      <c r="VBX37" s="86"/>
      <c r="VBY37" s="86"/>
      <c r="VBZ37" s="86"/>
      <c r="VCA37" s="86"/>
      <c r="VCB37" s="86"/>
      <c r="VCC37" s="86"/>
      <c r="VCD37" s="86"/>
      <c r="VCE37" s="86"/>
      <c r="VCF37" s="86"/>
      <c r="VCG37" s="86"/>
      <c r="VCH37" s="86"/>
      <c r="VCI37" s="86"/>
      <c r="VCJ37" s="86"/>
      <c r="VCK37" s="86"/>
      <c r="VCL37" s="86"/>
      <c r="VCM37" s="86"/>
      <c r="VCN37" s="86"/>
      <c r="VCO37" s="86"/>
      <c r="VCP37" s="86"/>
      <c r="VCQ37" s="86"/>
      <c r="VCR37" s="86"/>
      <c r="VCS37" s="86"/>
      <c r="VCT37" s="86"/>
      <c r="VCU37" s="86"/>
      <c r="VCV37" s="86"/>
      <c r="VCW37" s="86"/>
      <c r="VCX37" s="86"/>
      <c r="VCY37" s="86"/>
      <c r="VCZ37" s="86"/>
      <c r="VDA37" s="86"/>
      <c r="VDB37" s="86"/>
      <c r="VDC37" s="86"/>
      <c r="VDD37" s="86"/>
      <c r="VDE37" s="86"/>
      <c r="VDF37" s="86"/>
      <c r="VDG37" s="86"/>
      <c r="VDH37" s="86"/>
      <c r="VDI37" s="86"/>
      <c r="VDJ37" s="86"/>
      <c r="VDK37" s="86"/>
      <c r="VDL37" s="86"/>
      <c r="VDM37" s="86"/>
      <c r="VDN37" s="86"/>
      <c r="VDO37" s="86"/>
      <c r="VDP37" s="86"/>
      <c r="VDQ37" s="86"/>
      <c r="VDR37" s="86"/>
      <c r="VDS37" s="86"/>
      <c r="VDT37" s="86"/>
      <c r="VDU37" s="86"/>
      <c r="VDV37" s="86"/>
      <c r="VDW37" s="86"/>
      <c r="VDX37" s="86"/>
      <c r="VDY37" s="86"/>
      <c r="VDZ37" s="86"/>
      <c r="VEA37" s="86"/>
      <c r="VEB37" s="86"/>
      <c r="VEC37" s="86"/>
      <c r="VED37" s="86"/>
      <c r="VEE37" s="86"/>
      <c r="VEF37" s="86"/>
      <c r="VEG37" s="86"/>
      <c r="VEH37" s="86"/>
      <c r="VEI37" s="86"/>
      <c r="VEJ37" s="86"/>
      <c r="VEK37" s="86"/>
      <c r="VEL37" s="86"/>
      <c r="VEM37" s="86"/>
      <c r="VEN37" s="86"/>
      <c r="VEO37" s="86"/>
      <c r="VEP37" s="86"/>
      <c r="VEQ37" s="86"/>
      <c r="VER37" s="86"/>
      <c r="VES37" s="86"/>
      <c r="VET37" s="86"/>
      <c r="VEU37" s="86"/>
      <c r="VEV37" s="86"/>
      <c r="VEW37" s="86"/>
      <c r="VEX37" s="86"/>
      <c r="VEY37" s="86"/>
      <c r="VEZ37" s="86"/>
      <c r="VFA37" s="86"/>
      <c r="VFB37" s="86"/>
      <c r="VFC37" s="86"/>
      <c r="VFD37" s="86"/>
      <c r="VFE37" s="86"/>
      <c r="VFF37" s="86"/>
      <c r="VFG37" s="86"/>
      <c r="VFH37" s="86"/>
      <c r="VFI37" s="86"/>
      <c r="VFJ37" s="86"/>
      <c r="VFK37" s="86"/>
      <c r="VFL37" s="86"/>
      <c r="VFM37" s="86"/>
      <c r="VFN37" s="86"/>
      <c r="VFO37" s="86"/>
      <c r="VFP37" s="86"/>
      <c r="VFQ37" s="86"/>
      <c r="VFR37" s="86"/>
      <c r="VFS37" s="86"/>
      <c r="VFT37" s="86"/>
      <c r="VFU37" s="86"/>
      <c r="VFV37" s="86"/>
      <c r="VFW37" s="86"/>
      <c r="VFX37" s="86"/>
      <c r="VFY37" s="86"/>
      <c r="VFZ37" s="86"/>
      <c r="VGA37" s="86"/>
      <c r="VGB37" s="86"/>
      <c r="VGC37" s="86"/>
      <c r="VGD37" s="86"/>
      <c r="VGE37" s="86"/>
      <c r="VGF37" s="86"/>
      <c r="VGG37" s="86"/>
      <c r="VGH37" s="86"/>
      <c r="VGI37" s="86"/>
      <c r="VGJ37" s="86"/>
      <c r="VGK37" s="86"/>
      <c r="VGL37" s="86"/>
      <c r="VGM37" s="86"/>
      <c r="VGN37" s="86"/>
      <c r="VGO37" s="86"/>
      <c r="VGP37" s="86"/>
      <c r="VGQ37" s="86"/>
      <c r="VGR37" s="86"/>
      <c r="VGS37" s="86"/>
      <c r="VGT37" s="86"/>
      <c r="VGU37" s="86"/>
      <c r="VGV37" s="86"/>
      <c r="VGW37" s="86"/>
      <c r="VGX37" s="86"/>
      <c r="VGY37" s="86"/>
      <c r="VGZ37" s="86"/>
      <c r="VHA37" s="86"/>
      <c r="VHB37" s="86"/>
      <c r="VHC37" s="86"/>
      <c r="VHD37" s="86"/>
      <c r="VHE37" s="86"/>
      <c r="VHF37" s="86"/>
      <c r="VHG37" s="86"/>
      <c r="VHH37" s="86"/>
      <c r="VHI37" s="86"/>
      <c r="VHJ37" s="86"/>
      <c r="VHK37" s="86"/>
      <c r="VHL37" s="86"/>
      <c r="VHM37" s="86"/>
      <c r="VHN37" s="86"/>
      <c r="VHO37" s="86"/>
      <c r="VHP37" s="86"/>
      <c r="VHQ37" s="86"/>
      <c r="VHR37" s="86"/>
      <c r="VHS37" s="86"/>
      <c r="VHT37" s="86"/>
      <c r="VHU37" s="86"/>
      <c r="VHV37" s="86"/>
      <c r="VHW37" s="86"/>
      <c r="VHX37" s="86"/>
      <c r="VHY37" s="86"/>
      <c r="VHZ37" s="86"/>
      <c r="VIA37" s="86"/>
      <c r="VIB37" s="86"/>
      <c r="VIC37" s="86"/>
      <c r="VID37" s="86"/>
      <c r="VIE37" s="86"/>
      <c r="VIF37" s="86"/>
      <c r="VIG37" s="86"/>
      <c r="VIH37" s="86"/>
      <c r="VII37" s="86"/>
      <c r="VIJ37" s="86"/>
      <c r="VIK37" s="86"/>
      <c r="VIL37" s="86"/>
      <c r="VIM37" s="86"/>
      <c r="VIN37" s="86"/>
      <c r="VIO37" s="86"/>
      <c r="VIP37" s="86"/>
      <c r="VIQ37" s="86"/>
      <c r="VIR37" s="86"/>
      <c r="VIS37" s="86"/>
      <c r="VIT37" s="86"/>
      <c r="VIU37" s="86"/>
      <c r="VIV37" s="86"/>
      <c r="VIW37" s="86"/>
      <c r="VIX37" s="86"/>
      <c r="VIY37" s="86"/>
      <c r="VIZ37" s="86"/>
      <c r="VJA37" s="86"/>
      <c r="VJB37" s="86"/>
      <c r="VJC37" s="86"/>
      <c r="VJD37" s="86"/>
      <c r="VJE37" s="86"/>
      <c r="VJF37" s="86"/>
      <c r="VJG37" s="86"/>
      <c r="VJH37" s="86"/>
      <c r="VJI37" s="86"/>
      <c r="VJJ37" s="86"/>
      <c r="VJK37" s="86"/>
      <c r="VJL37" s="86"/>
      <c r="VJM37" s="86"/>
      <c r="VJN37" s="86"/>
      <c r="VJO37" s="86"/>
      <c r="VJP37" s="86"/>
      <c r="VJQ37" s="86"/>
      <c r="VJR37" s="86"/>
      <c r="VJS37" s="86"/>
      <c r="VJT37" s="86"/>
      <c r="VJU37" s="86"/>
      <c r="VJV37" s="86"/>
      <c r="VJW37" s="86"/>
      <c r="VJX37" s="86"/>
      <c r="VJY37" s="86"/>
      <c r="VJZ37" s="86"/>
      <c r="VKA37" s="86"/>
      <c r="VKB37" s="86"/>
      <c r="VKC37" s="86"/>
      <c r="VKD37" s="86"/>
      <c r="VKE37" s="86"/>
      <c r="VKF37" s="86"/>
      <c r="VKG37" s="86"/>
      <c r="VKH37" s="86"/>
      <c r="VKI37" s="86"/>
      <c r="VKJ37" s="86"/>
      <c r="VKK37" s="86"/>
      <c r="VKL37" s="86"/>
      <c r="VKM37" s="86"/>
      <c r="VKN37" s="86"/>
      <c r="VKO37" s="86"/>
      <c r="VKP37" s="86"/>
      <c r="VKQ37" s="86"/>
      <c r="VKR37" s="86"/>
      <c r="VKS37" s="86"/>
      <c r="VKT37" s="86"/>
      <c r="VKU37" s="86"/>
      <c r="VKV37" s="86"/>
      <c r="VKW37" s="86"/>
      <c r="VKX37" s="86"/>
      <c r="VKY37" s="86"/>
      <c r="VKZ37" s="86"/>
      <c r="VLA37" s="86"/>
      <c r="VLB37" s="86"/>
      <c r="VLC37" s="86"/>
      <c r="VLD37" s="86"/>
      <c r="VLE37" s="86"/>
      <c r="VLF37" s="86"/>
      <c r="VLG37" s="86"/>
      <c r="VLH37" s="86"/>
      <c r="VLI37" s="86"/>
      <c r="VLJ37" s="86"/>
      <c r="VLK37" s="86"/>
      <c r="VLL37" s="86"/>
      <c r="VLM37" s="86"/>
      <c r="VLN37" s="86"/>
      <c r="VLO37" s="86"/>
      <c r="VLP37" s="86"/>
      <c r="VLQ37" s="86"/>
      <c r="VLR37" s="86"/>
      <c r="VLS37" s="86"/>
      <c r="VLT37" s="86"/>
      <c r="VLU37" s="86"/>
      <c r="VLV37" s="86"/>
      <c r="VLW37" s="86"/>
      <c r="VLX37" s="86"/>
      <c r="VLY37" s="86"/>
      <c r="VLZ37" s="86"/>
      <c r="VMA37" s="86"/>
      <c r="VMB37" s="86"/>
      <c r="VMC37" s="86"/>
      <c r="VMD37" s="86"/>
      <c r="VME37" s="86"/>
      <c r="VMF37" s="86"/>
      <c r="VMG37" s="86"/>
      <c r="VMH37" s="86"/>
      <c r="VMI37" s="86"/>
      <c r="VMJ37" s="86"/>
      <c r="VMK37" s="86"/>
      <c r="VML37" s="86"/>
      <c r="VMM37" s="86"/>
      <c r="VMN37" s="86"/>
      <c r="VMO37" s="86"/>
      <c r="VMP37" s="86"/>
      <c r="VMQ37" s="86"/>
      <c r="VMR37" s="86"/>
      <c r="VMS37" s="86"/>
      <c r="VMT37" s="86"/>
      <c r="VMU37" s="86"/>
      <c r="VMV37" s="86"/>
      <c r="VMW37" s="86"/>
      <c r="VMX37" s="86"/>
      <c r="VMY37" s="86"/>
      <c r="VMZ37" s="86"/>
      <c r="VNA37" s="86"/>
      <c r="VNB37" s="86"/>
      <c r="VNC37" s="86"/>
      <c r="VND37" s="86"/>
      <c r="VNE37" s="86"/>
      <c r="VNF37" s="86"/>
      <c r="VNG37" s="86"/>
      <c r="VNH37" s="86"/>
      <c r="VNI37" s="86"/>
      <c r="VNJ37" s="86"/>
      <c r="VNK37" s="86"/>
      <c r="VNL37" s="86"/>
      <c r="VNM37" s="86"/>
      <c r="VNN37" s="86"/>
      <c r="VNO37" s="86"/>
      <c r="VNP37" s="86"/>
      <c r="VNQ37" s="86"/>
      <c r="VNR37" s="86"/>
      <c r="VNS37" s="86"/>
      <c r="VNT37" s="86"/>
      <c r="VNU37" s="86"/>
      <c r="VNV37" s="86"/>
      <c r="VNW37" s="86"/>
      <c r="VNX37" s="86"/>
      <c r="VNY37" s="86"/>
      <c r="VNZ37" s="86"/>
      <c r="VOA37" s="86"/>
      <c r="VOB37" s="86"/>
      <c r="VOC37" s="86"/>
      <c r="VOD37" s="86"/>
      <c r="VOE37" s="86"/>
      <c r="VOF37" s="86"/>
      <c r="VOG37" s="86"/>
      <c r="VOH37" s="86"/>
      <c r="VOI37" s="86"/>
      <c r="VOJ37" s="86"/>
      <c r="VOK37" s="86"/>
      <c r="VOL37" s="86"/>
      <c r="VOM37" s="86"/>
      <c r="VON37" s="86"/>
      <c r="VOO37" s="86"/>
      <c r="VOP37" s="86"/>
      <c r="VOQ37" s="86"/>
      <c r="VOR37" s="86"/>
      <c r="VOS37" s="86"/>
      <c r="VOT37" s="86"/>
      <c r="VOU37" s="86"/>
      <c r="VOV37" s="86"/>
      <c r="VOW37" s="86"/>
      <c r="VOX37" s="86"/>
      <c r="VOY37" s="86"/>
      <c r="VOZ37" s="86"/>
      <c r="VPA37" s="86"/>
      <c r="VPB37" s="86"/>
      <c r="VPC37" s="86"/>
      <c r="VPD37" s="86"/>
      <c r="VPE37" s="86"/>
      <c r="VPF37" s="86"/>
      <c r="VPG37" s="86"/>
      <c r="VPH37" s="86"/>
      <c r="VPI37" s="86"/>
      <c r="VPJ37" s="86"/>
      <c r="VPK37" s="86"/>
      <c r="VPL37" s="86"/>
      <c r="VPM37" s="86"/>
      <c r="VPN37" s="86"/>
      <c r="VPO37" s="86"/>
      <c r="VPP37" s="86"/>
      <c r="VPQ37" s="86"/>
      <c r="VPR37" s="86"/>
      <c r="VPS37" s="86"/>
      <c r="VPT37" s="86"/>
      <c r="VPU37" s="86"/>
      <c r="VPV37" s="86"/>
      <c r="VPW37" s="86"/>
      <c r="VPX37" s="86"/>
      <c r="VPY37" s="86"/>
      <c r="VPZ37" s="86"/>
      <c r="VQA37" s="86"/>
      <c r="VQB37" s="86"/>
      <c r="VQC37" s="86"/>
      <c r="VQD37" s="86"/>
      <c r="VQE37" s="86"/>
      <c r="VQF37" s="86"/>
      <c r="VQG37" s="86"/>
      <c r="VQH37" s="86"/>
      <c r="VQI37" s="86"/>
      <c r="VQJ37" s="86"/>
      <c r="VQK37" s="86"/>
      <c r="VQL37" s="86"/>
      <c r="VQM37" s="86"/>
      <c r="VQN37" s="86"/>
      <c r="VQO37" s="86"/>
      <c r="VQP37" s="86"/>
      <c r="VQQ37" s="86"/>
      <c r="VQR37" s="86"/>
      <c r="VQS37" s="86"/>
      <c r="VQT37" s="86"/>
      <c r="VQU37" s="86"/>
      <c r="VQV37" s="86"/>
      <c r="VQW37" s="86"/>
      <c r="VQX37" s="86"/>
      <c r="VQY37" s="86"/>
      <c r="VQZ37" s="86"/>
      <c r="VRA37" s="86"/>
      <c r="VRB37" s="86"/>
      <c r="VRC37" s="86"/>
      <c r="VRD37" s="86"/>
      <c r="VRE37" s="86"/>
      <c r="VRF37" s="86"/>
      <c r="VRG37" s="86"/>
      <c r="VRH37" s="86"/>
      <c r="VRI37" s="86"/>
      <c r="VRJ37" s="86"/>
      <c r="VRK37" s="86"/>
      <c r="VRL37" s="86"/>
      <c r="VRM37" s="86"/>
      <c r="VRN37" s="86"/>
      <c r="VRO37" s="86"/>
      <c r="VRP37" s="86"/>
      <c r="VRQ37" s="86"/>
      <c r="VRR37" s="86"/>
      <c r="VRS37" s="86"/>
      <c r="VRT37" s="86"/>
      <c r="VRU37" s="86"/>
      <c r="VRV37" s="86"/>
      <c r="VRW37" s="86"/>
      <c r="VRX37" s="86"/>
      <c r="VRY37" s="86"/>
      <c r="VRZ37" s="86"/>
      <c r="VSA37" s="86"/>
      <c r="VSB37" s="86"/>
      <c r="VSC37" s="86"/>
      <c r="VSD37" s="86"/>
      <c r="VSE37" s="86"/>
      <c r="VSF37" s="86"/>
      <c r="VSG37" s="86"/>
      <c r="VSH37" s="86"/>
      <c r="VSI37" s="86"/>
      <c r="VSJ37" s="86"/>
      <c r="VSK37" s="86"/>
      <c r="VSL37" s="86"/>
      <c r="VSM37" s="86"/>
      <c r="VSN37" s="86"/>
      <c r="VSO37" s="86"/>
      <c r="VSP37" s="86"/>
      <c r="VSQ37" s="86"/>
      <c r="VSR37" s="86"/>
      <c r="VSS37" s="86"/>
      <c r="VST37" s="86"/>
      <c r="VSU37" s="86"/>
      <c r="VSV37" s="86"/>
      <c r="VSW37" s="86"/>
      <c r="VSX37" s="86"/>
      <c r="VSY37" s="86"/>
      <c r="VSZ37" s="86"/>
      <c r="VTA37" s="86"/>
      <c r="VTB37" s="86"/>
      <c r="VTC37" s="86"/>
      <c r="VTD37" s="86"/>
      <c r="VTE37" s="86"/>
      <c r="VTF37" s="86"/>
      <c r="VTG37" s="86"/>
      <c r="VTH37" s="86"/>
      <c r="VTI37" s="86"/>
      <c r="VTJ37" s="86"/>
      <c r="VTK37" s="86"/>
      <c r="VTL37" s="86"/>
      <c r="VTM37" s="86"/>
      <c r="VTN37" s="86"/>
      <c r="VTO37" s="86"/>
      <c r="VTP37" s="86"/>
      <c r="VTQ37" s="86"/>
      <c r="VTR37" s="86"/>
      <c r="VTS37" s="86"/>
      <c r="VTT37" s="86"/>
      <c r="VTU37" s="86"/>
      <c r="VTV37" s="86"/>
      <c r="VTW37" s="86"/>
      <c r="VTX37" s="86"/>
      <c r="VTY37" s="86"/>
      <c r="VTZ37" s="86"/>
      <c r="VUA37" s="86"/>
      <c r="VUB37" s="86"/>
      <c r="VUC37" s="86"/>
      <c r="VUD37" s="86"/>
      <c r="VUE37" s="86"/>
      <c r="VUF37" s="86"/>
      <c r="VUG37" s="86"/>
      <c r="VUH37" s="86"/>
      <c r="VUI37" s="86"/>
      <c r="VUJ37" s="86"/>
      <c r="VUK37" s="86"/>
      <c r="VUL37" s="86"/>
      <c r="VUM37" s="86"/>
      <c r="VUN37" s="86"/>
      <c r="VUO37" s="86"/>
      <c r="VUP37" s="86"/>
      <c r="VUQ37" s="86"/>
      <c r="VUR37" s="86"/>
      <c r="VUS37" s="86"/>
      <c r="VUT37" s="86"/>
      <c r="VUU37" s="86"/>
      <c r="VUV37" s="86"/>
      <c r="VUW37" s="86"/>
      <c r="VUX37" s="86"/>
      <c r="VUY37" s="86"/>
      <c r="VUZ37" s="86"/>
      <c r="VVA37" s="86"/>
      <c r="VVB37" s="86"/>
      <c r="VVC37" s="86"/>
      <c r="VVD37" s="86"/>
      <c r="VVE37" s="86"/>
      <c r="VVF37" s="86"/>
      <c r="VVG37" s="86"/>
      <c r="VVH37" s="86"/>
      <c r="VVI37" s="86"/>
      <c r="VVJ37" s="86"/>
      <c r="VVK37" s="86"/>
      <c r="VVL37" s="86"/>
      <c r="VVM37" s="86"/>
      <c r="VVN37" s="86"/>
      <c r="VVO37" s="86"/>
      <c r="VVP37" s="86"/>
      <c r="VVQ37" s="86"/>
      <c r="VVR37" s="86"/>
      <c r="VVS37" s="86"/>
      <c r="VVT37" s="86"/>
      <c r="VVU37" s="86"/>
      <c r="VVV37" s="86"/>
      <c r="VVW37" s="86"/>
      <c r="VVX37" s="86"/>
      <c r="VVY37" s="86"/>
      <c r="VVZ37" s="86"/>
      <c r="VWA37" s="86"/>
      <c r="VWB37" s="86"/>
      <c r="VWC37" s="86"/>
      <c r="VWD37" s="86"/>
      <c r="VWE37" s="86"/>
      <c r="VWF37" s="86"/>
      <c r="VWG37" s="86"/>
      <c r="VWH37" s="86"/>
      <c r="VWI37" s="86"/>
      <c r="VWJ37" s="86"/>
      <c r="VWK37" s="86"/>
      <c r="VWL37" s="86"/>
      <c r="VWM37" s="86"/>
      <c r="VWN37" s="86"/>
      <c r="VWO37" s="86"/>
      <c r="VWP37" s="86"/>
      <c r="VWQ37" s="86"/>
      <c r="VWR37" s="86"/>
      <c r="VWS37" s="86"/>
      <c r="VWT37" s="86"/>
      <c r="VWU37" s="86"/>
      <c r="VWV37" s="86"/>
      <c r="VWW37" s="86"/>
      <c r="VWX37" s="86"/>
      <c r="VWY37" s="86"/>
      <c r="VWZ37" s="86"/>
      <c r="VXA37" s="86"/>
      <c r="VXB37" s="86"/>
      <c r="VXC37" s="86"/>
      <c r="VXD37" s="86"/>
      <c r="VXE37" s="86"/>
      <c r="VXF37" s="86"/>
      <c r="VXG37" s="86"/>
      <c r="VXH37" s="86"/>
      <c r="VXI37" s="86"/>
      <c r="VXJ37" s="86"/>
      <c r="VXK37" s="86"/>
      <c r="VXL37" s="86"/>
      <c r="VXM37" s="86"/>
      <c r="VXN37" s="86"/>
      <c r="VXO37" s="86"/>
      <c r="VXP37" s="86"/>
      <c r="VXQ37" s="86"/>
      <c r="VXR37" s="86"/>
      <c r="VXS37" s="86"/>
      <c r="VXT37" s="86"/>
      <c r="VXU37" s="86"/>
      <c r="VXV37" s="86"/>
      <c r="VXW37" s="86"/>
      <c r="VXX37" s="86"/>
      <c r="VXY37" s="86"/>
      <c r="VXZ37" s="86"/>
      <c r="VYA37" s="86"/>
      <c r="VYB37" s="86"/>
      <c r="VYC37" s="86"/>
      <c r="VYD37" s="86"/>
      <c r="VYE37" s="86"/>
      <c r="VYF37" s="86"/>
      <c r="VYG37" s="86"/>
      <c r="VYH37" s="86"/>
      <c r="VYI37" s="86"/>
      <c r="VYJ37" s="86"/>
      <c r="VYK37" s="86"/>
      <c r="VYL37" s="86"/>
      <c r="VYM37" s="86"/>
      <c r="VYN37" s="86"/>
      <c r="VYO37" s="86"/>
      <c r="VYP37" s="86"/>
      <c r="VYQ37" s="86"/>
      <c r="VYR37" s="86"/>
      <c r="VYS37" s="86"/>
      <c r="VYT37" s="86"/>
      <c r="VYU37" s="86"/>
      <c r="VYV37" s="86"/>
      <c r="VYW37" s="86"/>
      <c r="VYX37" s="86"/>
      <c r="VYY37" s="86"/>
      <c r="VYZ37" s="86"/>
      <c r="VZA37" s="86"/>
      <c r="VZB37" s="86"/>
      <c r="VZC37" s="86"/>
      <c r="VZD37" s="86"/>
      <c r="VZE37" s="86"/>
      <c r="VZF37" s="86"/>
      <c r="VZG37" s="86"/>
      <c r="VZH37" s="86"/>
      <c r="VZI37" s="86"/>
      <c r="VZJ37" s="86"/>
      <c r="VZK37" s="86"/>
      <c r="VZL37" s="86"/>
      <c r="VZM37" s="86"/>
      <c r="VZN37" s="86"/>
      <c r="VZO37" s="86"/>
      <c r="VZP37" s="86"/>
      <c r="VZQ37" s="86"/>
      <c r="VZR37" s="86"/>
      <c r="VZS37" s="86"/>
      <c r="VZT37" s="86"/>
      <c r="VZU37" s="86"/>
      <c r="VZV37" s="86"/>
      <c r="VZW37" s="86"/>
      <c r="VZX37" s="86"/>
      <c r="VZY37" s="86"/>
      <c r="VZZ37" s="86"/>
      <c r="WAA37" s="86"/>
      <c r="WAB37" s="86"/>
      <c r="WAC37" s="86"/>
      <c r="WAD37" s="86"/>
      <c r="WAE37" s="86"/>
      <c r="WAF37" s="86"/>
      <c r="WAG37" s="86"/>
      <c r="WAH37" s="86"/>
      <c r="WAI37" s="86"/>
      <c r="WAJ37" s="86"/>
      <c r="WAK37" s="86"/>
      <c r="WAL37" s="86"/>
      <c r="WAM37" s="86"/>
      <c r="WAN37" s="86"/>
      <c r="WAO37" s="86"/>
      <c r="WAP37" s="86"/>
      <c r="WAQ37" s="86"/>
      <c r="WAR37" s="86"/>
      <c r="WAS37" s="86"/>
      <c r="WAT37" s="86"/>
      <c r="WAU37" s="86"/>
      <c r="WAV37" s="86"/>
      <c r="WAW37" s="86"/>
      <c r="WAX37" s="86"/>
      <c r="WAY37" s="86"/>
      <c r="WAZ37" s="86"/>
      <c r="WBA37" s="86"/>
      <c r="WBB37" s="86"/>
      <c r="WBC37" s="86"/>
      <c r="WBD37" s="86"/>
      <c r="WBE37" s="86"/>
      <c r="WBF37" s="86"/>
      <c r="WBG37" s="86"/>
      <c r="WBH37" s="86"/>
      <c r="WBI37" s="86"/>
      <c r="WBJ37" s="86"/>
      <c r="WBK37" s="86"/>
      <c r="WBL37" s="86"/>
      <c r="WBM37" s="86"/>
      <c r="WBN37" s="86"/>
      <c r="WBO37" s="86"/>
      <c r="WBP37" s="86"/>
      <c r="WBQ37" s="86"/>
      <c r="WBR37" s="86"/>
      <c r="WBS37" s="86"/>
      <c r="WBT37" s="86"/>
      <c r="WBU37" s="86"/>
      <c r="WBV37" s="86"/>
      <c r="WBW37" s="86"/>
      <c r="WBX37" s="86"/>
      <c r="WBY37" s="86"/>
      <c r="WBZ37" s="86"/>
      <c r="WCA37" s="86"/>
      <c r="WCB37" s="86"/>
      <c r="WCC37" s="86"/>
      <c r="WCD37" s="86"/>
      <c r="WCE37" s="86"/>
      <c r="WCF37" s="86"/>
      <c r="WCG37" s="86"/>
      <c r="WCH37" s="86"/>
      <c r="WCI37" s="86"/>
      <c r="WCJ37" s="86"/>
      <c r="WCK37" s="86"/>
      <c r="WCL37" s="86"/>
      <c r="WCM37" s="86"/>
      <c r="WCN37" s="86"/>
      <c r="WCO37" s="86"/>
      <c r="WCP37" s="86"/>
      <c r="WCQ37" s="86"/>
      <c r="WCR37" s="86"/>
      <c r="WCS37" s="86"/>
      <c r="WCT37" s="86"/>
      <c r="WCU37" s="86"/>
      <c r="WCV37" s="86"/>
      <c r="WCW37" s="86"/>
      <c r="WCX37" s="86"/>
      <c r="WCY37" s="86"/>
      <c r="WCZ37" s="86"/>
      <c r="WDA37" s="86"/>
      <c r="WDB37" s="86"/>
      <c r="WDC37" s="86"/>
      <c r="WDD37" s="86"/>
      <c r="WDE37" s="86"/>
      <c r="WDF37" s="86"/>
      <c r="WDG37" s="86"/>
      <c r="WDH37" s="86"/>
      <c r="WDI37" s="86"/>
      <c r="WDJ37" s="86"/>
      <c r="WDK37" s="86"/>
      <c r="WDL37" s="86"/>
      <c r="WDM37" s="86"/>
      <c r="WDN37" s="86"/>
      <c r="WDO37" s="86"/>
      <c r="WDP37" s="86"/>
      <c r="WDQ37" s="86"/>
      <c r="WDR37" s="86"/>
      <c r="WDS37" s="86"/>
      <c r="WDT37" s="86"/>
      <c r="WDU37" s="86"/>
      <c r="WDV37" s="86"/>
      <c r="WDW37" s="86"/>
      <c r="WDX37" s="86"/>
      <c r="WDY37" s="86"/>
      <c r="WDZ37" s="86"/>
      <c r="WEA37" s="86"/>
      <c r="WEB37" s="86"/>
      <c r="WEC37" s="86"/>
      <c r="WED37" s="86"/>
      <c r="WEE37" s="86"/>
      <c r="WEF37" s="86"/>
      <c r="WEG37" s="86"/>
      <c r="WEH37" s="86"/>
      <c r="WEI37" s="86"/>
      <c r="WEJ37" s="86"/>
      <c r="WEK37" s="86"/>
      <c r="WEL37" s="86"/>
      <c r="WEM37" s="86"/>
      <c r="WEN37" s="86"/>
      <c r="WEO37" s="86"/>
      <c r="WEP37" s="86"/>
      <c r="WEQ37" s="86"/>
      <c r="WER37" s="86"/>
      <c r="WES37" s="86"/>
      <c r="WET37" s="86"/>
      <c r="WEU37" s="86"/>
      <c r="WEV37" s="86"/>
      <c r="WEW37" s="86"/>
      <c r="WEX37" s="86"/>
      <c r="WEY37" s="86"/>
      <c r="WEZ37" s="86"/>
      <c r="WFA37" s="86"/>
      <c r="WFB37" s="86"/>
      <c r="WFC37" s="86"/>
      <c r="WFD37" s="86"/>
      <c r="WFE37" s="86"/>
      <c r="WFF37" s="86"/>
      <c r="WFG37" s="86"/>
      <c r="WFH37" s="86"/>
      <c r="WFI37" s="86"/>
      <c r="WFJ37" s="86"/>
      <c r="WFK37" s="86"/>
      <c r="WFL37" s="86"/>
      <c r="WFM37" s="86"/>
      <c r="WFN37" s="86"/>
      <c r="WFO37" s="86"/>
      <c r="WFP37" s="86"/>
      <c r="WFQ37" s="86"/>
      <c r="WFR37" s="86"/>
      <c r="WFS37" s="86"/>
      <c r="WFT37" s="86"/>
      <c r="WFU37" s="86"/>
      <c r="WFV37" s="86"/>
      <c r="WFW37" s="86"/>
      <c r="WFX37" s="86"/>
      <c r="WFY37" s="86"/>
      <c r="WFZ37" s="86"/>
      <c r="WGA37" s="86"/>
      <c r="WGB37" s="86"/>
      <c r="WGC37" s="86"/>
      <c r="WGD37" s="86"/>
      <c r="WGE37" s="86"/>
      <c r="WGF37" s="86"/>
      <c r="WGG37" s="86"/>
      <c r="WGH37" s="86"/>
      <c r="WGI37" s="86"/>
      <c r="WGJ37" s="86"/>
      <c r="WGK37" s="86"/>
      <c r="WGL37" s="86"/>
      <c r="WGM37" s="86"/>
      <c r="WGN37" s="86"/>
      <c r="WGO37" s="86"/>
      <c r="WGP37" s="86"/>
      <c r="WGQ37" s="86"/>
      <c r="WGR37" s="86"/>
      <c r="WGS37" s="86"/>
      <c r="WGT37" s="86"/>
      <c r="WGU37" s="86"/>
      <c r="WGV37" s="86"/>
      <c r="WGW37" s="86"/>
      <c r="WGX37" s="86"/>
      <c r="WGY37" s="86"/>
      <c r="WGZ37" s="86"/>
      <c r="WHA37" s="86"/>
      <c r="WHB37" s="86"/>
      <c r="WHC37" s="86"/>
      <c r="WHD37" s="86"/>
      <c r="WHE37" s="86"/>
      <c r="WHF37" s="86"/>
      <c r="WHG37" s="86"/>
      <c r="WHH37" s="86"/>
      <c r="WHI37" s="86"/>
      <c r="WHJ37" s="86"/>
      <c r="WHK37" s="86"/>
      <c r="WHL37" s="86"/>
      <c r="WHM37" s="86"/>
      <c r="WHN37" s="86"/>
      <c r="WHO37" s="86"/>
      <c r="WHP37" s="86"/>
      <c r="WHQ37" s="86"/>
      <c r="WHR37" s="86"/>
      <c r="WHS37" s="86"/>
      <c r="WHT37" s="86"/>
      <c r="WHU37" s="86"/>
      <c r="WHV37" s="86"/>
      <c r="WHW37" s="86"/>
      <c r="WHX37" s="86"/>
      <c r="WHY37" s="86"/>
      <c r="WHZ37" s="86"/>
      <c r="WIA37" s="86"/>
      <c r="WIB37" s="86"/>
      <c r="WIC37" s="86"/>
      <c r="WID37" s="86"/>
      <c r="WIE37" s="86"/>
      <c r="WIF37" s="86"/>
      <c r="WIG37" s="86"/>
      <c r="WIH37" s="86"/>
      <c r="WII37" s="86"/>
      <c r="WIJ37" s="86"/>
      <c r="WIK37" s="86"/>
      <c r="WIL37" s="86"/>
      <c r="WIM37" s="86"/>
      <c r="WIN37" s="86"/>
      <c r="WIO37" s="86"/>
      <c r="WIP37" s="86"/>
      <c r="WIQ37" s="86"/>
      <c r="WIR37" s="86"/>
      <c r="WIS37" s="86"/>
      <c r="WIT37" s="86"/>
      <c r="WIU37" s="86"/>
      <c r="WIV37" s="86"/>
      <c r="WIW37" s="86"/>
      <c r="WIX37" s="86"/>
      <c r="WIY37" s="86"/>
      <c r="WIZ37" s="86"/>
      <c r="WJA37" s="86"/>
      <c r="WJB37" s="86"/>
      <c r="WJC37" s="86"/>
      <c r="WJD37" s="86"/>
      <c r="WJE37" s="86"/>
      <c r="WJF37" s="86"/>
      <c r="WJG37" s="86"/>
      <c r="WJH37" s="86"/>
      <c r="WJI37" s="86"/>
      <c r="WJJ37" s="86"/>
      <c r="WJK37" s="86"/>
      <c r="WJL37" s="86"/>
      <c r="WJM37" s="86"/>
      <c r="WJN37" s="86"/>
      <c r="WJO37" s="86"/>
      <c r="WJP37" s="86"/>
      <c r="WJQ37" s="86"/>
      <c r="WJR37" s="86"/>
      <c r="WJS37" s="86"/>
      <c r="WJT37" s="86"/>
      <c r="WJU37" s="86"/>
      <c r="WJV37" s="86"/>
      <c r="WJW37" s="86"/>
      <c r="WJX37" s="86"/>
      <c r="WJY37" s="86"/>
      <c r="WJZ37" s="86"/>
      <c r="WKA37" s="86"/>
      <c r="WKB37" s="86"/>
      <c r="WKC37" s="86"/>
      <c r="WKD37" s="86"/>
      <c r="WKE37" s="86"/>
      <c r="WKF37" s="86"/>
      <c r="WKG37" s="86"/>
      <c r="WKH37" s="86"/>
      <c r="WKI37" s="86"/>
      <c r="WKJ37" s="86"/>
      <c r="WKK37" s="86"/>
      <c r="WKL37" s="86"/>
      <c r="WKM37" s="86"/>
      <c r="WKN37" s="86"/>
      <c r="WKO37" s="86"/>
      <c r="WKP37" s="86"/>
      <c r="WKQ37" s="86"/>
      <c r="WKR37" s="86"/>
      <c r="WKS37" s="86"/>
      <c r="WKT37" s="86"/>
      <c r="WKU37" s="86"/>
      <c r="WKV37" s="86"/>
      <c r="WKW37" s="86"/>
      <c r="WKX37" s="86"/>
      <c r="WKY37" s="86"/>
      <c r="WKZ37" s="86"/>
      <c r="WLA37" s="86"/>
      <c r="WLB37" s="86"/>
      <c r="WLC37" s="86"/>
      <c r="WLD37" s="86"/>
      <c r="WLE37" s="86"/>
      <c r="WLF37" s="86"/>
      <c r="WLG37" s="86"/>
      <c r="WLH37" s="86"/>
      <c r="WLI37" s="86"/>
      <c r="WLJ37" s="86"/>
      <c r="WLK37" s="86"/>
      <c r="WLL37" s="86"/>
      <c r="WLM37" s="86"/>
      <c r="WLN37" s="86"/>
      <c r="WLO37" s="86"/>
      <c r="WLP37" s="86"/>
      <c r="WLQ37" s="86"/>
      <c r="WLR37" s="86"/>
      <c r="WLS37" s="86"/>
      <c r="WLT37" s="86"/>
      <c r="WLU37" s="86"/>
      <c r="WLV37" s="86"/>
      <c r="WLW37" s="86"/>
      <c r="WLX37" s="86"/>
      <c r="WLY37" s="86"/>
      <c r="WLZ37" s="86"/>
      <c r="WMA37" s="86"/>
      <c r="WMB37" s="86"/>
      <c r="WMC37" s="86"/>
      <c r="WMD37" s="86"/>
      <c r="WME37" s="86"/>
      <c r="WMF37" s="86"/>
      <c r="WMG37" s="86"/>
      <c r="WMH37" s="86"/>
      <c r="WMI37" s="86"/>
      <c r="WMJ37" s="86"/>
      <c r="WMK37" s="86"/>
      <c r="WML37" s="86"/>
      <c r="WMM37" s="86"/>
      <c r="WMN37" s="86"/>
      <c r="WMO37" s="86"/>
      <c r="WMP37" s="86"/>
      <c r="WMQ37" s="86"/>
      <c r="WMR37" s="86"/>
      <c r="WMS37" s="86"/>
      <c r="WMT37" s="86"/>
      <c r="WMU37" s="86"/>
      <c r="WMV37" s="86"/>
      <c r="WMW37" s="86"/>
      <c r="WMX37" s="86"/>
      <c r="WMY37" s="86"/>
      <c r="WMZ37" s="86"/>
      <c r="WNA37" s="86"/>
      <c r="WNB37" s="86"/>
      <c r="WNC37" s="86"/>
      <c r="WND37" s="86"/>
      <c r="WNE37" s="86"/>
      <c r="WNF37" s="86"/>
      <c r="WNG37" s="86"/>
      <c r="WNH37" s="86"/>
      <c r="WNI37" s="86"/>
      <c r="WNJ37" s="86"/>
      <c r="WNK37" s="86"/>
      <c r="WNL37" s="86"/>
      <c r="WNM37" s="86"/>
      <c r="WNN37" s="86"/>
      <c r="WNO37" s="86"/>
      <c r="WNP37" s="86"/>
      <c r="WNQ37" s="86"/>
      <c r="WNR37" s="86"/>
      <c r="WNS37" s="86"/>
      <c r="WNT37" s="86"/>
      <c r="WNU37" s="86"/>
      <c r="WNV37" s="86"/>
      <c r="WNW37" s="86"/>
      <c r="WNX37" s="86"/>
      <c r="WNY37" s="86"/>
      <c r="WNZ37" s="86"/>
      <c r="WOA37" s="86"/>
      <c r="WOB37" s="86"/>
      <c r="WOC37" s="86"/>
      <c r="WOD37" s="86"/>
      <c r="WOE37" s="86"/>
      <c r="WOF37" s="86"/>
      <c r="WOG37" s="86"/>
      <c r="WOH37" s="86"/>
      <c r="WOI37" s="86"/>
      <c r="WOJ37" s="86"/>
      <c r="WOK37" s="86"/>
      <c r="WOL37" s="86"/>
      <c r="WOM37" s="86"/>
      <c r="WON37" s="86"/>
      <c r="WOO37" s="86"/>
      <c r="WOP37" s="86"/>
      <c r="WOQ37" s="86"/>
      <c r="WOR37" s="86"/>
      <c r="WOS37" s="86"/>
      <c r="WOT37" s="86"/>
      <c r="WOU37" s="86"/>
      <c r="WOV37" s="86"/>
      <c r="WOW37" s="86"/>
      <c r="WOX37" s="86"/>
      <c r="WOY37" s="86"/>
      <c r="WOZ37" s="86"/>
      <c r="WPA37" s="86"/>
      <c r="WPB37" s="86"/>
      <c r="WPC37" s="86"/>
      <c r="WPD37" s="86"/>
      <c r="WPE37" s="86"/>
      <c r="WPF37" s="86"/>
      <c r="WPG37" s="86"/>
      <c r="WPH37" s="86"/>
      <c r="WPI37" s="86"/>
      <c r="WPJ37" s="86"/>
      <c r="WPK37" s="86"/>
      <c r="WPL37" s="86"/>
      <c r="WPM37" s="86"/>
      <c r="WPN37" s="86"/>
      <c r="WPO37" s="86"/>
      <c r="WPP37" s="86"/>
      <c r="WPQ37" s="86"/>
      <c r="WPR37" s="86"/>
      <c r="WPS37" s="86"/>
      <c r="WPT37" s="86"/>
      <c r="WPU37" s="86"/>
      <c r="WPV37" s="86"/>
      <c r="WPW37" s="86"/>
      <c r="WPX37" s="86"/>
      <c r="WPY37" s="86"/>
      <c r="WPZ37" s="86"/>
      <c r="WQA37" s="86"/>
      <c r="WQB37" s="86"/>
      <c r="WQC37" s="86"/>
      <c r="WQD37" s="86"/>
      <c r="WQE37" s="86"/>
      <c r="WQF37" s="86"/>
      <c r="WQG37" s="86"/>
      <c r="WQH37" s="86"/>
      <c r="WQI37" s="86"/>
      <c r="WQJ37" s="86"/>
      <c r="WQK37" s="86"/>
      <c r="WQL37" s="86"/>
      <c r="WQM37" s="86"/>
      <c r="WQN37" s="86"/>
      <c r="WQO37" s="86"/>
      <c r="WQP37" s="86"/>
      <c r="WQQ37" s="86"/>
      <c r="WQR37" s="86"/>
      <c r="WQS37" s="86"/>
      <c r="WQT37" s="86"/>
      <c r="WQU37" s="86"/>
      <c r="WQV37" s="86"/>
      <c r="WQW37" s="86"/>
      <c r="WQX37" s="86"/>
      <c r="WQY37" s="86"/>
      <c r="WQZ37" s="86"/>
      <c r="WRA37" s="86"/>
      <c r="WRB37" s="86"/>
      <c r="WRC37" s="86"/>
      <c r="WRD37" s="86"/>
      <c r="WRE37" s="86"/>
      <c r="WRF37" s="86"/>
      <c r="WRG37" s="86"/>
      <c r="WRH37" s="86"/>
      <c r="WRI37" s="86"/>
      <c r="WRJ37" s="86"/>
      <c r="WRK37" s="86"/>
      <c r="WRL37" s="86"/>
      <c r="WRM37" s="86"/>
      <c r="WRN37" s="86"/>
      <c r="WRO37" s="86"/>
      <c r="WRP37" s="86"/>
      <c r="WRQ37" s="86"/>
      <c r="WRR37" s="86"/>
      <c r="WRS37" s="86"/>
      <c r="WRT37" s="86"/>
      <c r="WRU37" s="86"/>
      <c r="WRV37" s="86"/>
      <c r="WRW37" s="86"/>
      <c r="WRX37" s="86"/>
      <c r="WRY37" s="86"/>
      <c r="WRZ37" s="86"/>
      <c r="WSA37" s="86"/>
      <c r="WSB37" s="86"/>
      <c r="WSC37" s="86"/>
      <c r="WSD37" s="86"/>
      <c r="WSE37" s="86"/>
      <c r="WSF37" s="86"/>
      <c r="WSG37" s="86"/>
      <c r="WSH37" s="86"/>
      <c r="WSI37" s="86"/>
      <c r="WSJ37" s="86"/>
      <c r="WSK37" s="86"/>
      <c r="WSL37" s="86"/>
      <c r="WSM37" s="86"/>
      <c r="WSN37" s="86"/>
      <c r="WSO37" s="86"/>
      <c r="WSP37" s="86"/>
      <c r="WSQ37" s="86"/>
      <c r="WSR37" s="86"/>
      <c r="WSS37" s="86"/>
      <c r="WST37" s="86"/>
      <c r="WSU37" s="86"/>
      <c r="WSV37" s="86"/>
      <c r="WSW37" s="86"/>
      <c r="WSX37" s="86"/>
      <c r="WSY37" s="86"/>
      <c r="WSZ37" s="86"/>
      <c r="WTA37" s="86"/>
      <c r="WTB37" s="86"/>
      <c r="WTC37" s="86"/>
      <c r="WTD37" s="86"/>
      <c r="WTE37" s="86"/>
      <c r="WTF37" s="86"/>
      <c r="WTG37" s="86"/>
      <c r="WTH37" s="86"/>
      <c r="WTI37" s="86"/>
      <c r="WTJ37" s="86"/>
      <c r="WTK37" s="86"/>
      <c r="WTL37" s="86"/>
      <c r="WTM37" s="86"/>
      <c r="WTN37" s="86"/>
      <c r="WTO37" s="86"/>
      <c r="WTP37" s="86"/>
      <c r="WTQ37" s="86"/>
      <c r="WTR37" s="86"/>
      <c r="WTS37" s="86"/>
      <c r="WTT37" s="86"/>
      <c r="WTU37" s="86"/>
      <c r="WTV37" s="86"/>
      <c r="WTW37" s="86"/>
      <c r="WTX37" s="86"/>
      <c r="WTY37" s="86"/>
      <c r="WTZ37" s="86"/>
      <c r="WUA37" s="86"/>
      <c r="WUB37" s="86"/>
      <c r="WUC37" s="86"/>
      <c r="WUD37" s="86"/>
      <c r="WUE37" s="86"/>
      <c r="WUF37" s="86"/>
      <c r="WUG37" s="86"/>
      <c r="WUH37" s="86"/>
      <c r="WUI37" s="86"/>
      <c r="WUJ37" s="86"/>
      <c r="WUK37" s="86"/>
      <c r="WUL37" s="86"/>
      <c r="WUM37" s="86"/>
      <c r="WUN37" s="86"/>
      <c r="WUO37" s="86"/>
      <c r="WUP37" s="86"/>
      <c r="WUQ37" s="86"/>
      <c r="WUR37" s="86"/>
      <c r="WUS37" s="86"/>
      <c r="WUT37" s="86"/>
      <c r="WUU37" s="86"/>
      <c r="WUV37" s="86"/>
      <c r="WUW37" s="86"/>
      <c r="WUX37" s="86"/>
      <c r="WUY37" s="86"/>
      <c r="WUZ37" s="86"/>
      <c r="WVA37" s="86"/>
      <c r="WVB37" s="86"/>
      <c r="WVC37" s="86"/>
      <c r="WVD37" s="86"/>
      <c r="WVE37" s="86"/>
      <c r="WVF37" s="86"/>
      <c r="WVG37" s="86"/>
      <c r="WVH37" s="86"/>
      <c r="WVI37" s="86"/>
      <c r="WVJ37" s="86"/>
      <c r="WVK37" s="86"/>
      <c r="WVL37" s="86"/>
      <c r="WVM37" s="86"/>
      <c r="WVN37" s="86"/>
      <c r="WVO37" s="86"/>
      <c r="WVP37" s="86"/>
      <c r="WVQ37" s="86"/>
      <c r="WVR37" s="86"/>
      <c r="WVS37" s="86"/>
      <c r="WVT37" s="86"/>
      <c r="WVU37" s="86"/>
      <c r="WVV37" s="86"/>
      <c r="WVW37" s="86"/>
      <c r="WVX37" s="86"/>
      <c r="WVY37" s="86"/>
      <c r="WVZ37" s="86"/>
      <c r="WWA37" s="86"/>
      <c r="WWB37" s="86"/>
      <c r="WWC37" s="86"/>
      <c r="WWD37" s="86"/>
      <c r="WWE37" s="86"/>
      <c r="WWF37" s="86"/>
      <c r="WWG37" s="86"/>
      <c r="WWH37" s="86"/>
      <c r="WWI37" s="86"/>
      <c r="WWJ37" s="86"/>
      <c r="WWK37" s="86"/>
      <c r="WWL37" s="86"/>
      <c r="WWM37" s="86"/>
      <c r="WWN37" s="86"/>
      <c r="WWO37" s="86"/>
      <c r="WWP37" s="86"/>
      <c r="WWQ37" s="86"/>
      <c r="WWR37" s="86"/>
      <c r="WWS37" s="86"/>
      <c r="WWT37" s="86"/>
      <c r="WWU37" s="86"/>
      <c r="WWV37" s="86"/>
      <c r="WWW37" s="86"/>
      <c r="WWX37" s="86"/>
      <c r="WWY37" s="86"/>
      <c r="WWZ37" s="86"/>
      <c r="WXA37" s="86"/>
      <c r="WXB37" s="86"/>
      <c r="WXC37" s="86"/>
      <c r="WXD37" s="86"/>
      <c r="WXE37" s="86"/>
      <c r="WXF37" s="86"/>
      <c r="WXG37" s="86"/>
      <c r="WXH37" s="86"/>
      <c r="WXI37" s="86"/>
      <c r="WXJ37" s="86"/>
      <c r="WXK37" s="86"/>
      <c r="WXL37" s="86"/>
      <c r="WXM37" s="86"/>
      <c r="WXN37" s="86"/>
      <c r="WXO37" s="86"/>
      <c r="WXP37" s="86"/>
      <c r="WXQ37" s="86"/>
      <c r="WXR37" s="86"/>
      <c r="WXS37" s="86"/>
      <c r="WXT37" s="86"/>
      <c r="WXU37" s="86"/>
      <c r="WXV37" s="86"/>
      <c r="WXW37" s="86"/>
      <c r="WXX37" s="86"/>
      <c r="WXY37" s="86"/>
      <c r="WXZ37" s="86"/>
      <c r="WYA37" s="86"/>
      <c r="WYB37" s="86"/>
      <c r="WYC37" s="86"/>
      <c r="WYD37" s="86"/>
      <c r="WYE37" s="86"/>
      <c r="WYF37" s="86"/>
      <c r="WYG37" s="86"/>
      <c r="WYH37" s="86"/>
      <c r="WYI37" s="86"/>
      <c r="WYJ37" s="86"/>
      <c r="WYK37" s="86"/>
      <c r="WYL37" s="86"/>
      <c r="WYM37" s="86"/>
      <c r="WYN37" s="86"/>
      <c r="WYO37" s="86"/>
      <c r="WYP37" s="86"/>
      <c r="WYQ37" s="86"/>
      <c r="WYR37" s="86"/>
      <c r="WYS37" s="86"/>
      <c r="WYT37" s="86"/>
      <c r="WYU37" s="86"/>
      <c r="WYV37" s="86"/>
      <c r="WYW37" s="86"/>
      <c r="WYX37" s="86"/>
      <c r="WYY37" s="86"/>
      <c r="WYZ37" s="86"/>
      <c r="WZA37" s="86"/>
      <c r="WZB37" s="86"/>
      <c r="WZC37" s="86"/>
      <c r="WZD37" s="86"/>
      <c r="WZE37" s="86"/>
      <c r="WZF37" s="86"/>
      <c r="WZG37" s="86"/>
      <c r="WZH37" s="86"/>
      <c r="WZI37" s="86"/>
      <c r="WZJ37" s="86"/>
      <c r="WZK37" s="86"/>
      <c r="WZL37" s="86"/>
      <c r="WZM37" s="86"/>
      <c r="WZN37" s="86"/>
      <c r="WZO37" s="86"/>
      <c r="WZP37" s="86"/>
      <c r="WZQ37" s="86"/>
      <c r="WZR37" s="86"/>
      <c r="WZS37" s="86"/>
      <c r="WZT37" s="86"/>
      <c r="WZU37" s="86"/>
      <c r="WZV37" s="86"/>
      <c r="WZW37" s="86"/>
      <c r="WZX37" s="86"/>
      <c r="WZY37" s="86"/>
      <c r="WZZ37" s="86"/>
      <c r="XAA37" s="86"/>
      <c r="XAB37" s="86"/>
      <c r="XAC37" s="86"/>
      <c r="XAD37" s="86"/>
      <c r="XAE37" s="86"/>
      <c r="XAF37" s="86"/>
      <c r="XAG37" s="86"/>
      <c r="XAH37" s="86"/>
      <c r="XAI37" s="86"/>
      <c r="XAJ37" s="86"/>
      <c r="XAK37" s="86"/>
      <c r="XAL37" s="86"/>
      <c r="XAM37" s="86"/>
      <c r="XAN37" s="86"/>
      <c r="XAO37" s="86"/>
      <c r="XAP37" s="86"/>
      <c r="XAQ37" s="86"/>
      <c r="XAR37" s="86"/>
      <c r="XAS37" s="86"/>
      <c r="XAT37" s="86"/>
      <c r="XAU37" s="86"/>
      <c r="XAV37" s="86"/>
      <c r="XAW37" s="86"/>
      <c r="XAX37" s="86"/>
      <c r="XAY37" s="86"/>
      <c r="XAZ37" s="86"/>
      <c r="XBA37" s="86"/>
      <c r="XBB37" s="86"/>
      <c r="XBC37" s="86"/>
      <c r="XBD37" s="86"/>
      <c r="XBE37" s="86"/>
      <c r="XBF37" s="86"/>
      <c r="XBG37" s="86"/>
      <c r="XBH37" s="86"/>
      <c r="XBI37" s="86"/>
      <c r="XBJ37" s="86"/>
      <c r="XBK37" s="86"/>
      <c r="XBL37" s="86"/>
      <c r="XBM37" s="86"/>
      <c r="XBN37" s="86"/>
      <c r="XBO37" s="86"/>
      <c r="XBP37" s="86"/>
      <c r="XBQ37" s="86"/>
      <c r="XBR37" s="86"/>
      <c r="XBS37" s="86"/>
      <c r="XBT37" s="86"/>
      <c r="XBU37" s="86"/>
      <c r="XBV37" s="86"/>
      <c r="XBW37" s="86"/>
      <c r="XBX37" s="86"/>
      <c r="XBY37" s="86"/>
      <c r="XBZ37" s="86"/>
      <c r="XCA37" s="86"/>
      <c r="XCB37" s="86"/>
      <c r="XCC37" s="86"/>
      <c r="XCD37" s="86"/>
      <c r="XCE37" s="86"/>
      <c r="XCF37" s="86"/>
      <c r="XCG37" s="86"/>
      <c r="XCH37" s="86"/>
      <c r="XCI37" s="86"/>
      <c r="XCJ37" s="86"/>
      <c r="XCK37" s="86"/>
      <c r="XCL37" s="86"/>
      <c r="XCM37" s="86"/>
      <c r="XCN37" s="86"/>
      <c r="XCO37" s="86"/>
      <c r="XCP37" s="86"/>
      <c r="XCQ37" s="86"/>
      <c r="XCR37" s="86"/>
      <c r="XCS37" s="86"/>
      <c r="XCT37" s="86"/>
      <c r="XCU37" s="86"/>
      <c r="XCV37" s="86"/>
      <c r="XCW37" s="86"/>
      <c r="XCX37" s="86"/>
      <c r="XCY37" s="86"/>
      <c r="XCZ37" s="86"/>
      <c r="XDA37" s="86"/>
      <c r="XDB37" s="86"/>
      <c r="XDC37" s="86"/>
      <c r="XDD37" s="86"/>
      <c r="XDE37" s="86"/>
      <c r="XDF37" s="86"/>
      <c r="XDG37" s="86"/>
      <c r="XDH37" s="86"/>
      <c r="XDI37" s="86"/>
      <c r="XDJ37" s="86"/>
      <c r="XDK37" s="86"/>
      <c r="XDL37" s="86"/>
      <c r="XDM37" s="86"/>
      <c r="XDN37" s="86"/>
      <c r="XDO37" s="86"/>
      <c r="XDP37" s="86"/>
      <c r="XDQ37" s="86"/>
      <c r="XDR37" s="86"/>
      <c r="XDS37" s="86"/>
      <c r="XDT37" s="86"/>
      <c r="XDU37" s="86"/>
      <c r="XDV37" s="86"/>
      <c r="XDW37" s="86"/>
      <c r="XDX37" s="86"/>
      <c r="XDY37" s="86"/>
      <c r="XDZ37" s="86"/>
      <c r="XEA37" s="86"/>
      <c r="XEB37" s="86"/>
      <c r="XEC37" s="86"/>
      <c r="XED37" s="86"/>
      <c r="XEE37" s="86"/>
      <c r="XEF37" s="86"/>
      <c r="XEG37" s="86"/>
      <c r="XEH37" s="86"/>
      <c r="XEI37" s="86"/>
      <c r="XEJ37" s="86"/>
      <c r="XEK37" s="86"/>
      <c r="XEL37" s="86"/>
      <c r="XEM37" s="86"/>
      <c r="XEN37" s="86"/>
      <c r="XEO37" s="86"/>
      <c r="XEP37" s="86"/>
      <c r="XEQ37" s="86"/>
      <c r="XER37" s="86"/>
      <c r="XES37" s="86"/>
      <c r="XET37" s="86"/>
      <c r="XEU37" s="86"/>
      <c r="XEV37" s="86"/>
      <c r="XEW37" s="86"/>
      <c r="XEX37" s="86"/>
      <c r="XEY37" s="86"/>
      <c r="XEZ37" s="86"/>
      <c r="XFA37" s="86"/>
      <c r="XFB37" s="86"/>
      <c r="XFC37" s="86"/>
      <c r="XFD37" s="86"/>
    </row>
    <row r="38" spans="2:16384" ht="20.25" thickBot="1" x14ac:dyDescent="0.35">
      <c r="B38" s="75" t="s">
        <v>72</v>
      </c>
      <c r="C38" s="14"/>
      <c r="D38" s="14"/>
      <c r="E38" s="14"/>
      <c r="F38" s="14"/>
      <c r="G38" s="14"/>
      <c r="H38" s="82" t="s">
        <v>1119</v>
      </c>
      <c r="I38" s="82" t="s">
        <v>1120</v>
      </c>
      <c r="J38" s="82" t="s">
        <v>1121</v>
      </c>
      <c r="K38" s="82" t="s">
        <v>1122</v>
      </c>
      <c r="L38" s="82" t="s">
        <v>1123</v>
      </c>
      <c r="M38" s="82" t="s">
        <v>1124</v>
      </c>
      <c r="N38" s="82" t="s">
        <v>1125</v>
      </c>
      <c r="O38" s="83"/>
      <c r="Q38" s="403" t="s">
        <v>1120</v>
      </c>
      <c r="R38" s="404" t="s">
        <v>1321</v>
      </c>
      <c r="S38" s="138"/>
      <c r="T38" s="139"/>
      <c r="U38" s="139"/>
      <c r="V38" s="139"/>
      <c r="W38" s="139"/>
      <c r="X38" s="139"/>
      <c r="Z38" s="410"/>
      <c r="AA38" s="413" t="s">
        <v>1356</v>
      </c>
      <c r="AB38" s="409"/>
      <c r="AC38" s="409"/>
      <c r="AD38" s="409"/>
      <c r="AE38" s="409"/>
      <c r="AF38" s="409"/>
      <c r="AG38" s="409"/>
      <c r="AH38" s="409"/>
      <c r="AI38" s="86"/>
      <c r="AJ38" s="86"/>
      <c r="AK38" s="303" t="s">
        <v>1783</v>
      </c>
      <c r="AL38" s="302"/>
      <c r="AM38" s="302"/>
      <c r="AN38" s="302"/>
      <c r="AO38" s="302"/>
      <c r="AP38" s="302"/>
      <c r="AQ38" s="304"/>
      <c r="AR38" s="302"/>
      <c r="AT38" s="282"/>
      <c r="AU38" s="283">
        <f t="shared" si="3"/>
        <v>0.01</v>
      </c>
      <c r="AV38" s="282" t="s">
        <v>1338</v>
      </c>
      <c r="AW38" s="284">
        <v>16000</v>
      </c>
      <c r="AX38" s="284">
        <v>-2400</v>
      </c>
      <c r="AY38" s="285"/>
      <c r="AZ38" s="285"/>
      <c r="BA38" s="281"/>
      <c r="BB38" s="279"/>
      <c r="BE38" s="86"/>
      <c r="BF38" s="86"/>
      <c r="BG38" s="86"/>
      <c r="BH38" s="86"/>
      <c r="BI38" s="86"/>
      <c r="BJ38" s="86"/>
      <c r="BK38" s="86"/>
      <c r="BL38" s="86"/>
      <c r="BM38" s="86"/>
      <c r="BN38" s="86"/>
      <c r="BO38" s="86"/>
      <c r="BP38" s="86"/>
      <c r="BQ38" s="86"/>
      <c r="BR38" s="86"/>
      <c r="BS38" s="86"/>
      <c r="BT38" s="86"/>
      <c r="BU38" s="86"/>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c r="EC38" s="86"/>
      <c r="ED38" s="86"/>
      <c r="EE38" s="86"/>
      <c r="EF38" s="86"/>
      <c r="EG38" s="86"/>
      <c r="EH38" s="86"/>
      <c r="EI38" s="86"/>
      <c r="EJ38" s="86"/>
      <c r="EK38" s="86"/>
      <c r="EL38" s="86"/>
      <c r="EM38" s="86"/>
      <c r="EN38" s="86"/>
      <c r="EO38" s="86"/>
      <c r="EP38" s="86"/>
      <c r="EQ38" s="86"/>
      <c r="ER38" s="86"/>
      <c r="ES38" s="86"/>
      <c r="ET38" s="86"/>
      <c r="EU38" s="86"/>
      <c r="EV38" s="86"/>
      <c r="EW38" s="86"/>
      <c r="EX38" s="86"/>
      <c r="EY38" s="86"/>
      <c r="EZ38" s="86"/>
      <c r="FA38" s="86"/>
      <c r="FB38" s="86"/>
      <c r="FC38" s="86"/>
      <c r="FD38" s="86"/>
      <c r="FE38" s="86"/>
      <c r="FF38" s="86"/>
      <c r="FG38" s="86"/>
      <c r="FH38" s="86"/>
      <c r="FI38" s="86"/>
      <c r="FJ38" s="86"/>
      <c r="FK38" s="86"/>
      <c r="FL38" s="86"/>
      <c r="FM38" s="86"/>
      <c r="FN38" s="86"/>
      <c r="FO38" s="86"/>
      <c r="FP38" s="86"/>
      <c r="FQ38" s="86"/>
      <c r="FR38" s="86"/>
      <c r="FS38" s="86"/>
      <c r="FT38" s="86"/>
      <c r="FU38" s="86"/>
      <c r="FV38" s="86"/>
      <c r="FW38" s="86"/>
      <c r="FX38" s="86"/>
      <c r="FY38" s="86"/>
      <c r="FZ38" s="86"/>
      <c r="GA38" s="86"/>
      <c r="GB38" s="86"/>
      <c r="GC38" s="86"/>
      <c r="GD38" s="86"/>
      <c r="GE38" s="86"/>
      <c r="GF38" s="86"/>
      <c r="GG38" s="86"/>
      <c r="GH38" s="86"/>
      <c r="GI38" s="86"/>
      <c r="GJ38" s="86"/>
      <c r="GK38" s="86"/>
      <c r="GL38" s="86"/>
      <c r="GM38" s="86"/>
      <c r="GN38" s="86"/>
      <c r="GO38" s="86"/>
      <c r="GP38" s="86"/>
      <c r="GQ38" s="86"/>
      <c r="GR38" s="86"/>
      <c r="GS38" s="86"/>
      <c r="GT38" s="86"/>
      <c r="GU38" s="86"/>
      <c r="GV38" s="86"/>
      <c r="GW38" s="86"/>
      <c r="GX38" s="86"/>
      <c r="GY38" s="86"/>
      <c r="GZ38" s="86"/>
      <c r="HA38" s="86"/>
      <c r="HB38" s="86"/>
      <c r="HC38" s="86"/>
      <c r="HD38" s="86"/>
      <c r="HE38" s="86"/>
      <c r="HF38" s="86"/>
      <c r="HG38" s="86"/>
      <c r="HH38" s="86"/>
      <c r="HI38" s="86"/>
      <c r="HJ38" s="86"/>
      <c r="HK38" s="86"/>
      <c r="HL38" s="86"/>
      <c r="HM38" s="86"/>
      <c r="HN38" s="86"/>
      <c r="HO38" s="86"/>
      <c r="HP38" s="86"/>
      <c r="HQ38" s="86"/>
      <c r="HR38" s="86"/>
      <c r="HS38" s="86"/>
      <c r="HT38" s="86"/>
      <c r="HU38" s="86"/>
      <c r="HV38" s="86"/>
      <c r="HW38" s="86"/>
      <c r="HX38" s="86"/>
      <c r="HY38" s="86"/>
      <c r="HZ38" s="86"/>
      <c r="IA38" s="86"/>
      <c r="IB38" s="86"/>
      <c r="IC38" s="86"/>
      <c r="ID38" s="86"/>
      <c r="IE38" s="86"/>
      <c r="IF38" s="86"/>
      <c r="IG38" s="86"/>
      <c r="IH38" s="86"/>
      <c r="II38" s="86"/>
      <c r="IJ38" s="86"/>
      <c r="IK38" s="86"/>
      <c r="IL38" s="86"/>
      <c r="IM38" s="86"/>
      <c r="IN38" s="86"/>
      <c r="IO38" s="86"/>
      <c r="IP38" s="86"/>
      <c r="IQ38" s="86"/>
      <c r="IR38" s="86"/>
      <c r="IS38" s="86"/>
      <c r="IT38" s="86"/>
      <c r="IU38" s="86"/>
      <c r="IV38" s="86"/>
      <c r="IW38" s="86"/>
      <c r="IX38" s="86"/>
      <c r="IY38" s="86"/>
      <c r="IZ38" s="86"/>
      <c r="JA38" s="86"/>
      <c r="JB38" s="86"/>
      <c r="JC38" s="86"/>
      <c r="JD38" s="86"/>
      <c r="JE38" s="86"/>
      <c r="JF38" s="86"/>
      <c r="JG38" s="86"/>
      <c r="JH38" s="86"/>
      <c r="JI38" s="86"/>
      <c r="JJ38" s="86"/>
      <c r="JK38" s="86"/>
      <c r="JL38" s="86"/>
      <c r="JM38" s="86"/>
      <c r="JN38" s="86"/>
      <c r="JO38" s="86"/>
      <c r="JP38" s="86"/>
      <c r="JQ38" s="86"/>
      <c r="JR38" s="86"/>
      <c r="JS38" s="86"/>
      <c r="JT38" s="86"/>
      <c r="JU38" s="86"/>
      <c r="JV38" s="86"/>
      <c r="JW38" s="86"/>
      <c r="JX38" s="86"/>
      <c r="JY38" s="86"/>
      <c r="JZ38" s="86"/>
      <c r="KA38" s="86"/>
      <c r="KB38" s="86"/>
      <c r="KC38" s="86"/>
      <c r="KD38" s="86"/>
      <c r="KE38" s="86"/>
      <c r="KF38" s="86"/>
      <c r="KG38" s="86"/>
      <c r="KH38" s="86"/>
      <c r="KI38" s="86"/>
      <c r="KJ38" s="86"/>
      <c r="KK38" s="86"/>
      <c r="KL38" s="86"/>
      <c r="KM38" s="86"/>
      <c r="KN38" s="86"/>
      <c r="KO38" s="86"/>
      <c r="KP38" s="86"/>
      <c r="KQ38" s="86"/>
      <c r="KR38" s="86"/>
      <c r="KS38" s="86"/>
      <c r="KT38" s="86"/>
      <c r="KU38" s="86"/>
      <c r="KV38" s="86"/>
      <c r="KW38" s="86"/>
      <c r="KX38" s="86"/>
      <c r="KY38" s="86"/>
      <c r="KZ38" s="86"/>
      <c r="LA38" s="86"/>
      <c r="LB38" s="86"/>
      <c r="LC38" s="86"/>
      <c r="LD38" s="86"/>
      <c r="LE38" s="86"/>
      <c r="LF38" s="86"/>
      <c r="LG38" s="86"/>
      <c r="LH38" s="86"/>
      <c r="LI38" s="86"/>
      <c r="LJ38" s="86"/>
      <c r="LK38" s="86"/>
      <c r="LL38" s="86"/>
      <c r="LM38" s="86"/>
      <c r="LN38" s="86"/>
      <c r="LO38" s="86"/>
      <c r="LP38" s="86"/>
      <c r="LQ38" s="86"/>
      <c r="LR38" s="86"/>
      <c r="LS38" s="86"/>
      <c r="LT38" s="86"/>
      <c r="LU38" s="86"/>
      <c r="LV38" s="86"/>
      <c r="LW38" s="86"/>
      <c r="LX38" s="86"/>
      <c r="LY38" s="86"/>
      <c r="LZ38" s="86"/>
      <c r="MA38" s="86"/>
      <c r="MB38" s="86"/>
      <c r="MC38" s="86"/>
      <c r="MD38" s="86"/>
      <c r="ME38" s="86"/>
      <c r="MF38" s="86"/>
      <c r="MG38" s="86"/>
      <c r="MH38" s="86"/>
      <c r="MI38" s="86"/>
      <c r="MJ38" s="86"/>
      <c r="MK38" s="86"/>
      <c r="ML38" s="86"/>
      <c r="MM38" s="86"/>
      <c r="MN38" s="86"/>
      <c r="MO38" s="86"/>
      <c r="MP38" s="86"/>
      <c r="MQ38" s="86"/>
      <c r="MR38" s="86"/>
      <c r="MS38" s="86"/>
      <c r="MT38" s="86"/>
      <c r="MU38" s="86"/>
      <c r="MV38" s="86"/>
      <c r="MW38" s="86"/>
      <c r="MX38" s="86"/>
      <c r="MY38" s="86"/>
      <c r="MZ38" s="86"/>
      <c r="NA38" s="86"/>
      <c r="NB38" s="86"/>
      <c r="NC38" s="86"/>
      <c r="ND38" s="86"/>
      <c r="NE38" s="86"/>
      <c r="NF38" s="86"/>
      <c r="NG38" s="86"/>
      <c r="NH38" s="86"/>
      <c r="NI38" s="86"/>
      <c r="NJ38" s="86"/>
      <c r="NK38" s="86"/>
      <c r="NL38" s="86"/>
      <c r="NM38" s="86"/>
      <c r="NN38" s="86"/>
      <c r="NO38" s="86"/>
      <c r="NP38" s="86"/>
      <c r="NQ38" s="86"/>
      <c r="NR38" s="86"/>
      <c r="NS38" s="86"/>
      <c r="NT38" s="86"/>
      <c r="NU38" s="86"/>
      <c r="NV38" s="86"/>
      <c r="NW38" s="86"/>
      <c r="NX38" s="86"/>
      <c r="NY38" s="86"/>
      <c r="NZ38" s="86"/>
      <c r="OA38" s="86"/>
      <c r="OB38" s="86"/>
      <c r="OC38" s="86"/>
      <c r="OD38" s="86"/>
      <c r="OE38" s="86"/>
      <c r="OF38" s="86"/>
      <c r="OG38" s="86"/>
      <c r="OH38" s="86"/>
      <c r="OI38" s="86"/>
      <c r="OJ38" s="86"/>
      <c r="OK38" s="86"/>
      <c r="OL38" s="86"/>
      <c r="OM38" s="86"/>
      <c r="ON38" s="86"/>
      <c r="OO38" s="86"/>
      <c r="OP38" s="86"/>
      <c r="OQ38" s="86"/>
      <c r="OR38" s="86"/>
      <c r="OS38" s="86"/>
      <c r="OT38" s="86"/>
      <c r="OU38" s="86"/>
      <c r="OV38" s="86"/>
      <c r="OW38" s="86"/>
      <c r="OX38" s="86"/>
      <c r="OY38" s="86"/>
      <c r="OZ38" s="86"/>
      <c r="PA38" s="86"/>
      <c r="PB38" s="86"/>
      <c r="PC38" s="86"/>
      <c r="PD38" s="86"/>
      <c r="PE38" s="86"/>
      <c r="PF38" s="86"/>
      <c r="PG38" s="86"/>
      <c r="PH38" s="86"/>
      <c r="PI38" s="86"/>
      <c r="PJ38" s="86"/>
      <c r="PK38" s="86"/>
      <c r="PL38" s="86"/>
      <c r="PM38" s="86"/>
      <c r="PN38" s="86"/>
      <c r="PO38" s="86"/>
      <c r="PP38" s="86"/>
      <c r="PQ38" s="86"/>
      <c r="PR38" s="86"/>
      <c r="PS38" s="86"/>
      <c r="PT38" s="86"/>
      <c r="PU38" s="86"/>
      <c r="PV38" s="86"/>
      <c r="PW38" s="86"/>
      <c r="PX38" s="86"/>
      <c r="PY38" s="86"/>
      <c r="PZ38" s="86"/>
      <c r="QA38" s="86"/>
      <c r="QB38" s="86"/>
      <c r="QC38" s="86"/>
      <c r="QD38" s="86"/>
      <c r="QE38" s="86"/>
      <c r="QF38" s="86"/>
      <c r="QG38" s="86"/>
      <c r="QH38" s="86"/>
      <c r="QI38" s="86"/>
      <c r="QJ38" s="86"/>
      <c r="QK38" s="86"/>
      <c r="QL38" s="86"/>
      <c r="QM38" s="86"/>
      <c r="QN38" s="86"/>
      <c r="QO38" s="86"/>
      <c r="QP38" s="86"/>
      <c r="QQ38" s="86"/>
      <c r="QR38" s="86"/>
      <c r="QS38" s="86"/>
      <c r="QT38" s="86"/>
      <c r="QU38" s="86"/>
      <c r="QV38" s="86"/>
      <c r="QW38" s="86"/>
      <c r="QX38" s="86"/>
      <c r="QY38" s="86"/>
      <c r="QZ38" s="86"/>
      <c r="RA38" s="86"/>
      <c r="RB38" s="86"/>
      <c r="RC38" s="86"/>
      <c r="RD38" s="86"/>
      <c r="RE38" s="86"/>
      <c r="RF38" s="86"/>
      <c r="RG38" s="86"/>
      <c r="RH38" s="86"/>
      <c r="RI38" s="86"/>
      <c r="RJ38" s="86"/>
      <c r="RK38" s="86"/>
      <c r="RL38" s="86"/>
      <c r="RM38" s="86"/>
      <c r="RN38" s="86"/>
      <c r="RO38" s="86"/>
      <c r="RP38" s="86"/>
      <c r="RQ38" s="86"/>
      <c r="RR38" s="86"/>
      <c r="RS38" s="86"/>
      <c r="RT38" s="86"/>
      <c r="RU38" s="86"/>
      <c r="RV38" s="86"/>
      <c r="RW38" s="86"/>
      <c r="RX38" s="86"/>
      <c r="RY38" s="86"/>
      <c r="RZ38" s="86"/>
      <c r="SA38" s="86"/>
      <c r="SB38" s="86"/>
      <c r="SC38" s="86"/>
      <c r="SD38" s="86"/>
      <c r="SE38" s="86"/>
      <c r="SF38" s="86"/>
      <c r="SG38" s="86"/>
      <c r="SH38" s="86"/>
      <c r="SI38" s="86"/>
      <c r="SJ38" s="86"/>
      <c r="SK38" s="86"/>
      <c r="SL38" s="86"/>
      <c r="SM38" s="86"/>
      <c r="SN38" s="86"/>
      <c r="SO38" s="86"/>
      <c r="SP38" s="86"/>
      <c r="SQ38" s="86"/>
      <c r="SR38" s="86"/>
      <c r="SS38" s="86"/>
      <c r="ST38" s="86"/>
      <c r="SU38" s="86"/>
      <c r="SV38" s="86"/>
      <c r="SW38" s="86"/>
      <c r="SX38" s="86"/>
      <c r="SY38" s="86"/>
      <c r="SZ38" s="86"/>
      <c r="TA38" s="86"/>
      <c r="TB38" s="86"/>
      <c r="TC38" s="86"/>
      <c r="TD38" s="86"/>
      <c r="TE38" s="86"/>
      <c r="TF38" s="86"/>
      <c r="TG38" s="86"/>
      <c r="TH38" s="86"/>
      <c r="TI38" s="86"/>
      <c r="TJ38" s="86"/>
      <c r="TK38" s="86"/>
      <c r="TL38" s="86"/>
      <c r="TM38" s="86"/>
      <c r="TN38" s="86"/>
      <c r="TO38" s="86"/>
      <c r="TP38" s="86"/>
      <c r="TQ38" s="86"/>
      <c r="TR38" s="86"/>
      <c r="TS38" s="86"/>
      <c r="TT38" s="86"/>
      <c r="TU38" s="86"/>
      <c r="TV38" s="86"/>
      <c r="TW38" s="86"/>
      <c r="TX38" s="86"/>
      <c r="TY38" s="86"/>
      <c r="TZ38" s="86"/>
      <c r="UA38" s="86"/>
      <c r="UB38" s="86"/>
      <c r="UC38" s="86"/>
      <c r="UD38" s="86"/>
      <c r="UE38" s="86"/>
      <c r="UF38" s="86"/>
      <c r="UG38" s="86"/>
      <c r="UH38" s="86"/>
      <c r="UI38" s="86"/>
      <c r="UJ38" s="86"/>
      <c r="UK38" s="86"/>
      <c r="UL38" s="86"/>
      <c r="UM38" s="86"/>
      <c r="UN38" s="86"/>
      <c r="UO38" s="86"/>
      <c r="UP38" s="86"/>
      <c r="UQ38" s="86"/>
      <c r="UR38" s="86"/>
      <c r="US38" s="86"/>
      <c r="UT38" s="86"/>
      <c r="UU38" s="86"/>
      <c r="UV38" s="86"/>
      <c r="UW38" s="86"/>
      <c r="UX38" s="86"/>
      <c r="UY38" s="86"/>
      <c r="UZ38" s="86"/>
      <c r="VA38" s="86"/>
      <c r="VB38" s="86"/>
      <c r="VC38" s="86"/>
      <c r="VD38" s="86"/>
      <c r="VE38" s="86"/>
      <c r="VF38" s="86"/>
      <c r="VG38" s="86"/>
      <c r="VH38" s="86"/>
      <c r="VI38" s="86"/>
      <c r="VJ38" s="86"/>
      <c r="VK38" s="86"/>
      <c r="VL38" s="86"/>
      <c r="VM38" s="86"/>
      <c r="VN38" s="86"/>
      <c r="VO38" s="86"/>
      <c r="VP38" s="86"/>
      <c r="VQ38" s="86"/>
      <c r="VR38" s="86"/>
      <c r="VS38" s="86"/>
      <c r="VT38" s="86"/>
      <c r="VU38" s="86"/>
      <c r="VV38" s="86"/>
      <c r="VW38" s="86"/>
      <c r="VX38" s="86"/>
      <c r="VY38" s="86"/>
      <c r="VZ38" s="86"/>
      <c r="WA38" s="86"/>
      <c r="WB38" s="86"/>
      <c r="WC38" s="86"/>
      <c r="WD38" s="86"/>
      <c r="WE38" s="86"/>
      <c r="WF38" s="86"/>
      <c r="WG38" s="86"/>
      <c r="WH38" s="86"/>
      <c r="WI38" s="86"/>
      <c r="WJ38" s="86"/>
      <c r="WK38" s="86"/>
      <c r="WL38" s="86"/>
      <c r="WM38" s="86"/>
      <c r="WN38" s="86"/>
      <c r="WO38" s="86"/>
      <c r="WP38" s="86"/>
      <c r="WQ38" s="86"/>
      <c r="WR38" s="86"/>
      <c r="WS38" s="86"/>
      <c r="WT38" s="86"/>
      <c r="WU38" s="86"/>
      <c r="WV38" s="86"/>
      <c r="WW38" s="86"/>
      <c r="WX38" s="86"/>
      <c r="WY38" s="86"/>
      <c r="WZ38" s="86"/>
      <c r="XA38" s="86"/>
      <c r="XB38" s="86"/>
      <c r="XC38" s="86"/>
      <c r="XD38" s="86"/>
      <c r="XE38" s="86"/>
      <c r="XF38" s="86"/>
      <c r="XG38" s="86"/>
      <c r="XH38" s="86"/>
      <c r="XI38" s="86"/>
      <c r="XJ38" s="86"/>
      <c r="XK38" s="86"/>
      <c r="XL38" s="86"/>
      <c r="XM38" s="86"/>
      <c r="XN38" s="86"/>
      <c r="XO38" s="86"/>
      <c r="XP38" s="86"/>
      <c r="XQ38" s="86"/>
      <c r="XR38" s="86"/>
      <c r="XS38" s="86"/>
      <c r="XT38" s="86"/>
      <c r="XU38" s="86"/>
      <c r="XV38" s="86"/>
      <c r="XW38" s="86"/>
      <c r="XX38" s="86"/>
      <c r="XY38" s="86"/>
      <c r="XZ38" s="86"/>
      <c r="YA38" s="86"/>
      <c r="YB38" s="86"/>
      <c r="YC38" s="86"/>
      <c r="YD38" s="86"/>
      <c r="YE38" s="86"/>
      <c r="YF38" s="86"/>
      <c r="YG38" s="86"/>
      <c r="YH38" s="86"/>
      <c r="YI38" s="86"/>
      <c r="YJ38" s="86"/>
      <c r="YK38" s="86"/>
      <c r="YL38" s="86"/>
      <c r="YM38" s="86"/>
      <c r="YN38" s="86"/>
      <c r="YO38" s="86"/>
      <c r="YP38" s="86"/>
      <c r="YQ38" s="86"/>
      <c r="YR38" s="86"/>
      <c r="YS38" s="86"/>
      <c r="YT38" s="86"/>
      <c r="YU38" s="86"/>
      <c r="YV38" s="86"/>
      <c r="YW38" s="86"/>
      <c r="YX38" s="86"/>
      <c r="YY38" s="86"/>
      <c r="YZ38" s="86"/>
      <c r="ZA38" s="86"/>
      <c r="ZB38" s="86"/>
      <c r="ZC38" s="86"/>
      <c r="ZD38" s="86"/>
      <c r="ZE38" s="86"/>
      <c r="ZF38" s="86"/>
      <c r="ZG38" s="86"/>
      <c r="ZH38" s="86"/>
      <c r="ZI38" s="86"/>
      <c r="ZJ38" s="86"/>
      <c r="ZK38" s="86"/>
      <c r="ZL38" s="86"/>
      <c r="ZM38" s="86"/>
      <c r="ZN38" s="86"/>
      <c r="ZO38" s="86"/>
      <c r="ZP38" s="86"/>
      <c r="ZQ38" s="86"/>
      <c r="ZR38" s="86"/>
      <c r="ZS38" s="86"/>
      <c r="ZT38" s="86"/>
      <c r="ZU38" s="86"/>
      <c r="ZV38" s="86"/>
      <c r="ZW38" s="86"/>
      <c r="ZX38" s="86"/>
      <c r="ZY38" s="86"/>
      <c r="ZZ38" s="86"/>
      <c r="AAA38" s="86"/>
      <c r="AAB38" s="86"/>
      <c r="AAC38" s="86"/>
      <c r="AAD38" s="86"/>
      <c r="AAE38" s="86"/>
      <c r="AAF38" s="86"/>
      <c r="AAG38" s="86"/>
      <c r="AAH38" s="86"/>
      <c r="AAI38" s="86"/>
      <c r="AAJ38" s="86"/>
      <c r="AAK38" s="86"/>
      <c r="AAL38" s="86"/>
      <c r="AAM38" s="86"/>
      <c r="AAN38" s="86"/>
      <c r="AAO38" s="86"/>
      <c r="AAP38" s="86"/>
      <c r="AAQ38" s="86"/>
      <c r="AAR38" s="86"/>
      <c r="AAS38" s="86"/>
      <c r="AAT38" s="86"/>
      <c r="AAU38" s="86"/>
      <c r="AAV38" s="86"/>
      <c r="AAW38" s="86"/>
      <c r="AAX38" s="86"/>
      <c r="AAY38" s="86"/>
      <c r="AAZ38" s="86"/>
      <c r="ABA38" s="86"/>
      <c r="ABB38" s="86"/>
      <c r="ABC38" s="86"/>
      <c r="ABD38" s="86"/>
      <c r="ABE38" s="86"/>
      <c r="ABF38" s="86"/>
      <c r="ABG38" s="86"/>
      <c r="ABH38" s="86"/>
      <c r="ABI38" s="86"/>
      <c r="ABJ38" s="86"/>
      <c r="ABK38" s="86"/>
      <c r="ABL38" s="86"/>
      <c r="ABM38" s="86"/>
      <c r="ABN38" s="86"/>
      <c r="ABO38" s="86"/>
      <c r="ABP38" s="86"/>
      <c r="ABQ38" s="86"/>
      <c r="ABR38" s="86"/>
      <c r="ABS38" s="86"/>
      <c r="ABT38" s="86"/>
      <c r="ABU38" s="86"/>
      <c r="ABV38" s="86"/>
      <c r="ABW38" s="86"/>
      <c r="ABX38" s="86"/>
      <c r="ABY38" s="86"/>
      <c r="ABZ38" s="86"/>
      <c r="ACA38" s="86"/>
      <c r="ACB38" s="86"/>
      <c r="ACC38" s="86"/>
      <c r="ACD38" s="86"/>
      <c r="ACE38" s="86"/>
      <c r="ACF38" s="86"/>
      <c r="ACG38" s="86"/>
      <c r="ACH38" s="86"/>
      <c r="ACI38" s="86"/>
      <c r="ACJ38" s="86"/>
      <c r="ACK38" s="86"/>
      <c r="ACL38" s="86"/>
      <c r="ACM38" s="86"/>
      <c r="ACN38" s="86"/>
      <c r="ACO38" s="86"/>
      <c r="ACP38" s="86"/>
      <c r="ACQ38" s="86"/>
      <c r="ACR38" s="86"/>
      <c r="ACS38" s="86"/>
      <c r="ACT38" s="86"/>
      <c r="ACU38" s="86"/>
      <c r="ACV38" s="86"/>
      <c r="ACW38" s="86"/>
      <c r="ACX38" s="86"/>
      <c r="ACY38" s="86"/>
      <c r="ACZ38" s="86"/>
      <c r="ADA38" s="86"/>
      <c r="ADB38" s="86"/>
      <c r="ADC38" s="86"/>
      <c r="ADD38" s="86"/>
      <c r="ADE38" s="86"/>
      <c r="ADF38" s="86"/>
      <c r="ADG38" s="86"/>
      <c r="ADH38" s="86"/>
      <c r="ADI38" s="86"/>
      <c r="ADJ38" s="86"/>
      <c r="ADK38" s="86"/>
      <c r="ADL38" s="86"/>
      <c r="ADM38" s="86"/>
      <c r="ADN38" s="86"/>
      <c r="ADO38" s="86"/>
      <c r="ADP38" s="86"/>
      <c r="ADQ38" s="86"/>
      <c r="ADR38" s="86"/>
      <c r="ADS38" s="86"/>
      <c r="ADT38" s="86"/>
      <c r="ADU38" s="86"/>
      <c r="ADV38" s="86"/>
      <c r="ADW38" s="86"/>
      <c r="ADX38" s="86"/>
      <c r="ADY38" s="86"/>
      <c r="ADZ38" s="86"/>
      <c r="AEA38" s="86"/>
      <c r="AEB38" s="86"/>
      <c r="AEC38" s="86"/>
      <c r="AED38" s="86"/>
      <c r="AEE38" s="86"/>
      <c r="AEF38" s="86"/>
      <c r="AEG38" s="86"/>
      <c r="AEH38" s="86"/>
      <c r="AEI38" s="86"/>
      <c r="AEJ38" s="86"/>
      <c r="AEK38" s="86"/>
      <c r="AEL38" s="86"/>
      <c r="AEM38" s="86"/>
      <c r="AEN38" s="86"/>
      <c r="AEO38" s="86"/>
      <c r="AEP38" s="86"/>
      <c r="AEQ38" s="86"/>
      <c r="AER38" s="86"/>
      <c r="AES38" s="86"/>
      <c r="AET38" s="86"/>
      <c r="AEU38" s="86"/>
      <c r="AEV38" s="86"/>
      <c r="AEW38" s="86"/>
      <c r="AEX38" s="86"/>
      <c r="AEY38" s="86"/>
      <c r="AEZ38" s="86"/>
      <c r="AFA38" s="86"/>
      <c r="AFB38" s="86"/>
      <c r="AFC38" s="86"/>
      <c r="AFD38" s="86"/>
      <c r="AFE38" s="86"/>
      <c r="AFF38" s="86"/>
      <c r="AFG38" s="86"/>
      <c r="AFH38" s="86"/>
      <c r="AFI38" s="86"/>
      <c r="AFJ38" s="86"/>
      <c r="AFK38" s="86"/>
      <c r="AFL38" s="86"/>
      <c r="AFM38" s="86"/>
      <c r="AFN38" s="86"/>
      <c r="AFO38" s="86"/>
      <c r="AFP38" s="86"/>
      <c r="AFQ38" s="86"/>
      <c r="AFR38" s="86"/>
      <c r="AFS38" s="86"/>
      <c r="AFT38" s="86"/>
      <c r="AFU38" s="86"/>
      <c r="AFV38" s="86"/>
      <c r="AFW38" s="86"/>
      <c r="AFX38" s="86"/>
      <c r="AFY38" s="86"/>
      <c r="AFZ38" s="86"/>
      <c r="AGA38" s="86"/>
      <c r="AGB38" s="86"/>
      <c r="AGC38" s="86"/>
      <c r="AGD38" s="86"/>
      <c r="AGE38" s="86"/>
      <c r="AGF38" s="86"/>
      <c r="AGG38" s="86"/>
      <c r="AGH38" s="86"/>
      <c r="AGI38" s="86"/>
      <c r="AGJ38" s="86"/>
      <c r="AGK38" s="86"/>
      <c r="AGL38" s="86"/>
      <c r="AGM38" s="86"/>
      <c r="AGN38" s="86"/>
      <c r="AGO38" s="86"/>
      <c r="AGP38" s="86"/>
      <c r="AGQ38" s="86"/>
      <c r="AGR38" s="86"/>
      <c r="AGS38" s="86"/>
      <c r="AGT38" s="86"/>
      <c r="AGU38" s="86"/>
      <c r="AGV38" s="86"/>
      <c r="AGW38" s="86"/>
      <c r="AGX38" s="86"/>
      <c r="AGY38" s="86"/>
      <c r="AGZ38" s="86"/>
      <c r="AHA38" s="86"/>
      <c r="AHB38" s="86"/>
      <c r="AHC38" s="86"/>
      <c r="AHD38" s="86"/>
      <c r="AHE38" s="86"/>
      <c r="AHF38" s="86"/>
      <c r="AHG38" s="86"/>
      <c r="AHH38" s="86"/>
      <c r="AHI38" s="86"/>
      <c r="AHJ38" s="86"/>
      <c r="AHK38" s="86"/>
      <c r="AHL38" s="86"/>
      <c r="AHM38" s="86"/>
      <c r="AHN38" s="86"/>
      <c r="AHO38" s="86"/>
      <c r="AHP38" s="86"/>
      <c r="AHQ38" s="86"/>
      <c r="AHR38" s="86"/>
      <c r="AHS38" s="86"/>
      <c r="AHT38" s="86"/>
      <c r="AHU38" s="86"/>
      <c r="AHV38" s="86"/>
      <c r="AHW38" s="86"/>
      <c r="AHX38" s="86"/>
      <c r="AHY38" s="86"/>
      <c r="AHZ38" s="86"/>
      <c r="AIA38" s="86"/>
      <c r="AIB38" s="86"/>
      <c r="AIC38" s="86"/>
      <c r="AID38" s="86"/>
      <c r="AIE38" s="86"/>
      <c r="AIF38" s="86"/>
      <c r="AIG38" s="86"/>
      <c r="AIH38" s="86"/>
      <c r="AII38" s="86"/>
      <c r="AIJ38" s="86"/>
      <c r="AIK38" s="86"/>
      <c r="AIL38" s="86"/>
      <c r="AIM38" s="86"/>
      <c r="AIN38" s="86"/>
      <c r="AIO38" s="86"/>
      <c r="AIP38" s="86"/>
      <c r="AIQ38" s="86"/>
      <c r="AIR38" s="86"/>
      <c r="AIS38" s="86"/>
      <c r="AIT38" s="86"/>
      <c r="AIU38" s="86"/>
      <c r="AIV38" s="86"/>
      <c r="AIW38" s="86"/>
      <c r="AIX38" s="86"/>
      <c r="AIY38" s="86"/>
      <c r="AIZ38" s="86"/>
      <c r="AJA38" s="86"/>
      <c r="AJB38" s="86"/>
      <c r="AJC38" s="86"/>
      <c r="AJD38" s="86"/>
      <c r="AJE38" s="86"/>
      <c r="AJF38" s="86"/>
      <c r="AJG38" s="86"/>
      <c r="AJH38" s="86"/>
      <c r="AJI38" s="86"/>
      <c r="AJJ38" s="86"/>
      <c r="AJK38" s="86"/>
      <c r="AJL38" s="86"/>
      <c r="AJM38" s="86"/>
      <c r="AJN38" s="86"/>
      <c r="AJO38" s="86"/>
      <c r="AJP38" s="86"/>
      <c r="AJQ38" s="86"/>
      <c r="AJR38" s="86"/>
      <c r="AJS38" s="86"/>
      <c r="AJT38" s="86"/>
      <c r="AJU38" s="86"/>
      <c r="AJV38" s="86"/>
      <c r="AJW38" s="86"/>
      <c r="AJX38" s="86"/>
      <c r="AJY38" s="86"/>
      <c r="AJZ38" s="86"/>
      <c r="AKA38" s="86"/>
      <c r="AKB38" s="86"/>
      <c r="AKC38" s="86"/>
      <c r="AKD38" s="86"/>
      <c r="AKE38" s="86"/>
      <c r="AKF38" s="86"/>
      <c r="AKG38" s="86"/>
      <c r="AKH38" s="86"/>
      <c r="AKI38" s="86"/>
      <c r="AKJ38" s="86"/>
      <c r="AKK38" s="86"/>
      <c r="AKL38" s="86"/>
      <c r="AKM38" s="86"/>
      <c r="AKN38" s="86"/>
      <c r="AKO38" s="86"/>
      <c r="AKP38" s="86"/>
      <c r="AKQ38" s="86"/>
      <c r="AKR38" s="86"/>
      <c r="AKS38" s="86"/>
      <c r="AKT38" s="86"/>
      <c r="AKU38" s="86"/>
      <c r="AKV38" s="86"/>
      <c r="AKW38" s="86"/>
      <c r="AKX38" s="86"/>
      <c r="AKY38" s="86"/>
      <c r="AKZ38" s="86"/>
      <c r="ALA38" s="86"/>
      <c r="ALB38" s="86"/>
      <c r="ALC38" s="86"/>
      <c r="ALD38" s="86"/>
      <c r="ALE38" s="86"/>
      <c r="ALF38" s="86"/>
      <c r="ALG38" s="86"/>
      <c r="ALH38" s="86"/>
      <c r="ALI38" s="86"/>
      <c r="ALJ38" s="86"/>
      <c r="ALK38" s="86"/>
      <c r="ALL38" s="86"/>
      <c r="ALM38" s="86"/>
      <c r="ALN38" s="86"/>
      <c r="ALO38" s="86"/>
      <c r="ALP38" s="86"/>
      <c r="ALQ38" s="86"/>
      <c r="ALR38" s="86"/>
      <c r="ALS38" s="86"/>
      <c r="ALT38" s="86"/>
      <c r="ALU38" s="86"/>
      <c r="ALV38" s="86"/>
      <c r="ALW38" s="86"/>
      <c r="ALX38" s="86"/>
      <c r="ALY38" s="86"/>
      <c r="ALZ38" s="86"/>
      <c r="AMA38" s="86"/>
      <c r="AMB38" s="86"/>
      <c r="AMC38" s="86"/>
      <c r="AMD38" s="86"/>
      <c r="AME38" s="86"/>
      <c r="AMF38" s="86"/>
      <c r="AMG38" s="86"/>
      <c r="AMH38" s="86"/>
      <c r="AMI38" s="86"/>
      <c r="AMJ38" s="86"/>
      <c r="AMK38" s="86"/>
      <c r="AML38" s="86"/>
      <c r="AMM38" s="86"/>
      <c r="AMN38" s="86"/>
      <c r="AMO38" s="86"/>
      <c r="AMP38" s="86"/>
      <c r="AMQ38" s="86"/>
      <c r="AMR38" s="86"/>
      <c r="AMS38" s="86"/>
      <c r="AMT38" s="86"/>
      <c r="AMU38" s="86"/>
      <c r="AMV38" s="86"/>
      <c r="AMW38" s="86"/>
      <c r="AMX38" s="86"/>
      <c r="AMY38" s="86"/>
      <c r="AMZ38" s="86"/>
      <c r="ANA38" s="86"/>
      <c r="ANB38" s="86"/>
      <c r="ANC38" s="86"/>
      <c r="AND38" s="86"/>
      <c r="ANE38" s="86"/>
      <c r="ANF38" s="86"/>
      <c r="ANG38" s="86"/>
      <c r="ANH38" s="86"/>
      <c r="ANI38" s="86"/>
      <c r="ANJ38" s="86"/>
      <c r="ANK38" s="86"/>
      <c r="ANL38" s="86"/>
      <c r="ANM38" s="86"/>
      <c r="ANN38" s="86"/>
      <c r="ANO38" s="86"/>
      <c r="ANP38" s="86"/>
      <c r="ANQ38" s="86"/>
      <c r="ANR38" s="86"/>
      <c r="ANS38" s="86"/>
      <c r="ANT38" s="86"/>
      <c r="ANU38" s="86"/>
      <c r="ANV38" s="86"/>
      <c r="ANW38" s="86"/>
      <c r="ANX38" s="86"/>
      <c r="ANY38" s="86"/>
      <c r="ANZ38" s="86"/>
      <c r="AOA38" s="86"/>
      <c r="AOB38" s="86"/>
      <c r="AOC38" s="86"/>
      <c r="AOD38" s="86"/>
      <c r="AOE38" s="86"/>
      <c r="AOF38" s="86"/>
      <c r="AOG38" s="86"/>
      <c r="AOH38" s="86"/>
      <c r="AOI38" s="86"/>
      <c r="AOJ38" s="86"/>
      <c r="AOK38" s="86"/>
      <c r="AOL38" s="86"/>
      <c r="AOM38" s="86"/>
      <c r="AON38" s="86"/>
      <c r="AOO38" s="86"/>
      <c r="AOP38" s="86"/>
      <c r="AOQ38" s="86"/>
      <c r="AOR38" s="86"/>
      <c r="AOS38" s="86"/>
      <c r="AOT38" s="86"/>
      <c r="AOU38" s="86"/>
      <c r="AOV38" s="86"/>
      <c r="AOW38" s="86"/>
      <c r="AOX38" s="86"/>
      <c r="AOY38" s="86"/>
      <c r="AOZ38" s="86"/>
      <c r="APA38" s="86"/>
      <c r="APB38" s="86"/>
      <c r="APC38" s="86"/>
      <c r="APD38" s="86"/>
      <c r="APE38" s="86"/>
      <c r="APF38" s="86"/>
      <c r="APG38" s="86"/>
      <c r="APH38" s="86"/>
      <c r="API38" s="86"/>
      <c r="APJ38" s="86"/>
      <c r="APK38" s="86"/>
      <c r="APL38" s="86"/>
      <c r="APM38" s="86"/>
      <c r="APN38" s="86"/>
      <c r="APO38" s="86"/>
      <c r="APP38" s="86"/>
      <c r="APQ38" s="86"/>
      <c r="APR38" s="86"/>
      <c r="APS38" s="86"/>
      <c r="APT38" s="86"/>
      <c r="APU38" s="86"/>
      <c r="APV38" s="86"/>
      <c r="APW38" s="86"/>
      <c r="APX38" s="86"/>
      <c r="APY38" s="86"/>
      <c r="APZ38" s="86"/>
      <c r="AQA38" s="86"/>
      <c r="AQB38" s="86"/>
      <c r="AQC38" s="86"/>
      <c r="AQD38" s="86"/>
      <c r="AQE38" s="86"/>
      <c r="AQF38" s="86"/>
      <c r="AQG38" s="86"/>
      <c r="AQH38" s="86"/>
      <c r="AQI38" s="86"/>
      <c r="AQJ38" s="86"/>
      <c r="AQK38" s="86"/>
      <c r="AQL38" s="86"/>
      <c r="AQM38" s="86"/>
      <c r="AQN38" s="86"/>
      <c r="AQO38" s="86"/>
      <c r="AQP38" s="86"/>
      <c r="AQQ38" s="86"/>
      <c r="AQR38" s="86"/>
      <c r="AQS38" s="86"/>
      <c r="AQT38" s="86"/>
      <c r="AQU38" s="86"/>
      <c r="AQV38" s="86"/>
      <c r="AQW38" s="86"/>
      <c r="AQX38" s="86"/>
      <c r="AQY38" s="86"/>
      <c r="AQZ38" s="86"/>
      <c r="ARA38" s="86"/>
      <c r="ARB38" s="86"/>
      <c r="ARC38" s="86"/>
      <c r="ARD38" s="86"/>
      <c r="ARE38" s="86"/>
      <c r="ARF38" s="86"/>
      <c r="ARG38" s="86"/>
      <c r="ARH38" s="86"/>
      <c r="ARI38" s="86"/>
      <c r="ARJ38" s="86"/>
      <c r="ARK38" s="86"/>
      <c r="ARL38" s="86"/>
      <c r="ARM38" s="86"/>
      <c r="ARN38" s="86"/>
      <c r="ARO38" s="86"/>
      <c r="ARP38" s="86"/>
      <c r="ARQ38" s="86"/>
      <c r="ARR38" s="86"/>
      <c r="ARS38" s="86"/>
      <c r="ART38" s="86"/>
      <c r="ARU38" s="86"/>
      <c r="ARV38" s="86"/>
      <c r="ARW38" s="86"/>
      <c r="ARX38" s="86"/>
      <c r="ARY38" s="86"/>
      <c r="ARZ38" s="86"/>
      <c r="ASA38" s="86"/>
      <c r="ASB38" s="86"/>
      <c r="ASC38" s="86"/>
      <c r="ASD38" s="86"/>
      <c r="ASE38" s="86"/>
      <c r="ASF38" s="86"/>
      <c r="ASG38" s="86"/>
      <c r="ASH38" s="86"/>
      <c r="ASI38" s="86"/>
      <c r="ASJ38" s="86"/>
      <c r="ASK38" s="86"/>
      <c r="ASL38" s="86"/>
      <c r="ASM38" s="86"/>
      <c r="ASN38" s="86"/>
      <c r="ASO38" s="86"/>
      <c r="ASP38" s="86"/>
      <c r="ASQ38" s="86"/>
      <c r="ASR38" s="86"/>
      <c r="ASS38" s="86"/>
      <c r="AST38" s="86"/>
      <c r="ASU38" s="86"/>
      <c r="ASV38" s="86"/>
      <c r="ASW38" s="86"/>
      <c r="ASX38" s="86"/>
      <c r="ASY38" s="86"/>
      <c r="ASZ38" s="86"/>
      <c r="ATA38" s="86"/>
      <c r="ATB38" s="86"/>
      <c r="ATC38" s="86"/>
      <c r="ATD38" s="86"/>
      <c r="ATE38" s="86"/>
      <c r="ATF38" s="86"/>
      <c r="ATG38" s="86"/>
      <c r="ATH38" s="86"/>
      <c r="ATI38" s="86"/>
      <c r="ATJ38" s="86"/>
      <c r="ATK38" s="86"/>
      <c r="ATL38" s="86"/>
      <c r="ATM38" s="86"/>
      <c r="ATN38" s="86"/>
      <c r="ATO38" s="86"/>
      <c r="ATP38" s="86"/>
      <c r="ATQ38" s="86"/>
      <c r="ATR38" s="86"/>
      <c r="ATS38" s="86"/>
      <c r="ATT38" s="86"/>
      <c r="ATU38" s="86"/>
      <c r="ATV38" s="86"/>
      <c r="ATW38" s="86"/>
      <c r="ATX38" s="86"/>
      <c r="ATY38" s="86"/>
      <c r="ATZ38" s="86"/>
      <c r="AUA38" s="86"/>
      <c r="AUB38" s="86"/>
      <c r="AUC38" s="86"/>
      <c r="AUD38" s="86"/>
      <c r="AUE38" s="86"/>
      <c r="AUF38" s="86"/>
      <c r="AUG38" s="86"/>
      <c r="AUH38" s="86"/>
      <c r="AUI38" s="86"/>
      <c r="AUJ38" s="86"/>
      <c r="AUK38" s="86"/>
      <c r="AUL38" s="86"/>
      <c r="AUM38" s="86"/>
      <c r="AUN38" s="86"/>
      <c r="AUO38" s="86"/>
      <c r="AUP38" s="86"/>
      <c r="AUQ38" s="86"/>
      <c r="AUR38" s="86"/>
      <c r="AUS38" s="86"/>
      <c r="AUT38" s="86"/>
      <c r="AUU38" s="86"/>
      <c r="AUV38" s="86"/>
      <c r="AUW38" s="86"/>
      <c r="AUX38" s="86"/>
      <c r="AUY38" s="86"/>
      <c r="AUZ38" s="86"/>
      <c r="AVA38" s="86"/>
      <c r="AVB38" s="86"/>
      <c r="AVC38" s="86"/>
      <c r="AVD38" s="86"/>
      <c r="AVE38" s="86"/>
      <c r="AVF38" s="86"/>
      <c r="AVG38" s="86"/>
      <c r="AVH38" s="86"/>
      <c r="AVI38" s="86"/>
      <c r="AVJ38" s="86"/>
      <c r="AVK38" s="86"/>
      <c r="AVL38" s="86"/>
      <c r="AVM38" s="86"/>
      <c r="AVN38" s="86"/>
      <c r="AVO38" s="86"/>
      <c r="AVP38" s="86"/>
      <c r="AVQ38" s="86"/>
      <c r="AVR38" s="86"/>
      <c r="AVS38" s="86"/>
      <c r="AVT38" s="86"/>
      <c r="AVU38" s="86"/>
      <c r="AVV38" s="86"/>
      <c r="AVW38" s="86"/>
      <c r="AVX38" s="86"/>
      <c r="AVY38" s="86"/>
      <c r="AVZ38" s="86"/>
      <c r="AWA38" s="86"/>
      <c r="AWB38" s="86"/>
      <c r="AWC38" s="86"/>
      <c r="AWD38" s="86"/>
      <c r="AWE38" s="86"/>
      <c r="AWF38" s="86"/>
      <c r="AWG38" s="86"/>
      <c r="AWH38" s="86"/>
      <c r="AWI38" s="86"/>
      <c r="AWJ38" s="86"/>
      <c r="AWK38" s="86"/>
      <c r="AWL38" s="86"/>
      <c r="AWM38" s="86"/>
      <c r="AWN38" s="86"/>
      <c r="AWO38" s="86"/>
      <c r="AWP38" s="86"/>
      <c r="AWQ38" s="86"/>
      <c r="AWR38" s="86"/>
      <c r="AWS38" s="86"/>
      <c r="AWT38" s="86"/>
      <c r="AWU38" s="86"/>
      <c r="AWV38" s="86"/>
      <c r="AWW38" s="86"/>
      <c r="AWX38" s="86"/>
      <c r="AWY38" s="86"/>
      <c r="AWZ38" s="86"/>
      <c r="AXA38" s="86"/>
      <c r="AXB38" s="86"/>
      <c r="AXC38" s="86"/>
      <c r="AXD38" s="86"/>
      <c r="AXE38" s="86"/>
      <c r="AXF38" s="86"/>
      <c r="AXG38" s="86"/>
      <c r="AXH38" s="86"/>
      <c r="AXI38" s="86"/>
      <c r="AXJ38" s="86"/>
      <c r="AXK38" s="86"/>
      <c r="AXL38" s="86"/>
      <c r="AXM38" s="86"/>
      <c r="AXN38" s="86"/>
      <c r="AXO38" s="86"/>
      <c r="AXP38" s="86"/>
      <c r="AXQ38" s="86"/>
      <c r="AXR38" s="86"/>
      <c r="AXS38" s="86"/>
      <c r="AXT38" s="86"/>
      <c r="AXU38" s="86"/>
      <c r="AXV38" s="86"/>
      <c r="AXW38" s="86"/>
      <c r="AXX38" s="86"/>
      <c r="AXY38" s="86"/>
      <c r="AXZ38" s="86"/>
      <c r="AYA38" s="86"/>
      <c r="AYB38" s="86"/>
      <c r="AYC38" s="86"/>
      <c r="AYD38" s="86"/>
      <c r="AYE38" s="86"/>
      <c r="AYF38" s="86"/>
      <c r="AYG38" s="86"/>
      <c r="AYH38" s="86"/>
      <c r="AYI38" s="86"/>
      <c r="AYJ38" s="86"/>
      <c r="AYK38" s="86"/>
      <c r="AYL38" s="86"/>
      <c r="AYM38" s="86"/>
      <c r="AYN38" s="86"/>
      <c r="AYO38" s="86"/>
      <c r="AYP38" s="86"/>
      <c r="AYQ38" s="86"/>
      <c r="AYR38" s="86"/>
      <c r="AYS38" s="86"/>
      <c r="AYT38" s="86"/>
      <c r="AYU38" s="86"/>
      <c r="AYV38" s="86"/>
      <c r="AYW38" s="86"/>
      <c r="AYX38" s="86"/>
      <c r="AYY38" s="86"/>
      <c r="AYZ38" s="86"/>
      <c r="AZA38" s="86"/>
      <c r="AZB38" s="86"/>
      <c r="AZC38" s="86"/>
      <c r="AZD38" s="86"/>
      <c r="AZE38" s="86"/>
      <c r="AZF38" s="86"/>
      <c r="AZG38" s="86"/>
      <c r="AZH38" s="86"/>
      <c r="AZI38" s="86"/>
      <c r="AZJ38" s="86"/>
      <c r="AZK38" s="86"/>
      <c r="AZL38" s="86"/>
      <c r="AZM38" s="86"/>
      <c r="AZN38" s="86"/>
      <c r="AZO38" s="86"/>
      <c r="AZP38" s="86"/>
      <c r="AZQ38" s="86"/>
      <c r="AZR38" s="86"/>
      <c r="AZS38" s="86"/>
      <c r="AZT38" s="86"/>
      <c r="AZU38" s="86"/>
      <c r="AZV38" s="86"/>
      <c r="AZW38" s="86"/>
      <c r="AZX38" s="86"/>
      <c r="AZY38" s="86"/>
      <c r="AZZ38" s="86"/>
      <c r="BAA38" s="86"/>
      <c r="BAB38" s="86"/>
      <c r="BAC38" s="86"/>
      <c r="BAD38" s="86"/>
      <c r="BAE38" s="86"/>
      <c r="BAF38" s="86"/>
      <c r="BAG38" s="86"/>
      <c r="BAH38" s="86"/>
      <c r="BAI38" s="86"/>
      <c r="BAJ38" s="86"/>
      <c r="BAK38" s="86"/>
      <c r="BAL38" s="86"/>
      <c r="BAM38" s="86"/>
      <c r="BAN38" s="86"/>
      <c r="BAO38" s="86"/>
      <c r="BAP38" s="86"/>
      <c r="BAQ38" s="86"/>
      <c r="BAR38" s="86"/>
      <c r="BAS38" s="86"/>
      <c r="BAT38" s="86"/>
      <c r="BAU38" s="86"/>
      <c r="BAV38" s="86"/>
      <c r="BAW38" s="86"/>
      <c r="BAX38" s="86"/>
      <c r="BAY38" s="86"/>
      <c r="BAZ38" s="86"/>
      <c r="BBA38" s="86"/>
      <c r="BBB38" s="86"/>
      <c r="BBC38" s="86"/>
      <c r="BBD38" s="86"/>
      <c r="BBE38" s="86"/>
      <c r="BBF38" s="86"/>
      <c r="BBG38" s="86"/>
      <c r="BBH38" s="86"/>
      <c r="BBI38" s="86"/>
      <c r="BBJ38" s="86"/>
      <c r="BBK38" s="86"/>
      <c r="BBL38" s="86"/>
      <c r="BBM38" s="86"/>
      <c r="BBN38" s="86"/>
      <c r="BBO38" s="86"/>
      <c r="BBP38" s="86"/>
      <c r="BBQ38" s="86"/>
      <c r="BBR38" s="86"/>
      <c r="BBS38" s="86"/>
      <c r="BBT38" s="86"/>
      <c r="BBU38" s="86"/>
      <c r="BBV38" s="86"/>
      <c r="BBW38" s="86"/>
      <c r="BBX38" s="86"/>
      <c r="BBY38" s="86"/>
      <c r="BBZ38" s="86"/>
      <c r="BCA38" s="86"/>
      <c r="BCB38" s="86"/>
      <c r="BCC38" s="86"/>
      <c r="BCD38" s="86"/>
      <c r="BCE38" s="86"/>
      <c r="BCF38" s="86"/>
      <c r="BCG38" s="86"/>
      <c r="BCH38" s="86"/>
      <c r="BCI38" s="86"/>
      <c r="BCJ38" s="86"/>
      <c r="BCK38" s="86"/>
      <c r="BCL38" s="86"/>
      <c r="BCM38" s="86"/>
      <c r="BCN38" s="86"/>
      <c r="BCO38" s="86"/>
      <c r="BCP38" s="86"/>
      <c r="BCQ38" s="86"/>
      <c r="BCR38" s="86"/>
      <c r="BCS38" s="86"/>
      <c r="BCT38" s="86"/>
      <c r="BCU38" s="86"/>
      <c r="BCV38" s="86"/>
      <c r="BCW38" s="86"/>
      <c r="BCX38" s="86"/>
      <c r="BCY38" s="86"/>
      <c r="BCZ38" s="86"/>
      <c r="BDA38" s="86"/>
      <c r="BDB38" s="86"/>
      <c r="BDC38" s="86"/>
      <c r="BDD38" s="86"/>
      <c r="BDE38" s="86"/>
      <c r="BDF38" s="86"/>
      <c r="BDG38" s="86"/>
      <c r="BDH38" s="86"/>
      <c r="BDI38" s="86"/>
      <c r="BDJ38" s="86"/>
      <c r="BDK38" s="86"/>
      <c r="BDL38" s="86"/>
      <c r="BDM38" s="86"/>
      <c r="BDN38" s="86"/>
      <c r="BDO38" s="86"/>
      <c r="BDP38" s="86"/>
      <c r="BDQ38" s="86"/>
      <c r="BDR38" s="86"/>
      <c r="BDS38" s="86"/>
      <c r="BDT38" s="86"/>
      <c r="BDU38" s="86"/>
      <c r="BDV38" s="86"/>
      <c r="BDW38" s="86"/>
      <c r="BDX38" s="86"/>
      <c r="BDY38" s="86"/>
      <c r="BDZ38" s="86"/>
      <c r="BEA38" s="86"/>
      <c r="BEB38" s="86"/>
      <c r="BEC38" s="86"/>
      <c r="BED38" s="86"/>
      <c r="BEE38" s="86"/>
      <c r="BEF38" s="86"/>
      <c r="BEG38" s="86"/>
      <c r="BEH38" s="86"/>
      <c r="BEI38" s="86"/>
      <c r="BEJ38" s="86"/>
      <c r="BEK38" s="86"/>
      <c r="BEL38" s="86"/>
      <c r="BEM38" s="86"/>
      <c r="BEN38" s="86"/>
      <c r="BEO38" s="86"/>
      <c r="BEP38" s="86"/>
      <c r="BEQ38" s="86"/>
      <c r="BER38" s="86"/>
      <c r="BES38" s="86"/>
      <c r="BET38" s="86"/>
      <c r="BEU38" s="86"/>
      <c r="BEV38" s="86"/>
      <c r="BEW38" s="86"/>
      <c r="BEX38" s="86"/>
      <c r="BEY38" s="86"/>
      <c r="BEZ38" s="86"/>
      <c r="BFA38" s="86"/>
      <c r="BFB38" s="86"/>
      <c r="BFC38" s="86"/>
      <c r="BFD38" s="86"/>
      <c r="BFE38" s="86"/>
      <c r="BFF38" s="86"/>
      <c r="BFG38" s="86"/>
      <c r="BFH38" s="86"/>
      <c r="BFI38" s="86"/>
      <c r="BFJ38" s="86"/>
      <c r="BFK38" s="86"/>
      <c r="BFL38" s="86"/>
      <c r="BFM38" s="86"/>
      <c r="BFN38" s="86"/>
      <c r="BFO38" s="86"/>
      <c r="BFP38" s="86"/>
      <c r="BFQ38" s="86"/>
      <c r="BFR38" s="86"/>
      <c r="BFS38" s="86"/>
      <c r="BFT38" s="86"/>
      <c r="BFU38" s="86"/>
      <c r="BFV38" s="86"/>
      <c r="BFW38" s="86"/>
      <c r="BFX38" s="86"/>
      <c r="BFY38" s="86"/>
      <c r="BFZ38" s="86"/>
      <c r="BGA38" s="86"/>
      <c r="BGB38" s="86"/>
      <c r="BGC38" s="86"/>
      <c r="BGD38" s="86"/>
      <c r="BGE38" s="86"/>
      <c r="BGF38" s="86"/>
      <c r="BGG38" s="86"/>
      <c r="BGH38" s="86"/>
      <c r="BGI38" s="86"/>
      <c r="BGJ38" s="86"/>
      <c r="BGK38" s="86"/>
      <c r="BGL38" s="86"/>
      <c r="BGM38" s="86"/>
      <c r="BGN38" s="86"/>
      <c r="BGO38" s="86"/>
      <c r="BGP38" s="86"/>
      <c r="BGQ38" s="86"/>
      <c r="BGR38" s="86"/>
      <c r="BGS38" s="86"/>
      <c r="BGT38" s="86"/>
      <c r="BGU38" s="86"/>
      <c r="BGV38" s="86"/>
      <c r="BGW38" s="86"/>
      <c r="BGX38" s="86"/>
      <c r="BGY38" s="86"/>
      <c r="BGZ38" s="86"/>
      <c r="BHA38" s="86"/>
      <c r="BHB38" s="86"/>
      <c r="BHC38" s="86"/>
      <c r="BHD38" s="86"/>
      <c r="BHE38" s="86"/>
      <c r="BHF38" s="86"/>
      <c r="BHG38" s="86"/>
      <c r="BHH38" s="86"/>
      <c r="BHI38" s="86"/>
      <c r="BHJ38" s="86"/>
      <c r="BHK38" s="86"/>
      <c r="BHL38" s="86"/>
      <c r="BHM38" s="86"/>
      <c r="BHN38" s="86"/>
      <c r="BHO38" s="86"/>
      <c r="BHP38" s="86"/>
      <c r="BHQ38" s="86"/>
      <c r="BHR38" s="86"/>
      <c r="BHS38" s="86"/>
      <c r="BHT38" s="86"/>
      <c r="BHU38" s="86"/>
      <c r="BHV38" s="86"/>
      <c r="BHW38" s="86"/>
      <c r="BHX38" s="86"/>
      <c r="BHY38" s="86"/>
      <c r="BHZ38" s="86"/>
      <c r="BIA38" s="86"/>
      <c r="BIB38" s="86"/>
      <c r="BIC38" s="86"/>
      <c r="BID38" s="86"/>
      <c r="BIE38" s="86"/>
      <c r="BIF38" s="86"/>
      <c r="BIG38" s="86"/>
      <c r="BIH38" s="86"/>
      <c r="BII38" s="86"/>
      <c r="BIJ38" s="86"/>
      <c r="BIK38" s="86"/>
      <c r="BIL38" s="86"/>
      <c r="BIM38" s="86"/>
      <c r="BIN38" s="86"/>
      <c r="BIO38" s="86"/>
      <c r="BIP38" s="86"/>
      <c r="BIQ38" s="86"/>
      <c r="BIR38" s="86"/>
      <c r="BIS38" s="86"/>
      <c r="BIT38" s="86"/>
      <c r="BIU38" s="86"/>
      <c r="BIV38" s="86"/>
      <c r="BIW38" s="86"/>
      <c r="BIX38" s="86"/>
      <c r="BIY38" s="86"/>
      <c r="BIZ38" s="86"/>
      <c r="BJA38" s="86"/>
      <c r="BJB38" s="86"/>
      <c r="BJC38" s="86"/>
      <c r="BJD38" s="86"/>
      <c r="BJE38" s="86"/>
      <c r="BJF38" s="86"/>
      <c r="BJG38" s="86"/>
      <c r="BJH38" s="86"/>
      <c r="BJI38" s="86"/>
      <c r="BJJ38" s="86"/>
      <c r="BJK38" s="86"/>
      <c r="BJL38" s="86"/>
      <c r="BJM38" s="86"/>
      <c r="BJN38" s="86"/>
      <c r="BJO38" s="86"/>
      <c r="BJP38" s="86"/>
      <c r="BJQ38" s="86"/>
      <c r="BJR38" s="86"/>
      <c r="BJS38" s="86"/>
      <c r="BJT38" s="86"/>
      <c r="BJU38" s="86"/>
      <c r="BJV38" s="86"/>
      <c r="BJW38" s="86"/>
      <c r="BJX38" s="86"/>
      <c r="BJY38" s="86"/>
      <c r="BJZ38" s="86"/>
      <c r="BKA38" s="86"/>
      <c r="BKB38" s="86"/>
      <c r="BKC38" s="86"/>
      <c r="BKD38" s="86"/>
      <c r="BKE38" s="86"/>
      <c r="BKF38" s="86"/>
      <c r="BKG38" s="86"/>
      <c r="BKH38" s="86"/>
      <c r="BKI38" s="86"/>
      <c r="BKJ38" s="86"/>
      <c r="BKK38" s="86"/>
      <c r="BKL38" s="86"/>
      <c r="BKM38" s="86"/>
      <c r="BKN38" s="86"/>
      <c r="BKO38" s="86"/>
      <c r="BKP38" s="86"/>
      <c r="BKQ38" s="86"/>
      <c r="BKR38" s="86"/>
      <c r="BKS38" s="86"/>
      <c r="BKT38" s="86"/>
      <c r="BKU38" s="86"/>
      <c r="BKV38" s="86"/>
      <c r="BKW38" s="86"/>
      <c r="BKX38" s="86"/>
      <c r="BKY38" s="86"/>
      <c r="BKZ38" s="86"/>
      <c r="BLA38" s="86"/>
      <c r="BLB38" s="86"/>
      <c r="BLC38" s="86"/>
      <c r="BLD38" s="86"/>
      <c r="BLE38" s="86"/>
      <c r="BLF38" s="86"/>
      <c r="BLG38" s="86"/>
      <c r="BLH38" s="86"/>
      <c r="BLI38" s="86"/>
      <c r="BLJ38" s="86"/>
      <c r="BLK38" s="86"/>
      <c r="BLL38" s="86"/>
      <c r="BLM38" s="86"/>
      <c r="BLN38" s="86"/>
      <c r="BLO38" s="86"/>
      <c r="BLP38" s="86"/>
      <c r="BLQ38" s="86"/>
      <c r="BLR38" s="86"/>
      <c r="BLS38" s="86"/>
      <c r="BLT38" s="86"/>
      <c r="BLU38" s="86"/>
      <c r="BLV38" s="86"/>
      <c r="BLW38" s="86"/>
      <c r="BLX38" s="86"/>
      <c r="BLY38" s="86"/>
      <c r="BLZ38" s="86"/>
      <c r="BMA38" s="86"/>
      <c r="BMB38" s="86"/>
      <c r="BMC38" s="86"/>
      <c r="BMD38" s="86"/>
      <c r="BME38" s="86"/>
      <c r="BMF38" s="86"/>
      <c r="BMG38" s="86"/>
      <c r="BMH38" s="86"/>
      <c r="BMI38" s="86"/>
      <c r="BMJ38" s="86"/>
      <c r="BMK38" s="86"/>
      <c r="BML38" s="86"/>
      <c r="BMM38" s="86"/>
      <c r="BMN38" s="86"/>
      <c r="BMO38" s="86"/>
      <c r="BMP38" s="86"/>
      <c r="BMQ38" s="86"/>
      <c r="BMR38" s="86"/>
      <c r="BMS38" s="86"/>
      <c r="BMT38" s="86"/>
      <c r="BMU38" s="86"/>
      <c r="BMV38" s="86"/>
      <c r="BMW38" s="86"/>
      <c r="BMX38" s="86"/>
      <c r="BMY38" s="86"/>
      <c r="BMZ38" s="86"/>
      <c r="BNA38" s="86"/>
      <c r="BNB38" s="86"/>
      <c r="BNC38" s="86"/>
      <c r="BND38" s="86"/>
      <c r="BNE38" s="86"/>
      <c r="BNF38" s="86"/>
      <c r="BNG38" s="86"/>
      <c r="BNH38" s="86"/>
      <c r="BNI38" s="86"/>
      <c r="BNJ38" s="86"/>
      <c r="BNK38" s="86"/>
      <c r="BNL38" s="86"/>
      <c r="BNM38" s="86"/>
      <c r="BNN38" s="86"/>
      <c r="BNO38" s="86"/>
      <c r="BNP38" s="86"/>
      <c r="BNQ38" s="86"/>
      <c r="BNR38" s="86"/>
      <c r="BNS38" s="86"/>
      <c r="BNT38" s="86"/>
      <c r="BNU38" s="86"/>
      <c r="BNV38" s="86"/>
      <c r="BNW38" s="86"/>
      <c r="BNX38" s="86"/>
      <c r="BNY38" s="86"/>
      <c r="BNZ38" s="86"/>
      <c r="BOA38" s="86"/>
      <c r="BOB38" s="86"/>
      <c r="BOC38" s="86"/>
      <c r="BOD38" s="86"/>
      <c r="BOE38" s="86"/>
      <c r="BOF38" s="86"/>
      <c r="BOG38" s="86"/>
      <c r="BOH38" s="86"/>
      <c r="BOI38" s="86"/>
      <c r="BOJ38" s="86"/>
      <c r="BOK38" s="86"/>
      <c r="BOL38" s="86"/>
      <c r="BOM38" s="86"/>
      <c r="BON38" s="86"/>
      <c r="BOO38" s="86"/>
      <c r="BOP38" s="86"/>
      <c r="BOQ38" s="86"/>
      <c r="BOR38" s="86"/>
      <c r="BOS38" s="86"/>
      <c r="BOT38" s="86"/>
      <c r="BOU38" s="86"/>
      <c r="BOV38" s="86"/>
      <c r="BOW38" s="86"/>
      <c r="BOX38" s="86"/>
      <c r="BOY38" s="86"/>
      <c r="BOZ38" s="86"/>
      <c r="BPA38" s="86"/>
      <c r="BPB38" s="86"/>
      <c r="BPC38" s="86"/>
      <c r="BPD38" s="86"/>
      <c r="BPE38" s="86"/>
      <c r="BPF38" s="86"/>
      <c r="BPG38" s="86"/>
      <c r="BPH38" s="86"/>
      <c r="BPI38" s="86"/>
      <c r="BPJ38" s="86"/>
      <c r="BPK38" s="86"/>
      <c r="BPL38" s="86"/>
      <c r="BPM38" s="86"/>
      <c r="BPN38" s="86"/>
      <c r="BPO38" s="86"/>
      <c r="BPP38" s="86"/>
      <c r="BPQ38" s="86"/>
      <c r="BPR38" s="86"/>
      <c r="BPS38" s="86"/>
      <c r="BPT38" s="86"/>
      <c r="BPU38" s="86"/>
      <c r="BPV38" s="86"/>
      <c r="BPW38" s="86"/>
      <c r="BPX38" s="86"/>
      <c r="BPY38" s="86"/>
      <c r="BPZ38" s="86"/>
      <c r="BQA38" s="86"/>
      <c r="BQB38" s="86"/>
      <c r="BQC38" s="86"/>
      <c r="BQD38" s="86"/>
      <c r="BQE38" s="86"/>
      <c r="BQF38" s="86"/>
      <c r="BQG38" s="86"/>
      <c r="BQH38" s="86"/>
      <c r="BQI38" s="86"/>
      <c r="BQJ38" s="86"/>
      <c r="BQK38" s="86"/>
      <c r="BQL38" s="86"/>
      <c r="BQM38" s="86"/>
      <c r="BQN38" s="86"/>
      <c r="BQO38" s="86"/>
      <c r="BQP38" s="86"/>
      <c r="BQQ38" s="86"/>
      <c r="BQR38" s="86"/>
      <c r="BQS38" s="86"/>
      <c r="BQT38" s="86"/>
      <c r="BQU38" s="86"/>
      <c r="BQV38" s="86"/>
      <c r="BQW38" s="86"/>
      <c r="BQX38" s="86"/>
      <c r="BQY38" s="86"/>
      <c r="BQZ38" s="86"/>
      <c r="BRA38" s="86"/>
      <c r="BRB38" s="86"/>
      <c r="BRC38" s="86"/>
      <c r="BRD38" s="86"/>
      <c r="BRE38" s="86"/>
      <c r="BRF38" s="86"/>
      <c r="BRG38" s="86"/>
      <c r="BRH38" s="86"/>
      <c r="BRI38" s="86"/>
      <c r="BRJ38" s="86"/>
      <c r="BRK38" s="86"/>
      <c r="BRL38" s="86"/>
      <c r="BRM38" s="86"/>
      <c r="BRN38" s="86"/>
      <c r="BRO38" s="86"/>
      <c r="BRP38" s="86"/>
      <c r="BRQ38" s="86"/>
      <c r="BRR38" s="86"/>
      <c r="BRS38" s="86"/>
      <c r="BRT38" s="86"/>
      <c r="BRU38" s="86"/>
      <c r="BRV38" s="86"/>
      <c r="BRW38" s="86"/>
      <c r="BRX38" s="86"/>
      <c r="BRY38" s="86"/>
      <c r="BRZ38" s="86"/>
      <c r="BSA38" s="86"/>
      <c r="BSB38" s="86"/>
      <c r="BSC38" s="86"/>
      <c r="BSD38" s="86"/>
      <c r="BSE38" s="86"/>
      <c r="BSF38" s="86"/>
      <c r="BSG38" s="86"/>
      <c r="BSH38" s="86"/>
      <c r="BSI38" s="86"/>
      <c r="BSJ38" s="86"/>
      <c r="BSK38" s="86"/>
      <c r="BSL38" s="86"/>
      <c r="BSM38" s="86"/>
      <c r="BSN38" s="86"/>
      <c r="BSO38" s="86"/>
      <c r="BSP38" s="86"/>
      <c r="BSQ38" s="86"/>
      <c r="BSR38" s="86"/>
      <c r="BSS38" s="86"/>
      <c r="BST38" s="86"/>
      <c r="BSU38" s="86"/>
      <c r="BSV38" s="86"/>
      <c r="BSW38" s="86"/>
      <c r="BSX38" s="86"/>
      <c r="BSY38" s="86"/>
      <c r="BSZ38" s="86"/>
      <c r="BTA38" s="86"/>
      <c r="BTB38" s="86"/>
      <c r="BTC38" s="86"/>
      <c r="BTD38" s="86"/>
      <c r="BTE38" s="86"/>
      <c r="BTF38" s="86"/>
      <c r="BTG38" s="86"/>
      <c r="BTH38" s="86"/>
      <c r="BTI38" s="86"/>
      <c r="BTJ38" s="86"/>
      <c r="BTK38" s="86"/>
      <c r="BTL38" s="86"/>
      <c r="BTM38" s="86"/>
      <c r="BTN38" s="86"/>
      <c r="BTO38" s="86"/>
      <c r="BTP38" s="86"/>
      <c r="BTQ38" s="86"/>
      <c r="BTR38" s="86"/>
      <c r="BTS38" s="86"/>
      <c r="BTT38" s="86"/>
      <c r="BTU38" s="86"/>
      <c r="BTV38" s="86"/>
      <c r="BTW38" s="86"/>
      <c r="BTX38" s="86"/>
      <c r="BTY38" s="86"/>
      <c r="BTZ38" s="86"/>
      <c r="BUA38" s="86"/>
      <c r="BUB38" s="86"/>
      <c r="BUC38" s="86"/>
      <c r="BUD38" s="86"/>
      <c r="BUE38" s="86"/>
      <c r="BUF38" s="86"/>
      <c r="BUG38" s="86"/>
      <c r="BUH38" s="86"/>
      <c r="BUI38" s="86"/>
      <c r="BUJ38" s="86"/>
      <c r="BUK38" s="86"/>
      <c r="BUL38" s="86"/>
      <c r="BUM38" s="86"/>
      <c r="BUN38" s="86"/>
      <c r="BUO38" s="86"/>
      <c r="BUP38" s="86"/>
      <c r="BUQ38" s="86"/>
      <c r="BUR38" s="86"/>
      <c r="BUS38" s="86"/>
      <c r="BUT38" s="86"/>
      <c r="BUU38" s="86"/>
      <c r="BUV38" s="86"/>
      <c r="BUW38" s="86"/>
      <c r="BUX38" s="86"/>
      <c r="BUY38" s="86"/>
      <c r="BUZ38" s="86"/>
      <c r="BVA38" s="86"/>
      <c r="BVB38" s="86"/>
      <c r="BVC38" s="86"/>
      <c r="BVD38" s="86"/>
      <c r="BVE38" s="86"/>
      <c r="BVF38" s="86"/>
      <c r="BVG38" s="86"/>
      <c r="BVH38" s="86"/>
      <c r="BVI38" s="86"/>
      <c r="BVJ38" s="86"/>
      <c r="BVK38" s="86"/>
      <c r="BVL38" s="86"/>
      <c r="BVM38" s="86"/>
      <c r="BVN38" s="86"/>
      <c r="BVO38" s="86"/>
      <c r="BVP38" s="86"/>
      <c r="BVQ38" s="86"/>
      <c r="BVR38" s="86"/>
      <c r="BVS38" s="86"/>
      <c r="BVT38" s="86"/>
      <c r="BVU38" s="86"/>
      <c r="BVV38" s="86"/>
      <c r="BVW38" s="86"/>
      <c r="BVX38" s="86"/>
      <c r="BVY38" s="86"/>
      <c r="BVZ38" s="86"/>
      <c r="BWA38" s="86"/>
      <c r="BWB38" s="86"/>
      <c r="BWC38" s="86"/>
      <c r="BWD38" s="86"/>
      <c r="BWE38" s="86"/>
      <c r="BWF38" s="86"/>
      <c r="BWG38" s="86"/>
      <c r="BWH38" s="86"/>
      <c r="BWI38" s="86"/>
      <c r="BWJ38" s="86"/>
      <c r="BWK38" s="86"/>
      <c r="BWL38" s="86"/>
      <c r="BWM38" s="86"/>
      <c r="BWN38" s="86"/>
      <c r="BWO38" s="86"/>
      <c r="BWP38" s="86"/>
      <c r="BWQ38" s="86"/>
      <c r="BWR38" s="86"/>
      <c r="BWS38" s="86"/>
      <c r="BWT38" s="86"/>
      <c r="BWU38" s="86"/>
      <c r="BWV38" s="86"/>
      <c r="BWW38" s="86"/>
      <c r="BWX38" s="86"/>
      <c r="BWY38" s="86"/>
      <c r="BWZ38" s="86"/>
      <c r="BXA38" s="86"/>
      <c r="BXB38" s="86"/>
      <c r="BXC38" s="86"/>
      <c r="BXD38" s="86"/>
      <c r="BXE38" s="86"/>
      <c r="BXF38" s="86"/>
      <c r="BXG38" s="86"/>
      <c r="BXH38" s="86"/>
      <c r="BXI38" s="86"/>
      <c r="BXJ38" s="86"/>
      <c r="BXK38" s="86"/>
      <c r="BXL38" s="86"/>
      <c r="BXM38" s="86"/>
      <c r="BXN38" s="86"/>
      <c r="BXO38" s="86"/>
      <c r="BXP38" s="86"/>
      <c r="BXQ38" s="86"/>
      <c r="BXR38" s="86"/>
      <c r="BXS38" s="86"/>
      <c r="BXT38" s="86"/>
      <c r="BXU38" s="86"/>
      <c r="BXV38" s="86"/>
      <c r="BXW38" s="86"/>
      <c r="BXX38" s="86"/>
      <c r="BXY38" s="86"/>
      <c r="BXZ38" s="86"/>
      <c r="BYA38" s="86"/>
      <c r="BYB38" s="86"/>
      <c r="BYC38" s="86"/>
      <c r="BYD38" s="86"/>
      <c r="BYE38" s="86"/>
      <c r="BYF38" s="86"/>
      <c r="BYG38" s="86"/>
      <c r="BYH38" s="86"/>
      <c r="BYI38" s="86"/>
      <c r="BYJ38" s="86"/>
      <c r="BYK38" s="86"/>
      <c r="BYL38" s="86"/>
      <c r="BYM38" s="86"/>
      <c r="BYN38" s="86"/>
      <c r="BYO38" s="86"/>
      <c r="BYP38" s="86"/>
      <c r="BYQ38" s="86"/>
      <c r="BYR38" s="86"/>
      <c r="BYS38" s="86"/>
      <c r="BYT38" s="86"/>
      <c r="BYU38" s="86"/>
      <c r="BYV38" s="86"/>
      <c r="BYW38" s="86"/>
      <c r="BYX38" s="86"/>
      <c r="BYY38" s="86"/>
      <c r="BYZ38" s="86"/>
      <c r="BZA38" s="86"/>
      <c r="BZB38" s="86"/>
      <c r="BZC38" s="86"/>
      <c r="BZD38" s="86"/>
      <c r="BZE38" s="86"/>
      <c r="BZF38" s="86"/>
      <c r="BZG38" s="86"/>
      <c r="BZH38" s="86"/>
      <c r="BZI38" s="86"/>
      <c r="BZJ38" s="86"/>
      <c r="BZK38" s="86"/>
      <c r="BZL38" s="86"/>
      <c r="BZM38" s="86"/>
      <c r="BZN38" s="86"/>
      <c r="BZO38" s="86"/>
      <c r="BZP38" s="86"/>
      <c r="BZQ38" s="86"/>
      <c r="BZR38" s="86"/>
      <c r="BZS38" s="86"/>
      <c r="BZT38" s="86"/>
      <c r="BZU38" s="86"/>
      <c r="BZV38" s="86"/>
      <c r="BZW38" s="86"/>
      <c r="BZX38" s="86"/>
      <c r="BZY38" s="86"/>
      <c r="BZZ38" s="86"/>
      <c r="CAA38" s="86"/>
      <c r="CAB38" s="86"/>
      <c r="CAC38" s="86"/>
      <c r="CAD38" s="86"/>
      <c r="CAE38" s="86"/>
      <c r="CAF38" s="86"/>
      <c r="CAG38" s="86"/>
      <c r="CAH38" s="86"/>
      <c r="CAI38" s="86"/>
      <c r="CAJ38" s="86"/>
      <c r="CAK38" s="86"/>
      <c r="CAL38" s="86"/>
      <c r="CAM38" s="86"/>
      <c r="CAN38" s="86"/>
      <c r="CAO38" s="86"/>
      <c r="CAP38" s="86"/>
      <c r="CAQ38" s="86"/>
      <c r="CAR38" s="86"/>
      <c r="CAS38" s="86"/>
      <c r="CAT38" s="86"/>
      <c r="CAU38" s="86"/>
      <c r="CAV38" s="86"/>
      <c r="CAW38" s="86"/>
      <c r="CAX38" s="86"/>
      <c r="CAY38" s="86"/>
      <c r="CAZ38" s="86"/>
      <c r="CBA38" s="86"/>
      <c r="CBB38" s="86"/>
      <c r="CBC38" s="86"/>
      <c r="CBD38" s="86"/>
      <c r="CBE38" s="86"/>
      <c r="CBF38" s="86"/>
      <c r="CBG38" s="86"/>
      <c r="CBH38" s="86"/>
      <c r="CBI38" s="86"/>
      <c r="CBJ38" s="86"/>
      <c r="CBK38" s="86"/>
      <c r="CBL38" s="86"/>
      <c r="CBM38" s="86"/>
      <c r="CBN38" s="86"/>
      <c r="CBO38" s="86"/>
      <c r="CBP38" s="86"/>
      <c r="CBQ38" s="86"/>
      <c r="CBR38" s="86"/>
      <c r="CBS38" s="86"/>
      <c r="CBT38" s="86"/>
      <c r="CBU38" s="86"/>
      <c r="CBV38" s="86"/>
      <c r="CBW38" s="86"/>
      <c r="CBX38" s="86"/>
      <c r="CBY38" s="86"/>
      <c r="CBZ38" s="86"/>
      <c r="CCA38" s="86"/>
      <c r="CCB38" s="86"/>
      <c r="CCC38" s="86"/>
      <c r="CCD38" s="86"/>
      <c r="CCE38" s="86"/>
      <c r="CCF38" s="86"/>
      <c r="CCG38" s="86"/>
      <c r="CCH38" s="86"/>
      <c r="CCI38" s="86"/>
      <c r="CCJ38" s="86"/>
      <c r="CCK38" s="86"/>
      <c r="CCL38" s="86"/>
      <c r="CCM38" s="86"/>
      <c r="CCN38" s="86"/>
      <c r="CCO38" s="86"/>
      <c r="CCP38" s="86"/>
      <c r="CCQ38" s="86"/>
      <c r="CCR38" s="86"/>
      <c r="CCS38" s="86"/>
      <c r="CCT38" s="86"/>
      <c r="CCU38" s="86"/>
      <c r="CCV38" s="86"/>
      <c r="CCW38" s="86"/>
      <c r="CCX38" s="86"/>
      <c r="CCY38" s="86"/>
      <c r="CCZ38" s="86"/>
      <c r="CDA38" s="86"/>
      <c r="CDB38" s="86"/>
      <c r="CDC38" s="86"/>
      <c r="CDD38" s="86"/>
      <c r="CDE38" s="86"/>
      <c r="CDF38" s="86"/>
      <c r="CDG38" s="86"/>
      <c r="CDH38" s="86"/>
      <c r="CDI38" s="86"/>
      <c r="CDJ38" s="86"/>
      <c r="CDK38" s="86"/>
      <c r="CDL38" s="86"/>
      <c r="CDM38" s="86"/>
      <c r="CDN38" s="86"/>
      <c r="CDO38" s="86"/>
      <c r="CDP38" s="86"/>
      <c r="CDQ38" s="86"/>
      <c r="CDR38" s="86"/>
      <c r="CDS38" s="86"/>
      <c r="CDT38" s="86"/>
      <c r="CDU38" s="86"/>
      <c r="CDV38" s="86"/>
      <c r="CDW38" s="86"/>
      <c r="CDX38" s="86"/>
      <c r="CDY38" s="86"/>
      <c r="CDZ38" s="86"/>
      <c r="CEA38" s="86"/>
      <c r="CEB38" s="86"/>
      <c r="CEC38" s="86"/>
      <c r="CED38" s="86"/>
      <c r="CEE38" s="86"/>
      <c r="CEF38" s="86"/>
      <c r="CEG38" s="86"/>
      <c r="CEH38" s="86"/>
      <c r="CEI38" s="86"/>
      <c r="CEJ38" s="86"/>
      <c r="CEK38" s="86"/>
      <c r="CEL38" s="86"/>
      <c r="CEM38" s="86"/>
      <c r="CEN38" s="86"/>
      <c r="CEO38" s="86"/>
      <c r="CEP38" s="86"/>
      <c r="CEQ38" s="86"/>
      <c r="CER38" s="86"/>
      <c r="CES38" s="86"/>
      <c r="CET38" s="86"/>
      <c r="CEU38" s="86"/>
      <c r="CEV38" s="86"/>
      <c r="CEW38" s="86"/>
      <c r="CEX38" s="86"/>
      <c r="CEY38" s="86"/>
      <c r="CEZ38" s="86"/>
      <c r="CFA38" s="86"/>
      <c r="CFB38" s="86"/>
      <c r="CFC38" s="86"/>
      <c r="CFD38" s="86"/>
      <c r="CFE38" s="86"/>
      <c r="CFF38" s="86"/>
      <c r="CFG38" s="86"/>
      <c r="CFH38" s="86"/>
      <c r="CFI38" s="86"/>
      <c r="CFJ38" s="86"/>
      <c r="CFK38" s="86"/>
      <c r="CFL38" s="86"/>
      <c r="CFM38" s="86"/>
      <c r="CFN38" s="86"/>
      <c r="CFO38" s="86"/>
      <c r="CFP38" s="86"/>
      <c r="CFQ38" s="86"/>
      <c r="CFR38" s="86"/>
      <c r="CFS38" s="86"/>
      <c r="CFT38" s="86"/>
      <c r="CFU38" s="86"/>
      <c r="CFV38" s="86"/>
      <c r="CFW38" s="86"/>
      <c r="CFX38" s="86"/>
      <c r="CFY38" s="86"/>
      <c r="CFZ38" s="86"/>
      <c r="CGA38" s="86"/>
      <c r="CGB38" s="86"/>
      <c r="CGC38" s="86"/>
      <c r="CGD38" s="86"/>
      <c r="CGE38" s="86"/>
      <c r="CGF38" s="86"/>
      <c r="CGG38" s="86"/>
      <c r="CGH38" s="86"/>
      <c r="CGI38" s="86"/>
      <c r="CGJ38" s="86"/>
      <c r="CGK38" s="86"/>
      <c r="CGL38" s="86"/>
      <c r="CGM38" s="86"/>
      <c r="CGN38" s="86"/>
      <c r="CGO38" s="86"/>
      <c r="CGP38" s="86"/>
      <c r="CGQ38" s="86"/>
      <c r="CGR38" s="86"/>
      <c r="CGS38" s="86"/>
      <c r="CGT38" s="86"/>
      <c r="CGU38" s="86"/>
      <c r="CGV38" s="86"/>
      <c r="CGW38" s="86"/>
      <c r="CGX38" s="86"/>
      <c r="CGY38" s="86"/>
      <c r="CGZ38" s="86"/>
      <c r="CHA38" s="86"/>
      <c r="CHB38" s="86"/>
      <c r="CHC38" s="86"/>
      <c r="CHD38" s="86"/>
      <c r="CHE38" s="86"/>
      <c r="CHF38" s="86"/>
      <c r="CHG38" s="86"/>
      <c r="CHH38" s="86"/>
      <c r="CHI38" s="86"/>
      <c r="CHJ38" s="86"/>
      <c r="CHK38" s="86"/>
      <c r="CHL38" s="86"/>
      <c r="CHM38" s="86"/>
      <c r="CHN38" s="86"/>
      <c r="CHO38" s="86"/>
      <c r="CHP38" s="86"/>
      <c r="CHQ38" s="86"/>
      <c r="CHR38" s="86"/>
      <c r="CHS38" s="86"/>
      <c r="CHT38" s="86"/>
      <c r="CHU38" s="86"/>
      <c r="CHV38" s="86"/>
      <c r="CHW38" s="86"/>
      <c r="CHX38" s="86"/>
      <c r="CHY38" s="86"/>
      <c r="CHZ38" s="86"/>
      <c r="CIA38" s="86"/>
      <c r="CIB38" s="86"/>
      <c r="CIC38" s="86"/>
      <c r="CID38" s="86"/>
      <c r="CIE38" s="86"/>
      <c r="CIF38" s="86"/>
      <c r="CIG38" s="86"/>
      <c r="CIH38" s="86"/>
      <c r="CII38" s="86"/>
      <c r="CIJ38" s="86"/>
      <c r="CIK38" s="86"/>
      <c r="CIL38" s="86"/>
      <c r="CIM38" s="86"/>
      <c r="CIN38" s="86"/>
      <c r="CIO38" s="86"/>
      <c r="CIP38" s="86"/>
      <c r="CIQ38" s="86"/>
      <c r="CIR38" s="86"/>
      <c r="CIS38" s="86"/>
      <c r="CIT38" s="86"/>
      <c r="CIU38" s="86"/>
      <c r="CIV38" s="86"/>
      <c r="CIW38" s="86"/>
      <c r="CIX38" s="86"/>
      <c r="CIY38" s="86"/>
      <c r="CIZ38" s="86"/>
      <c r="CJA38" s="86"/>
      <c r="CJB38" s="86"/>
      <c r="CJC38" s="86"/>
      <c r="CJD38" s="86"/>
      <c r="CJE38" s="86"/>
      <c r="CJF38" s="86"/>
      <c r="CJG38" s="86"/>
      <c r="CJH38" s="86"/>
      <c r="CJI38" s="86"/>
      <c r="CJJ38" s="86"/>
      <c r="CJK38" s="86"/>
      <c r="CJL38" s="86"/>
      <c r="CJM38" s="86"/>
      <c r="CJN38" s="86"/>
      <c r="CJO38" s="86"/>
      <c r="CJP38" s="86"/>
      <c r="CJQ38" s="86"/>
      <c r="CJR38" s="86"/>
      <c r="CJS38" s="86"/>
      <c r="CJT38" s="86"/>
      <c r="CJU38" s="86"/>
      <c r="CJV38" s="86"/>
      <c r="CJW38" s="86"/>
      <c r="CJX38" s="86"/>
      <c r="CJY38" s="86"/>
      <c r="CJZ38" s="86"/>
      <c r="CKA38" s="86"/>
      <c r="CKB38" s="86"/>
      <c r="CKC38" s="86"/>
      <c r="CKD38" s="86"/>
      <c r="CKE38" s="86"/>
      <c r="CKF38" s="86"/>
      <c r="CKG38" s="86"/>
      <c r="CKH38" s="86"/>
      <c r="CKI38" s="86"/>
      <c r="CKJ38" s="86"/>
      <c r="CKK38" s="86"/>
      <c r="CKL38" s="86"/>
      <c r="CKM38" s="86"/>
      <c r="CKN38" s="86"/>
      <c r="CKO38" s="86"/>
      <c r="CKP38" s="86"/>
      <c r="CKQ38" s="86"/>
      <c r="CKR38" s="86"/>
      <c r="CKS38" s="86"/>
      <c r="CKT38" s="86"/>
      <c r="CKU38" s="86"/>
      <c r="CKV38" s="86"/>
      <c r="CKW38" s="86"/>
      <c r="CKX38" s="86"/>
      <c r="CKY38" s="86"/>
      <c r="CKZ38" s="86"/>
      <c r="CLA38" s="86"/>
      <c r="CLB38" s="86"/>
      <c r="CLC38" s="86"/>
      <c r="CLD38" s="86"/>
      <c r="CLE38" s="86"/>
      <c r="CLF38" s="86"/>
      <c r="CLG38" s="86"/>
      <c r="CLH38" s="86"/>
      <c r="CLI38" s="86"/>
      <c r="CLJ38" s="86"/>
      <c r="CLK38" s="86"/>
      <c r="CLL38" s="86"/>
      <c r="CLM38" s="86"/>
      <c r="CLN38" s="86"/>
      <c r="CLO38" s="86"/>
      <c r="CLP38" s="86"/>
      <c r="CLQ38" s="86"/>
      <c r="CLR38" s="86"/>
      <c r="CLS38" s="86"/>
      <c r="CLT38" s="86"/>
      <c r="CLU38" s="86"/>
      <c r="CLV38" s="86"/>
      <c r="CLW38" s="86"/>
      <c r="CLX38" s="86"/>
      <c r="CLY38" s="86"/>
      <c r="CLZ38" s="86"/>
      <c r="CMA38" s="86"/>
      <c r="CMB38" s="86"/>
      <c r="CMC38" s="86"/>
      <c r="CMD38" s="86"/>
      <c r="CME38" s="86"/>
      <c r="CMF38" s="86"/>
      <c r="CMG38" s="86"/>
      <c r="CMH38" s="86"/>
      <c r="CMI38" s="86"/>
      <c r="CMJ38" s="86"/>
      <c r="CMK38" s="86"/>
      <c r="CML38" s="86"/>
      <c r="CMM38" s="86"/>
      <c r="CMN38" s="86"/>
      <c r="CMO38" s="86"/>
      <c r="CMP38" s="86"/>
      <c r="CMQ38" s="86"/>
      <c r="CMR38" s="86"/>
      <c r="CMS38" s="86"/>
      <c r="CMT38" s="86"/>
      <c r="CMU38" s="86"/>
      <c r="CMV38" s="86"/>
      <c r="CMW38" s="86"/>
      <c r="CMX38" s="86"/>
      <c r="CMY38" s="86"/>
      <c r="CMZ38" s="86"/>
      <c r="CNA38" s="86"/>
      <c r="CNB38" s="86"/>
      <c r="CNC38" s="86"/>
      <c r="CND38" s="86"/>
      <c r="CNE38" s="86"/>
      <c r="CNF38" s="86"/>
      <c r="CNG38" s="86"/>
      <c r="CNH38" s="86"/>
      <c r="CNI38" s="86"/>
      <c r="CNJ38" s="86"/>
      <c r="CNK38" s="86"/>
      <c r="CNL38" s="86"/>
      <c r="CNM38" s="86"/>
      <c r="CNN38" s="86"/>
      <c r="CNO38" s="86"/>
      <c r="CNP38" s="86"/>
      <c r="CNQ38" s="86"/>
      <c r="CNR38" s="86"/>
      <c r="CNS38" s="86"/>
      <c r="CNT38" s="86"/>
      <c r="CNU38" s="86"/>
      <c r="CNV38" s="86"/>
      <c r="CNW38" s="86"/>
      <c r="CNX38" s="86"/>
      <c r="CNY38" s="86"/>
      <c r="CNZ38" s="86"/>
      <c r="COA38" s="86"/>
      <c r="COB38" s="86"/>
      <c r="COC38" s="86"/>
      <c r="COD38" s="86"/>
      <c r="COE38" s="86"/>
      <c r="COF38" s="86"/>
      <c r="COG38" s="86"/>
      <c r="COH38" s="86"/>
      <c r="COI38" s="86"/>
      <c r="COJ38" s="86"/>
      <c r="COK38" s="86"/>
      <c r="COL38" s="86"/>
      <c r="COM38" s="86"/>
      <c r="CON38" s="86"/>
      <c r="COO38" s="86"/>
      <c r="COP38" s="86"/>
      <c r="COQ38" s="86"/>
      <c r="COR38" s="86"/>
      <c r="COS38" s="86"/>
      <c r="COT38" s="86"/>
      <c r="COU38" s="86"/>
      <c r="COV38" s="86"/>
      <c r="COW38" s="86"/>
      <c r="COX38" s="86"/>
      <c r="COY38" s="86"/>
      <c r="COZ38" s="86"/>
      <c r="CPA38" s="86"/>
      <c r="CPB38" s="86"/>
      <c r="CPC38" s="86"/>
      <c r="CPD38" s="86"/>
      <c r="CPE38" s="86"/>
      <c r="CPF38" s="86"/>
      <c r="CPG38" s="86"/>
      <c r="CPH38" s="86"/>
      <c r="CPI38" s="86"/>
      <c r="CPJ38" s="86"/>
      <c r="CPK38" s="86"/>
      <c r="CPL38" s="86"/>
      <c r="CPM38" s="86"/>
      <c r="CPN38" s="86"/>
      <c r="CPO38" s="86"/>
      <c r="CPP38" s="86"/>
      <c r="CPQ38" s="86"/>
      <c r="CPR38" s="86"/>
      <c r="CPS38" s="86"/>
      <c r="CPT38" s="86"/>
      <c r="CPU38" s="86"/>
      <c r="CPV38" s="86"/>
      <c r="CPW38" s="86"/>
      <c r="CPX38" s="86"/>
      <c r="CPY38" s="86"/>
      <c r="CPZ38" s="86"/>
      <c r="CQA38" s="86"/>
      <c r="CQB38" s="86"/>
      <c r="CQC38" s="86"/>
      <c r="CQD38" s="86"/>
      <c r="CQE38" s="86"/>
      <c r="CQF38" s="86"/>
      <c r="CQG38" s="86"/>
      <c r="CQH38" s="86"/>
      <c r="CQI38" s="86"/>
      <c r="CQJ38" s="86"/>
      <c r="CQK38" s="86"/>
      <c r="CQL38" s="86"/>
      <c r="CQM38" s="86"/>
      <c r="CQN38" s="86"/>
      <c r="CQO38" s="86"/>
      <c r="CQP38" s="86"/>
      <c r="CQQ38" s="86"/>
      <c r="CQR38" s="86"/>
      <c r="CQS38" s="86"/>
      <c r="CQT38" s="86"/>
      <c r="CQU38" s="86"/>
      <c r="CQV38" s="86"/>
      <c r="CQW38" s="86"/>
      <c r="CQX38" s="86"/>
      <c r="CQY38" s="86"/>
      <c r="CQZ38" s="86"/>
      <c r="CRA38" s="86"/>
      <c r="CRB38" s="86"/>
      <c r="CRC38" s="86"/>
      <c r="CRD38" s="86"/>
      <c r="CRE38" s="86"/>
      <c r="CRF38" s="86"/>
      <c r="CRG38" s="86"/>
      <c r="CRH38" s="86"/>
      <c r="CRI38" s="86"/>
      <c r="CRJ38" s="86"/>
      <c r="CRK38" s="86"/>
      <c r="CRL38" s="86"/>
      <c r="CRM38" s="86"/>
      <c r="CRN38" s="86"/>
      <c r="CRO38" s="86"/>
      <c r="CRP38" s="86"/>
      <c r="CRQ38" s="86"/>
      <c r="CRR38" s="86"/>
      <c r="CRS38" s="86"/>
      <c r="CRT38" s="86"/>
      <c r="CRU38" s="86"/>
      <c r="CRV38" s="86"/>
      <c r="CRW38" s="86"/>
      <c r="CRX38" s="86"/>
      <c r="CRY38" s="86"/>
      <c r="CRZ38" s="86"/>
      <c r="CSA38" s="86"/>
      <c r="CSB38" s="86"/>
      <c r="CSC38" s="86"/>
      <c r="CSD38" s="86"/>
      <c r="CSE38" s="86"/>
      <c r="CSF38" s="86"/>
      <c r="CSG38" s="86"/>
      <c r="CSH38" s="86"/>
      <c r="CSI38" s="86"/>
      <c r="CSJ38" s="86"/>
      <c r="CSK38" s="86"/>
      <c r="CSL38" s="86"/>
      <c r="CSM38" s="86"/>
      <c r="CSN38" s="86"/>
      <c r="CSO38" s="86"/>
      <c r="CSP38" s="86"/>
      <c r="CSQ38" s="86"/>
      <c r="CSR38" s="86"/>
      <c r="CSS38" s="86"/>
      <c r="CST38" s="86"/>
      <c r="CSU38" s="86"/>
      <c r="CSV38" s="86"/>
      <c r="CSW38" s="86"/>
      <c r="CSX38" s="86"/>
      <c r="CSY38" s="86"/>
      <c r="CSZ38" s="86"/>
      <c r="CTA38" s="86"/>
      <c r="CTB38" s="86"/>
      <c r="CTC38" s="86"/>
      <c r="CTD38" s="86"/>
      <c r="CTE38" s="86"/>
      <c r="CTF38" s="86"/>
      <c r="CTG38" s="86"/>
      <c r="CTH38" s="86"/>
      <c r="CTI38" s="86"/>
      <c r="CTJ38" s="86"/>
      <c r="CTK38" s="86"/>
      <c r="CTL38" s="86"/>
      <c r="CTM38" s="86"/>
      <c r="CTN38" s="86"/>
      <c r="CTO38" s="86"/>
      <c r="CTP38" s="86"/>
      <c r="CTQ38" s="86"/>
      <c r="CTR38" s="86"/>
      <c r="CTS38" s="86"/>
      <c r="CTT38" s="86"/>
      <c r="CTU38" s="86"/>
      <c r="CTV38" s="86"/>
      <c r="CTW38" s="86"/>
      <c r="CTX38" s="86"/>
      <c r="CTY38" s="86"/>
      <c r="CTZ38" s="86"/>
      <c r="CUA38" s="86"/>
      <c r="CUB38" s="86"/>
      <c r="CUC38" s="86"/>
      <c r="CUD38" s="86"/>
      <c r="CUE38" s="86"/>
      <c r="CUF38" s="86"/>
      <c r="CUG38" s="86"/>
      <c r="CUH38" s="86"/>
      <c r="CUI38" s="86"/>
      <c r="CUJ38" s="86"/>
      <c r="CUK38" s="86"/>
      <c r="CUL38" s="86"/>
      <c r="CUM38" s="86"/>
      <c r="CUN38" s="86"/>
      <c r="CUO38" s="86"/>
      <c r="CUP38" s="86"/>
      <c r="CUQ38" s="86"/>
      <c r="CUR38" s="86"/>
      <c r="CUS38" s="86"/>
      <c r="CUT38" s="86"/>
      <c r="CUU38" s="86"/>
      <c r="CUV38" s="86"/>
      <c r="CUW38" s="86"/>
      <c r="CUX38" s="86"/>
      <c r="CUY38" s="86"/>
      <c r="CUZ38" s="86"/>
      <c r="CVA38" s="86"/>
      <c r="CVB38" s="86"/>
      <c r="CVC38" s="86"/>
      <c r="CVD38" s="86"/>
      <c r="CVE38" s="86"/>
      <c r="CVF38" s="86"/>
      <c r="CVG38" s="86"/>
      <c r="CVH38" s="86"/>
      <c r="CVI38" s="86"/>
      <c r="CVJ38" s="86"/>
      <c r="CVK38" s="86"/>
      <c r="CVL38" s="86"/>
      <c r="CVM38" s="86"/>
      <c r="CVN38" s="86"/>
      <c r="CVO38" s="86"/>
      <c r="CVP38" s="86"/>
      <c r="CVQ38" s="86"/>
      <c r="CVR38" s="86"/>
      <c r="CVS38" s="86"/>
      <c r="CVT38" s="86"/>
      <c r="CVU38" s="86"/>
      <c r="CVV38" s="86"/>
      <c r="CVW38" s="86"/>
      <c r="CVX38" s="86"/>
      <c r="CVY38" s="86"/>
      <c r="CVZ38" s="86"/>
      <c r="CWA38" s="86"/>
      <c r="CWB38" s="86"/>
      <c r="CWC38" s="86"/>
      <c r="CWD38" s="86"/>
      <c r="CWE38" s="86"/>
      <c r="CWF38" s="86"/>
      <c r="CWG38" s="86"/>
      <c r="CWH38" s="86"/>
      <c r="CWI38" s="86"/>
      <c r="CWJ38" s="86"/>
      <c r="CWK38" s="86"/>
      <c r="CWL38" s="86"/>
      <c r="CWM38" s="86"/>
      <c r="CWN38" s="86"/>
      <c r="CWO38" s="86"/>
      <c r="CWP38" s="86"/>
      <c r="CWQ38" s="86"/>
      <c r="CWR38" s="86"/>
      <c r="CWS38" s="86"/>
      <c r="CWT38" s="86"/>
      <c r="CWU38" s="86"/>
      <c r="CWV38" s="86"/>
      <c r="CWW38" s="86"/>
      <c r="CWX38" s="86"/>
      <c r="CWY38" s="86"/>
      <c r="CWZ38" s="86"/>
      <c r="CXA38" s="86"/>
      <c r="CXB38" s="86"/>
      <c r="CXC38" s="86"/>
      <c r="CXD38" s="86"/>
      <c r="CXE38" s="86"/>
      <c r="CXF38" s="86"/>
      <c r="CXG38" s="86"/>
      <c r="CXH38" s="86"/>
      <c r="CXI38" s="86"/>
      <c r="CXJ38" s="86"/>
      <c r="CXK38" s="86"/>
      <c r="CXL38" s="86"/>
      <c r="CXM38" s="86"/>
      <c r="CXN38" s="86"/>
      <c r="CXO38" s="86"/>
      <c r="CXP38" s="86"/>
      <c r="CXQ38" s="86"/>
      <c r="CXR38" s="86"/>
      <c r="CXS38" s="86"/>
      <c r="CXT38" s="86"/>
      <c r="CXU38" s="86"/>
      <c r="CXV38" s="86"/>
      <c r="CXW38" s="86"/>
      <c r="CXX38" s="86"/>
      <c r="CXY38" s="86"/>
      <c r="CXZ38" s="86"/>
      <c r="CYA38" s="86"/>
      <c r="CYB38" s="86"/>
      <c r="CYC38" s="86"/>
      <c r="CYD38" s="86"/>
      <c r="CYE38" s="86"/>
      <c r="CYF38" s="86"/>
      <c r="CYG38" s="86"/>
      <c r="CYH38" s="86"/>
      <c r="CYI38" s="86"/>
      <c r="CYJ38" s="86"/>
      <c r="CYK38" s="86"/>
      <c r="CYL38" s="86"/>
      <c r="CYM38" s="86"/>
      <c r="CYN38" s="86"/>
      <c r="CYO38" s="86"/>
      <c r="CYP38" s="86"/>
      <c r="CYQ38" s="86"/>
      <c r="CYR38" s="86"/>
      <c r="CYS38" s="86"/>
      <c r="CYT38" s="86"/>
      <c r="CYU38" s="86"/>
      <c r="CYV38" s="86"/>
      <c r="CYW38" s="86"/>
      <c r="CYX38" s="86"/>
      <c r="CYY38" s="86"/>
      <c r="CYZ38" s="86"/>
      <c r="CZA38" s="86"/>
      <c r="CZB38" s="86"/>
      <c r="CZC38" s="86"/>
      <c r="CZD38" s="86"/>
      <c r="CZE38" s="86"/>
      <c r="CZF38" s="86"/>
      <c r="CZG38" s="86"/>
      <c r="CZH38" s="86"/>
      <c r="CZI38" s="86"/>
      <c r="CZJ38" s="86"/>
      <c r="CZK38" s="86"/>
      <c r="CZL38" s="86"/>
      <c r="CZM38" s="86"/>
      <c r="CZN38" s="86"/>
      <c r="CZO38" s="86"/>
      <c r="CZP38" s="86"/>
      <c r="CZQ38" s="86"/>
      <c r="CZR38" s="86"/>
      <c r="CZS38" s="86"/>
      <c r="CZT38" s="86"/>
      <c r="CZU38" s="86"/>
      <c r="CZV38" s="86"/>
      <c r="CZW38" s="86"/>
      <c r="CZX38" s="86"/>
      <c r="CZY38" s="86"/>
      <c r="CZZ38" s="86"/>
      <c r="DAA38" s="86"/>
      <c r="DAB38" s="86"/>
      <c r="DAC38" s="86"/>
      <c r="DAD38" s="86"/>
      <c r="DAE38" s="86"/>
      <c r="DAF38" s="86"/>
      <c r="DAG38" s="86"/>
      <c r="DAH38" s="86"/>
      <c r="DAI38" s="86"/>
      <c r="DAJ38" s="86"/>
      <c r="DAK38" s="86"/>
      <c r="DAL38" s="86"/>
      <c r="DAM38" s="86"/>
      <c r="DAN38" s="86"/>
      <c r="DAO38" s="86"/>
      <c r="DAP38" s="86"/>
      <c r="DAQ38" s="86"/>
      <c r="DAR38" s="86"/>
      <c r="DAS38" s="86"/>
      <c r="DAT38" s="86"/>
      <c r="DAU38" s="86"/>
      <c r="DAV38" s="86"/>
      <c r="DAW38" s="86"/>
      <c r="DAX38" s="86"/>
      <c r="DAY38" s="86"/>
      <c r="DAZ38" s="86"/>
      <c r="DBA38" s="86"/>
      <c r="DBB38" s="86"/>
      <c r="DBC38" s="86"/>
      <c r="DBD38" s="86"/>
      <c r="DBE38" s="86"/>
      <c r="DBF38" s="86"/>
      <c r="DBG38" s="86"/>
      <c r="DBH38" s="86"/>
      <c r="DBI38" s="86"/>
      <c r="DBJ38" s="86"/>
      <c r="DBK38" s="86"/>
      <c r="DBL38" s="86"/>
      <c r="DBM38" s="86"/>
      <c r="DBN38" s="86"/>
      <c r="DBO38" s="86"/>
      <c r="DBP38" s="86"/>
      <c r="DBQ38" s="86"/>
      <c r="DBR38" s="86"/>
      <c r="DBS38" s="86"/>
      <c r="DBT38" s="86"/>
      <c r="DBU38" s="86"/>
      <c r="DBV38" s="86"/>
      <c r="DBW38" s="86"/>
      <c r="DBX38" s="86"/>
      <c r="DBY38" s="86"/>
      <c r="DBZ38" s="86"/>
      <c r="DCA38" s="86"/>
      <c r="DCB38" s="86"/>
      <c r="DCC38" s="86"/>
      <c r="DCD38" s="86"/>
      <c r="DCE38" s="86"/>
      <c r="DCF38" s="86"/>
      <c r="DCG38" s="86"/>
      <c r="DCH38" s="86"/>
      <c r="DCI38" s="86"/>
      <c r="DCJ38" s="86"/>
      <c r="DCK38" s="86"/>
      <c r="DCL38" s="86"/>
      <c r="DCM38" s="86"/>
      <c r="DCN38" s="86"/>
      <c r="DCO38" s="86"/>
      <c r="DCP38" s="86"/>
      <c r="DCQ38" s="86"/>
      <c r="DCR38" s="86"/>
      <c r="DCS38" s="86"/>
      <c r="DCT38" s="86"/>
      <c r="DCU38" s="86"/>
      <c r="DCV38" s="86"/>
      <c r="DCW38" s="86"/>
      <c r="DCX38" s="86"/>
      <c r="DCY38" s="86"/>
      <c r="DCZ38" s="86"/>
      <c r="DDA38" s="86"/>
      <c r="DDB38" s="86"/>
      <c r="DDC38" s="86"/>
      <c r="DDD38" s="86"/>
      <c r="DDE38" s="86"/>
      <c r="DDF38" s="86"/>
      <c r="DDG38" s="86"/>
      <c r="DDH38" s="86"/>
      <c r="DDI38" s="86"/>
      <c r="DDJ38" s="86"/>
      <c r="DDK38" s="86"/>
      <c r="DDL38" s="86"/>
      <c r="DDM38" s="86"/>
      <c r="DDN38" s="86"/>
      <c r="DDO38" s="86"/>
      <c r="DDP38" s="86"/>
      <c r="DDQ38" s="86"/>
      <c r="DDR38" s="86"/>
      <c r="DDS38" s="86"/>
      <c r="DDT38" s="86"/>
      <c r="DDU38" s="86"/>
      <c r="DDV38" s="86"/>
      <c r="DDW38" s="86"/>
      <c r="DDX38" s="86"/>
      <c r="DDY38" s="86"/>
      <c r="DDZ38" s="86"/>
      <c r="DEA38" s="86"/>
      <c r="DEB38" s="86"/>
      <c r="DEC38" s="86"/>
      <c r="DED38" s="86"/>
      <c r="DEE38" s="86"/>
      <c r="DEF38" s="86"/>
      <c r="DEG38" s="86"/>
      <c r="DEH38" s="86"/>
      <c r="DEI38" s="86"/>
      <c r="DEJ38" s="86"/>
      <c r="DEK38" s="86"/>
      <c r="DEL38" s="86"/>
      <c r="DEM38" s="86"/>
      <c r="DEN38" s="86"/>
      <c r="DEO38" s="86"/>
      <c r="DEP38" s="86"/>
      <c r="DEQ38" s="86"/>
      <c r="DER38" s="86"/>
      <c r="DES38" s="86"/>
      <c r="DET38" s="86"/>
      <c r="DEU38" s="86"/>
      <c r="DEV38" s="86"/>
      <c r="DEW38" s="86"/>
      <c r="DEX38" s="86"/>
      <c r="DEY38" s="86"/>
      <c r="DEZ38" s="86"/>
      <c r="DFA38" s="86"/>
      <c r="DFB38" s="86"/>
      <c r="DFC38" s="86"/>
      <c r="DFD38" s="86"/>
      <c r="DFE38" s="86"/>
      <c r="DFF38" s="86"/>
      <c r="DFG38" s="86"/>
      <c r="DFH38" s="86"/>
      <c r="DFI38" s="86"/>
      <c r="DFJ38" s="86"/>
      <c r="DFK38" s="86"/>
      <c r="DFL38" s="86"/>
      <c r="DFM38" s="86"/>
      <c r="DFN38" s="86"/>
      <c r="DFO38" s="86"/>
      <c r="DFP38" s="86"/>
      <c r="DFQ38" s="86"/>
      <c r="DFR38" s="86"/>
      <c r="DFS38" s="86"/>
      <c r="DFT38" s="86"/>
      <c r="DFU38" s="86"/>
      <c r="DFV38" s="86"/>
      <c r="DFW38" s="86"/>
      <c r="DFX38" s="86"/>
      <c r="DFY38" s="86"/>
      <c r="DFZ38" s="86"/>
      <c r="DGA38" s="86"/>
      <c r="DGB38" s="86"/>
      <c r="DGC38" s="86"/>
      <c r="DGD38" s="86"/>
      <c r="DGE38" s="86"/>
      <c r="DGF38" s="86"/>
      <c r="DGG38" s="86"/>
      <c r="DGH38" s="86"/>
      <c r="DGI38" s="86"/>
      <c r="DGJ38" s="86"/>
      <c r="DGK38" s="86"/>
      <c r="DGL38" s="86"/>
      <c r="DGM38" s="86"/>
      <c r="DGN38" s="86"/>
      <c r="DGO38" s="86"/>
      <c r="DGP38" s="86"/>
      <c r="DGQ38" s="86"/>
      <c r="DGR38" s="86"/>
      <c r="DGS38" s="86"/>
      <c r="DGT38" s="86"/>
      <c r="DGU38" s="86"/>
      <c r="DGV38" s="86"/>
      <c r="DGW38" s="86"/>
      <c r="DGX38" s="86"/>
      <c r="DGY38" s="86"/>
      <c r="DGZ38" s="86"/>
      <c r="DHA38" s="86"/>
      <c r="DHB38" s="86"/>
      <c r="DHC38" s="86"/>
      <c r="DHD38" s="86"/>
      <c r="DHE38" s="86"/>
      <c r="DHF38" s="86"/>
      <c r="DHG38" s="86"/>
      <c r="DHH38" s="86"/>
      <c r="DHI38" s="86"/>
      <c r="DHJ38" s="86"/>
      <c r="DHK38" s="86"/>
      <c r="DHL38" s="86"/>
      <c r="DHM38" s="86"/>
      <c r="DHN38" s="86"/>
      <c r="DHO38" s="86"/>
      <c r="DHP38" s="86"/>
      <c r="DHQ38" s="86"/>
      <c r="DHR38" s="86"/>
      <c r="DHS38" s="86"/>
      <c r="DHT38" s="86"/>
      <c r="DHU38" s="86"/>
      <c r="DHV38" s="86"/>
      <c r="DHW38" s="86"/>
      <c r="DHX38" s="86"/>
      <c r="DHY38" s="86"/>
      <c r="DHZ38" s="86"/>
      <c r="DIA38" s="86"/>
      <c r="DIB38" s="86"/>
      <c r="DIC38" s="86"/>
      <c r="DID38" s="86"/>
      <c r="DIE38" s="86"/>
      <c r="DIF38" s="86"/>
      <c r="DIG38" s="86"/>
      <c r="DIH38" s="86"/>
      <c r="DII38" s="86"/>
      <c r="DIJ38" s="86"/>
      <c r="DIK38" s="86"/>
      <c r="DIL38" s="86"/>
      <c r="DIM38" s="86"/>
      <c r="DIN38" s="86"/>
      <c r="DIO38" s="86"/>
      <c r="DIP38" s="86"/>
      <c r="DIQ38" s="86"/>
      <c r="DIR38" s="86"/>
      <c r="DIS38" s="86"/>
      <c r="DIT38" s="86"/>
      <c r="DIU38" s="86"/>
      <c r="DIV38" s="86"/>
      <c r="DIW38" s="86"/>
      <c r="DIX38" s="86"/>
      <c r="DIY38" s="86"/>
      <c r="DIZ38" s="86"/>
      <c r="DJA38" s="86"/>
      <c r="DJB38" s="86"/>
      <c r="DJC38" s="86"/>
      <c r="DJD38" s="86"/>
      <c r="DJE38" s="86"/>
      <c r="DJF38" s="86"/>
      <c r="DJG38" s="86"/>
      <c r="DJH38" s="86"/>
      <c r="DJI38" s="86"/>
      <c r="DJJ38" s="86"/>
      <c r="DJK38" s="86"/>
      <c r="DJL38" s="86"/>
      <c r="DJM38" s="86"/>
      <c r="DJN38" s="86"/>
      <c r="DJO38" s="86"/>
      <c r="DJP38" s="86"/>
      <c r="DJQ38" s="86"/>
      <c r="DJR38" s="86"/>
      <c r="DJS38" s="86"/>
      <c r="DJT38" s="86"/>
      <c r="DJU38" s="86"/>
      <c r="DJV38" s="86"/>
      <c r="DJW38" s="86"/>
      <c r="DJX38" s="86"/>
      <c r="DJY38" s="86"/>
      <c r="DJZ38" s="86"/>
      <c r="DKA38" s="86"/>
      <c r="DKB38" s="86"/>
      <c r="DKC38" s="86"/>
      <c r="DKD38" s="86"/>
      <c r="DKE38" s="86"/>
      <c r="DKF38" s="86"/>
      <c r="DKG38" s="86"/>
      <c r="DKH38" s="86"/>
      <c r="DKI38" s="86"/>
      <c r="DKJ38" s="86"/>
      <c r="DKK38" s="86"/>
      <c r="DKL38" s="86"/>
      <c r="DKM38" s="86"/>
      <c r="DKN38" s="86"/>
      <c r="DKO38" s="86"/>
      <c r="DKP38" s="86"/>
      <c r="DKQ38" s="86"/>
      <c r="DKR38" s="86"/>
      <c r="DKS38" s="86"/>
      <c r="DKT38" s="86"/>
      <c r="DKU38" s="86"/>
      <c r="DKV38" s="86"/>
      <c r="DKW38" s="86"/>
      <c r="DKX38" s="86"/>
      <c r="DKY38" s="86"/>
      <c r="DKZ38" s="86"/>
      <c r="DLA38" s="86"/>
      <c r="DLB38" s="86"/>
      <c r="DLC38" s="86"/>
      <c r="DLD38" s="86"/>
      <c r="DLE38" s="86"/>
      <c r="DLF38" s="86"/>
      <c r="DLG38" s="86"/>
      <c r="DLH38" s="86"/>
      <c r="DLI38" s="86"/>
      <c r="DLJ38" s="86"/>
      <c r="DLK38" s="86"/>
      <c r="DLL38" s="86"/>
      <c r="DLM38" s="86"/>
      <c r="DLN38" s="86"/>
      <c r="DLO38" s="86"/>
      <c r="DLP38" s="86"/>
      <c r="DLQ38" s="86"/>
      <c r="DLR38" s="86"/>
      <c r="DLS38" s="86"/>
      <c r="DLT38" s="86"/>
      <c r="DLU38" s="86"/>
      <c r="DLV38" s="86"/>
      <c r="DLW38" s="86"/>
      <c r="DLX38" s="86"/>
      <c r="DLY38" s="86"/>
      <c r="DLZ38" s="86"/>
      <c r="DMA38" s="86"/>
      <c r="DMB38" s="86"/>
      <c r="DMC38" s="86"/>
      <c r="DMD38" s="86"/>
      <c r="DME38" s="86"/>
      <c r="DMF38" s="86"/>
      <c r="DMG38" s="86"/>
      <c r="DMH38" s="86"/>
      <c r="DMI38" s="86"/>
      <c r="DMJ38" s="86"/>
      <c r="DMK38" s="86"/>
      <c r="DML38" s="86"/>
      <c r="DMM38" s="86"/>
      <c r="DMN38" s="86"/>
      <c r="DMO38" s="86"/>
      <c r="DMP38" s="86"/>
      <c r="DMQ38" s="86"/>
      <c r="DMR38" s="86"/>
      <c r="DMS38" s="86"/>
      <c r="DMT38" s="86"/>
      <c r="DMU38" s="86"/>
      <c r="DMV38" s="86"/>
      <c r="DMW38" s="86"/>
      <c r="DMX38" s="86"/>
      <c r="DMY38" s="86"/>
      <c r="DMZ38" s="86"/>
      <c r="DNA38" s="86"/>
      <c r="DNB38" s="86"/>
      <c r="DNC38" s="86"/>
      <c r="DND38" s="86"/>
      <c r="DNE38" s="86"/>
      <c r="DNF38" s="86"/>
      <c r="DNG38" s="86"/>
      <c r="DNH38" s="86"/>
      <c r="DNI38" s="86"/>
      <c r="DNJ38" s="86"/>
      <c r="DNK38" s="86"/>
      <c r="DNL38" s="86"/>
      <c r="DNM38" s="86"/>
      <c r="DNN38" s="86"/>
      <c r="DNO38" s="86"/>
      <c r="DNP38" s="86"/>
      <c r="DNQ38" s="86"/>
      <c r="DNR38" s="86"/>
      <c r="DNS38" s="86"/>
      <c r="DNT38" s="86"/>
      <c r="DNU38" s="86"/>
      <c r="DNV38" s="86"/>
      <c r="DNW38" s="86"/>
      <c r="DNX38" s="86"/>
      <c r="DNY38" s="86"/>
      <c r="DNZ38" s="86"/>
      <c r="DOA38" s="86"/>
      <c r="DOB38" s="86"/>
      <c r="DOC38" s="86"/>
      <c r="DOD38" s="86"/>
      <c r="DOE38" s="86"/>
      <c r="DOF38" s="86"/>
      <c r="DOG38" s="86"/>
      <c r="DOH38" s="86"/>
      <c r="DOI38" s="86"/>
      <c r="DOJ38" s="86"/>
      <c r="DOK38" s="86"/>
      <c r="DOL38" s="86"/>
      <c r="DOM38" s="86"/>
      <c r="DON38" s="86"/>
      <c r="DOO38" s="86"/>
      <c r="DOP38" s="86"/>
      <c r="DOQ38" s="86"/>
      <c r="DOR38" s="86"/>
      <c r="DOS38" s="86"/>
      <c r="DOT38" s="86"/>
      <c r="DOU38" s="86"/>
      <c r="DOV38" s="86"/>
      <c r="DOW38" s="86"/>
      <c r="DOX38" s="86"/>
      <c r="DOY38" s="86"/>
      <c r="DOZ38" s="86"/>
      <c r="DPA38" s="86"/>
      <c r="DPB38" s="86"/>
      <c r="DPC38" s="86"/>
      <c r="DPD38" s="86"/>
      <c r="DPE38" s="86"/>
      <c r="DPF38" s="86"/>
      <c r="DPG38" s="86"/>
      <c r="DPH38" s="86"/>
      <c r="DPI38" s="86"/>
      <c r="DPJ38" s="86"/>
      <c r="DPK38" s="86"/>
      <c r="DPL38" s="86"/>
      <c r="DPM38" s="86"/>
      <c r="DPN38" s="86"/>
      <c r="DPO38" s="86"/>
      <c r="DPP38" s="86"/>
      <c r="DPQ38" s="86"/>
      <c r="DPR38" s="86"/>
      <c r="DPS38" s="86"/>
      <c r="DPT38" s="86"/>
      <c r="DPU38" s="86"/>
      <c r="DPV38" s="86"/>
      <c r="DPW38" s="86"/>
      <c r="DPX38" s="86"/>
      <c r="DPY38" s="86"/>
      <c r="DPZ38" s="86"/>
      <c r="DQA38" s="86"/>
      <c r="DQB38" s="86"/>
      <c r="DQC38" s="86"/>
      <c r="DQD38" s="86"/>
      <c r="DQE38" s="86"/>
      <c r="DQF38" s="86"/>
      <c r="DQG38" s="86"/>
      <c r="DQH38" s="86"/>
      <c r="DQI38" s="86"/>
      <c r="DQJ38" s="86"/>
      <c r="DQK38" s="86"/>
      <c r="DQL38" s="86"/>
      <c r="DQM38" s="86"/>
      <c r="DQN38" s="86"/>
      <c r="DQO38" s="86"/>
      <c r="DQP38" s="86"/>
      <c r="DQQ38" s="86"/>
      <c r="DQR38" s="86"/>
      <c r="DQS38" s="86"/>
      <c r="DQT38" s="86"/>
      <c r="DQU38" s="86"/>
      <c r="DQV38" s="86"/>
      <c r="DQW38" s="86"/>
      <c r="DQX38" s="86"/>
      <c r="DQY38" s="86"/>
      <c r="DQZ38" s="86"/>
      <c r="DRA38" s="86"/>
      <c r="DRB38" s="86"/>
      <c r="DRC38" s="86"/>
      <c r="DRD38" s="86"/>
      <c r="DRE38" s="86"/>
      <c r="DRF38" s="86"/>
      <c r="DRG38" s="86"/>
      <c r="DRH38" s="86"/>
      <c r="DRI38" s="86"/>
      <c r="DRJ38" s="86"/>
      <c r="DRK38" s="86"/>
      <c r="DRL38" s="86"/>
      <c r="DRM38" s="86"/>
      <c r="DRN38" s="86"/>
      <c r="DRO38" s="86"/>
      <c r="DRP38" s="86"/>
      <c r="DRQ38" s="86"/>
      <c r="DRR38" s="86"/>
      <c r="DRS38" s="86"/>
      <c r="DRT38" s="86"/>
      <c r="DRU38" s="86"/>
      <c r="DRV38" s="86"/>
      <c r="DRW38" s="86"/>
      <c r="DRX38" s="86"/>
      <c r="DRY38" s="86"/>
      <c r="DRZ38" s="86"/>
      <c r="DSA38" s="86"/>
      <c r="DSB38" s="86"/>
      <c r="DSC38" s="86"/>
      <c r="DSD38" s="86"/>
      <c r="DSE38" s="86"/>
      <c r="DSF38" s="86"/>
      <c r="DSG38" s="86"/>
      <c r="DSH38" s="86"/>
      <c r="DSI38" s="86"/>
      <c r="DSJ38" s="86"/>
      <c r="DSK38" s="86"/>
      <c r="DSL38" s="86"/>
      <c r="DSM38" s="86"/>
      <c r="DSN38" s="86"/>
      <c r="DSO38" s="86"/>
      <c r="DSP38" s="86"/>
      <c r="DSQ38" s="86"/>
      <c r="DSR38" s="86"/>
      <c r="DSS38" s="86"/>
      <c r="DST38" s="86"/>
      <c r="DSU38" s="86"/>
      <c r="DSV38" s="86"/>
      <c r="DSW38" s="86"/>
      <c r="DSX38" s="86"/>
      <c r="DSY38" s="86"/>
      <c r="DSZ38" s="86"/>
      <c r="DTA38" s="86"/>
      <c r="DTB38" s="86"/>
      <c r="DTC38" s="86"/>
      <c r="DTD38" s="86"/>
      <c r="DTE38" s="86"/>
      <c r="DTF38" s="86"/>
      <c r="DTG38" s="86"/>
      <c r="DTH38" s="86"/>
      <c r="DTI38" s="86"/>
      <c r="DTJ38" s="86"/>
      <c r="DTK38" s="86"/>
      <c r="DTL38" s="86"/>
      <c r="DTM38" s="86"/>
      <c r="DTN38" s="86"/>
      <c r="DTO38" s="86"/>
      <c r="DTP38" s="86"/>
      <c r="DTQ38" s="86"/>
      <c r="DTR38" s="86"/>
      <c r="DTS38" s="86"/>
      <c r="DTT38" s="86"/>
      <c r="DTU38" s="86"/>
      <c r="DTV38" s="86"/>
      <c r="DTW38" s="86"/>
      <c r="DTX38" s="86"/>
      <c r="DTY38" s="86"/>
      <c r="DTZ38" s="86"/>
      <c r="DUA38" s="86"/>
      <c r="DUB38" s="86"/>
      <c r="DUC38" s="86"/>
      <c r="DUD38" s="86"/>
      <c r="DUE38" s="86"/>
      <c r="DUF38" s="86"/>
      <c r="DUG38" s="86"/>
      <c r="DUH38" s="86"/>
      <c r="DUI38" s="86"/>
      <c r="DUJ38" s="86"/>
      <c r="DUK38" s="86"/>
      <c r="DUL38" s="86"/>
      <c r="DUM38" s="86"/>
      <c r="DUN38" s="86"/>
      <c r="DUO38" s="86"/>
      <c r="DUP38" s="86"/>
      <c r="DUQ38" s="86"/>
      <c r="DUR38" s="86"/>
      <c r="DUS38" s="86"/>
      <c r="DUT38" s="86"/>
      <c r="DUU38" s="86"/>
      <c r="DUV38" s="86"/>
      <c r="DUW38" s="86"/>
      <c r="DUX38" s="86"/>
      <c r="DUY38" s="86"/>
      <c r="DUZ38" s="86"/>
      <c r="DVA38" s="86"/>
      <c r="DVB38" s="86"/>
      <c r="DVC38" s="86"/>
      <c r="DVD38" s="86"/>
      <c r="DVE38" s="86"/>
      <c r="DVF38" s="86"/>
      <c r="DVG38" s="86"/>
      <c r="DVH38" s="86"/>
      <c r="DVI38" s="86"/>
      <c r="DVJ38" s="86"/>
      <c r="DVK38" s="86"/>
      <c r="DVL38" s="86"/>
      <c r="DVM38" s="86"/>
      <c r="DVN38" s="86"/>
      <c r="DVO38" s="86"/>
      <c r="DVP38" s="86"/>
      <c r="DVQ38" s="86"/>
      <c r="DVR38" s="86"/>
      <c r="DVS38" s="86"/>
      <c r="DVT38" s="86"/>
      <c r="DVU38" s="86"/>
      <c r="DVV38" s="86"/>
      <c r="DVW38" s="86"/>
      <c r="DVX38" s="86"/>
      <c r="DVY38" s="86"/>
      <c r="DVZ38" s="86"/>
      <c r="DWA38" s="86"/>
      <c r="DWB38" s="86"/>
      <c r="DWC38" s="86"/>
      <c r="DWD38" s="86"/>
      <c r="DWE38" s="86"/>
      <c r="DWF38" s="86"/>
      <c r="DWG38" s="86"/>
      <c r="DWH38" s="86"/>
      <c r="DWI38" s="86"/>
      <c r="DWJ38" s="86"/>
      <c r="DWK38" s="86"/>
      <c r="DWL38" s="86"/>
      <c r="DWM38" s="86"/>
      <c r="DWN38" s="86"/>
      <c r="DWO38" s="86"/>
      <c r="DWP38" s="86"/>
      <c r="DWQ38" s="86"/>
      <c r="DWR38" s="86"/>
      <c r="DWS38" s="86"/>
      <c r="DWT38" s="86"/>
      <c r="DWU38" s="86"/>
      <c r="DWV38" s="86"/>
      <c r="DWW38" s="86"/>
      <c r="DWX38" s="86"/>
      <c r="DWY38" s="86"/>
      <c r="DWZ38" s="86"/>
      <c r="DXA38" s="86"/>
      <c r="DXB38" s="86"/>
      <c r="DXC38" s="86"/>
      <c r="DXD38" s="86"/>
      <c r="DXE38" s="86"/>
      <c r="DXF38" s="86"/>
      <c r="DXG38" s="86"/>
      <c r="DXH38" s="86"/>
      <c r="DXI38" s="86"/>
      <c r="DXJ38" s="86"/>
      <c r="DXK38" s="86"/>
      <c r="DXL38" s="86"/>
      <c r="DXM38" s="86"/>
      <c r="DXN38" s="86"/>
      <c r="DXO38" s="86"/>
      <c r="DXP38" s="86"/>
      <c r="DXQ38" s="86"/>
      <c r="DXR38" s="86"/>
      <c r="DXS38" s="86"/>
      <c r="DXT38" s="86"/>
      <c r="DXU38" s="86"/>
      <c r="DXV38" s="86"/>
      <c r="DXW38" s="86"/>
      <c r="DXX38" s="86"/>
      <c r="DXY38" s="86"/>
      <c r="DXZ38" s="86"/>
      <c r="DYA38" s="86"/>
      <c r="DYB38" s="86"/>
      <c r="DYC38" s="86"/>
      <c r="DYD38" s="86"/>
      <c r="DYE38" s="86"/>
      <c r="DYF38" s="86"/>
      <c r="DYG38" s="86"/>
      <c r="DYH38" s="86"/>
      <c r="DYI38" s="86"/>
      <c r="DYJ38" s="86"/>
      <c r="DYK38" s="86"/>
      <c r="DYL38" s="86"/>
      <c r="DYM38" s="86"/>
      <c r="DYN38" s="86"/>
      <c r="DYO38" s="86"/>
      <c r="DYP38" s="86"/>
      <c r="DYQ38" s="86"/>
      <c r="DYR38" s="86"/>
      <c r="DYS38" s="86"/>
      <c r="DYT38" s="86"/>
      <c r="DYU38" s="86"/>
      <c r="DYV38" s="86"/>
      <c r="DYW38" s="86"/>
      <c r="DYX38" s="86"/>
      <c r="DYY38" s="86"/>
      <c r="DYZ38" s="86"/>
      <c r="DZA38" s="86"/>
      <c r="DZB38" s="86"/>
      <c r="DZC38" s="86"/>
      <c r="DZD38" s="86"/>
      <c r="DZE38" s="86"/>
      <c r="DZF38" s="86"/>
      <c r="DZG38" s="86"/>
      <c r="DZH38" s="86"/>
      <c r="DZI38" s="86"/>
      <c r="DZJ38" s="86"/>
      <c r="DZK38" s="86"/>
      <c r="DZL38" s="86"/>
      <c r="DZM38" s="86"/>
      <c r="DZN38" s="86"/>
      <c r="DZO38" s="86"/>
      <c r="DZP38" s="86"/>
      <c r="DZQ38" s="86"/>
      <c r="DZR38" s="86"/>
      <c r="DZS38" s="86"/>
      <c r="DZT38" s="86"/>
      <c r="DZU38" s="86"/>
      <c r="DZV38" s="86"/>
      <c r="DZW38" s="86"/>
      <c r="DZX38" s="86"/>
      <c r="DZY38" s="86"/>
      <c r="DZZ38" s="86"/>
      <c r="EAA38" s="86"/>
      <c r="EAB38" s="86"/>
      <c r="EAC38" s="86"/>
      <c r="EAD38" s="86"/>
      <c r="EAE38" s="86"/>
      <c r="EAF38" s="86"/>
      <c r="EAG38" s="86"/>
      <c r="EAH38" s="86"/>
      <c r="EAI38" s="86"/>
      <c r="EAJ38" s="86"/>
      <c r="EAK38" s="86"/>
      <c r="EAL38" s="86"/>
      <c r="EAM38" s="86"/>
      <c r="EAN38" s="86"/>
      <c r="EAO38" s="86"/>
      <c r="EAP38" s="86"/>
      <c r="EAQ38" s="86"/>
      <c r="EAR38" s="86"/>
      <c r="EAS38" s="86"/>
      <c r="EAT38" s="86"/>
      <c r="EAU38" s="86"/>
      <c r="EAV38" s="86"/>
      <c r="EAW38" s="86"/>
      <c r="EAX38" s="86"/>
      <c r="EAY38" s="86"/>
      <c r="EAZ38" s="86"/>
      <c r="EBA38" s="86"/>
      <c r="EBB38" s="86"/>
      <c r="EBC38" s="86"/>
      <c r="EBD38" s="86"/>
      <c r="EBE38" s="86"/>
      <c r="EBF38" s="86"/>
      <c r="EBG38" s="86"/>
      <c r="EBH38" s="86"/>
      <c r="EBI38" s="86"/>
      <c r="EBJ38" s="86"/>
      <c r="EBK38" s="86"/>
      <c r="EBL38" s="86"/>
      <c r="EBM38" s="86"/>
      <c r="EBN38" s="86"/>
      <c r="EBO38" s="86"/>
      <c r="EBP38" s="86"/>
      <c r="EBQ38" s="86"/>
      <c r="EBR38" s="86"/>
      <c r="EBS38" s="86"/>
      <c r="EBT38" s="86"/>
      <c r="EBU38" s="86"/>
      <c r="EBV38" s="86"/>
      <c r="EBW38" s="86"/>
      <c r="EBX38" s="86"/>
      <c r="EBY38" s="86"/>
      <c r="EBZ38" s="86"/>
      <c r="ECA38" s="86"/>
      <c r="ECB38" s="86"/>
      <c r="ECC38" s="86"/>
      <c r="ECD38" s="86"/>
      <c r="ECE38" s="86"/>
      <c r="ECF38" s="86"/>
      <c r="ECG38" s="86"/>
      <c r="ECH38" s="86"/>
      <c r="ECI38" s="86"/>
      <c r="ECJ38" s="86"/>
      <c r="ECK38" s="86"/>
      <c r="ECL38" s="86"/>
      <c r="ECM38" s="86"/>
      <c r="ECN38" s="86"/>
      <c r="ECO38" s="86"/>
      <c r="ECP38" s="86"/>
      <c r="ECQ38" s="86"/>
      <c r="ECR38" s="86"/>
      <c r="ECS38" s="86"/>
      <c r="ECT38" s="86"/>
      <c r="ECU38" s="86"/>
      <c r="ECV38" s="86"/>
      <c r="ECW38" s="86"/>
      <c r="ECX38" s="86"/>
      <c r="ECY38" s="86"/>
      <c r="ECZ38" s="86"/>
      <c r="EDA38" s="86"/>
      <c r="EDB38" s="86"/>
      <c r="EDC38" s="86"/>
      <c r="EDD38" s="86"/>
      <c r="EDE38" s="86"/>
      <c r="EDF38" s="86"/>
      <c r="EDG38" s="86"/>
      <c r="EDH38" s="86"/>
      <c r="EDI38" s="86"/>
      <c r="EDJ38" s="86"/>
      <c r="EDK38" s="86"/>
      <c r="EDL38" s="86"/>
      <c r="EDM38" s="86"/>
      <c r="EDN38" s="86"/>
      <c r="EDO38" s="86"/>
      <c r="EDP38" s="86"/>
      <c r="EDQ38" s="86"/>
      <c r="EDR38" s="86"/>
      <c r="EDS38" s="86"/>
      <c r="EDT38" s="86"/>
      <c r="EDU38" s="86"/>
      <c r="EDV38" s="86"/>
      <c r="EDW38" s="86"/>
      <c r="EDX38" s="86"/>
      <c r="EDY38" s="86"/>
      <c r="EDZ38" s="86"/>
      <c r="EEA38" s="86"/>
      <c r="EEB38" s="86"/>
      <c r="EEC38" s="86"/>
      <c r="EED38" s="86"/>
      <c r="EEE38" s="86"/>
      <c r="EEF38" s="86"/>
      <c r="EEG38" s="86"/>
      <c r="EEH38" s="86"/>
      <c r="EEI38" s="86"/>
      <c r="EEJ38" s="86"/>
      <c r="EEK38" s="86"/>
      <c r="EEL38" s="86"/>
      <c r="EEM38" s="86"/>
      <c r="EEN38" s="86"/>
      <c r="EEO38" s="86"/>
      <c r="EEP38" s="86"/>
      <c r="EEQ38" s="86"/>
      <c r="EER38" s="86"/>
      <c r="EES38" s="86"/>
      <c r="EET38" s="86"/>
      <c r="EEU38" s="86"/>
      <c r="EEV38" s="86"/>
      <c r="EEW38" s="86"/>
      <c r="EEX38" s="86"/>
      <c r="EEY38" s="86"/>
      <c r="EEZ38" s="86"/>
      <c r="EFA38" s="86"/>
      <c r="EFB38" s="86"/>
      <c r="EFC38" s="86"/>
      <c r="EFD38" s="86"/>
      <c r="EFE38" s="86"/>
      <c r="EFF38" s="86"/>
      <c r="EFG38" s="86"/>
      <c r="EFH38" s="86"/>
      <c r="EFI38" s="86"/>
      <c r="EFJ38" s="86"/>
      <c r="EFK38" s="86"/>
      <c r="EFL38" s="86"/>
      <c r="EFM38" s="86"/>
      <c r="EFN38" s="86"/>
      <c r="EFO38" s="86"/>
      <c r="EFP38" s="86"/>
      <c r="EFQ38" s="86"/>
      <c r="EFR38" s="86"/>
      <c r="EFS38" s="86"/>
      <c r="EFT38" s="86"/>
      <c r="EFU38" s="86"/>
      <c r="EFV38" s="86"/>
      <c r="EFW38" s="86"/>
      <c r="EFX38" s="86"/>
      <c r="EFY38" s="86"/>
      <c r="EFZ38" s="86"/>
      <c r="EGA38" s="86"/>
      <c r="EGB38" s="86"/>
      <c r="EGC38" s="86"/>
      <c r="EGD38" s="86"/>
      <c r="EGE38" s="86"/>
      <c r="EGF38" s="86"/>
      <c r="EGG38" s="86"/>
      <c r="EGH38" s="86"/>
      <c r="EGI38" s="86"/>
      <c r="EGJ38" s="86"/>
      <c r="EGK38" s="86"/>
      <c r="EGL38" s="86"/>
      <c r="EGM38" s="86"/>
      <c r="EGN38" s="86"/>
      <c r="EGO38" s="86"/>
      <c r="EGP38" s="86"/>
      <c r="EGQ38" s="86"/>
      <c r="EGR38" s="86"/>
      <c r="EGS38" s="86"/>
      <c r="EGT38" s="86"/>
      <c r="EGU38" s="86"/>
      <c r="EGV38" s="86"/>
      <c r="EGW38" s="86"/>
      <c r="EGX38" s="86"/>
      <c r="EGY38" s="86"/>
      <c r="EGZ38" s="86"/>
      <c r="EHA38" s="86"/>
      <c r="EHB38" s="86"/>
      <c r="EHC38" s="86"/>
      <c r="EHD38" s="86"/>
      <c r="EHE38" s="86"/>
      <c r="EHF38" s="86"/>
      <c r="EHG38" s="86"/>
      <c r="EHH38" s="86"/>
      <c r="EHI38" s="86"/>
      <c r="EHJ38" s="86"/>
      <c r="EHK38" s="86"/>
      <c r="EHL38" s="86"/>
      <c r="EHM38" s="86"/>
      <c r="EHN38" s="86"/>
      <c r="EHO38" s="86"/>
      <c r="EHP38" s="86"/>
      <c r="EHQ38" s="86"/>
      <c r="EHR38" s="86"/>
      <c r="EHS38" s="86"/>
      <c r="EHT38" s="86"/>
      <c r="EHU38" s="86"/>
      <c r="EHV38" s="86"/>
      <c r="EHW38" s="86"/>
      <c r="EHX38" s="86"/>
      <c r="EHY38" s="86"/>
      <c r="EHZ38" s="86"/>
      <c r="EIA38" s="86"/>
      <c r="EIB38" s="86"/>
      <c r="EIC38" s="86"/>
      <c r="EID38" s="86"/>
      <c r="EIE38" s="86"/>
      <c r="EIF38" s="86"/>
      <c r="EIG38" s="86"/>
      <c r="EIH38" s="86"/>
      <c r="EII38" s="86"/>
      <c r="EIJ38" s="86"/>
      <c r="EIK38" s="86"/>
      <c r="EIL38" s="86"/>
      <c r="EIM38" s="86"/>
      <c r="EIN38" s="86"/>
      <c r="EIO38" s="86"/>
      <c r="EIP38" s="86"/>
      <c r="EIQ38" s="86"/>
      <c r="EIR38" s="86"/>
      <c r="EIS38" s="86"/>
      <c r="EIT38" s="86"/>
      <c r="EIU38" s="86"/>
      <c r="EIV38" s="86"/>
      <c r="EIW38" s="86"/>
      <c r="EIX38" s="86"/>
      <c r="EIY38" s="86"/>
      <c r="EIZ38" s="86"/>
      <c r="EJA38" s="86"/>
      <c r="EJB38" s="86"/>
      <c r="EJC38" s="86"/>
      <c r="EJD38" s="86"/>
      <c r="EJE38" s="86"/>
      <c r="EJF38" s="86"/>
      <c r="EJG38" s="86"/>
      <c r="EJH38" s="86"/>
      <c r="EJI38" s="86"/>
      <c r="EJJ38" s="86"/>
      <c r="EJK38" s="86"/>
      <c r="EJL38" s="86"/>
      <c r="EJM38" s="86"/>
      <c r="EJN38" s="86"/>
      <c r="EJO38" s="86"/>
      <c r="EJP38" s="86"/>
      <c r="EJQ38" s="86"/>
      <c r="EJR38" s="86"/>
      <c r="EJS38" s="86"/>
      <c r="EJT38" s="86"/>
      <c r="EJU38" s="86"/>
      <c r="EJV38" s="86"/>
      <c r="EJW38" s="86"/>
      <c r="EJX38" s="86"/>
      <c r="EJY38" s="86"/>
      <c r="EJZ38" s="86"/>
      <c r="EKA38" s="86"/>
      <c r="EKB38" s="86"/>
      <c r="EKC38" s="86"/>
      <c r="EKD38" s="86"/>
      <c r="EKE38" s="86"/>
      <c r="EKF38" s="86"/>
      <c r="EKG38" s="86"/>
      <c r="EKH38" s="86"/>
      <c r="EKI38" s="86"/>
      <c r="EKJ38" s="86"/>
      <c r="EKK38" s="86"/>
      <c r="EKL38" s="86"/>
      <c r="EKM38" s="86"/>
      <c r="EKN38" s="86"/>
      <c r="EKO38" s="86"/>
      <c r="EKP38" s="86"/>
      <c r="EKQ38" s="86"/>
      <c r="EKR38" s="86"/>
      <c r="EKS38" s="86"/>
      <c r="EKT38" s="86"/>
      <c r="EKU38" s="86"/>
      <c r="EKV38" s="86"/>
      <c r="EKW38" s="86"/>
      <c r="EKX38" s="86"/>
      <c r="EKY38" s="86"/>
      <c r="EKZ38" s="86"/>
      <c r="ELA38" s="86"/>
      <c r="ELB38" s="86"/>
      <c r="ELC38" s="86"/>
      <c r="ELD38" s="86"/>
      <c r="ELE38" s="86"/>
      <c r="ELF38" s="86"/>
      <c r="ELG38" s="86"/>
      <c r="ELH38" s="86"/>
      <c r="ELI38" s="86"/>
      <c r="ELJ38" s="86"/>
      <c r="ELK38" s="86"/>
      <c r="ELL38" s="86"/>
      <c r="ELM38" s="86"/>
      <c r="ELN38" s="86"/>
      <c r="ELO38" s="86"/>
      <c r="ELP38" s="86"/>
      <c r="ELQ38" s="86"/>
      <c r="ELR38" s="86"/>
      <c r="ELS38" s="86"/>
      <c r="ELT38" s="86"/>
      <c r="ELU38" s="86"/>
      <c r="ELV38" s="86"/>
      <c r="ELW38" s="86"/>
      <c r="ELX38" s="86"/>
      <c r="ELY38" s="86"/>
      <c r="ELZ38" s="86"/>
      <c r="EMA38" s="86"/>
      <c r="EMB38" s="86"/>
      <c r="EMC38" s="86"/>
      <c r="EMD38" s="86"/>
      <c r="EME38" s="86"/>
      <c r="EMF38" s="86"/>
      <c r="EMG38" s="86"/>
      <c r="EMH38" s="86"/>
      <c r="EMI38" s="86"/>
      <c r="EMJ38" s="86"/>
      <c r="EMK38" s="86"/>
      <c r="EML38" s="86"/>
      <c r="EMM38" s="86"/>
      <c r="EMN38" s="86"/>
      <c r="EMO38" s="86"/>
      <c r="EMP38" s="86"/>
      <c r="EMQ38" s="86"/>
      <c r="EMR38" s="86"/>
      <c r="EMS38" s="86"/>
      <c r="EMT38" s="86"/>
      <c r="EMU38" s="86"/>
      <c r="EMV38" s="86"/>
      <c r="EMW38" s="86"/>
      <c r="EMX38" s="86"/>
      <c r="EMY38" s="86"/>
      <c r="EMZ38" s="86"/>
      <c r="ENA38" s="86"/>
      <c r="ENB38" s="86"/>
      <c r="ENC38" s="86"/>
      <c r="END38" s="86"/>
      <c r="ENE38" s="86"/>
      <c r="ENF38" s="86"/>
      <c r="ENG38" s="86"/>
      <c r="ENH38" s="86"/>
      <c r="ENI38" s="86"/>
      <c r="ENJ38" s="86"/>
      <c r="ENK38" s="86"/>
      <c r="ENL38" s="86"/>
      <c r="ENM38" s="86"/>
      <c r="ENN38" s="86"/>
      <c r="ENO38" s="86"/>
      <c r="ENP38" s="86"/>
      <c r="ENQ38" s="86"/>
      <c r="ENR38" s="86"/>
      <c r="ENS38" s="86"/>
      <c r="ENT38" s="86"/>
      <c r="ENU38" s="86"/>
      <c r="ENV38" s="86"/>
      <c r="ENW38" s="86"/>
      <c r="ENX38" s="86"/>
      <c r="ENY38" s="86"/>
      <c r="ENZ38" s="86"/>
      <c r="EOA38" s="86"/>
      <c r="EOB38" s="86"/>
      <c r="EOC38" s="86"/>
      <c r="EOD38" s="86"/>
      <c r="EOE38" s="86"/>
      <c r="EOF38" s="86"/>
      <c r="EOG38" s="86"/>
      <c r="EOH38" s="86"/>
      <c r="EOI38" s="86"/>
      <c r="EOJ38" s="86"/>
      <c r="EOK38" s="86"/>
      <c r="EOL38" s="86"/>
      <c r="EOM38" s="86"/>
      <c r="EON38" s="86"/>
      <c r="EOO38" s="86"/>
      <c r="EOP38" s="86"/>
      <c r="EOQ38" s="86"/>
      <c r="EOR38" s="86"/>
      <c r="EOS38" s="86"/>
      <c r="EOT38" s="86"/>
      <c r="EOU38" s="86"/>
      <c r="EOV38" s="86"/>
      <c r="EOW38" s="86"/>
      <c r="EOX38" s="86"/>
      <c r="EOY38" s="86"/>
      <c r="EOZ38" s="86"/>
      <c r="EPA38" s="86"/>
      <c r="EPB38" s="86"/>
      <c r="EPC38" s="86"/>
      <c r="EPD38" s="86"/>
      <c r="EPE38" s="86"/>
      <c r="EPF38" s="86"/>
      <c r="EPG38" s="86"/>
      <c r="EPH38" s="86"/>
      <c r="EPI38" s="86"/>
      <c r="EPJ38" s="86"/>
      <c r="EPK38" s="86"/>
      <c r="EPL38" s="86"/>
      <c r="EPM38" s="86"/>
      <c r="EPN38" s="86"/>
      <c r="EPO38" s="86"/>
      <c r="EPP38" s="86"/>
      <c r="EPQ38" s="86"/>
      <c r="EPR38" s="86"/>
      <c r="EPS38" s="86"/>
      <c r="EPT38" s="86"/>
      <c r="EPU38" s="86"/>
      <c r="EPV38" s="86"/>
      <c r="EPW38" s="86"/>
      <c r="EPX38" s="86"/>
      <c r="EPY38" s="86"/>
      <c r="EPZ38" s="86"/>
      <c r="EQA38" s="86"/>
      <c r="EQB38" s="86"/>
      <c r="EQC38" s="86"/>
      <c r="EQD38" s="86"/>
      <c r="EQE38" s="86"/>
      <c r="EQF38" s="86"/>
      <c r="EQG38" s="86"/>
      <c r="EQH38" s="86"/>
      <c r="EQI38" s="86"/>
      <c r="EQJ38" s="86"/>
      <c r="EQK38" s="86"/>
      <c r="EQL38" s="86"/>
      <c r="EQM38" s="86"/>
      <c r="EQN38" s="86"/>
      <c r="EQO38" s="86"/>
      <c r="EQP38" s="86"/>
      <c r="EQQ38" s="86"/>
      <c r="EQR38" s="86"/>
      <c r="EQS38" s="86"/>
      <c r="EQT38" s="86"/>
      <c r="EQU38" s="86"/>
      <c r="EQV38" s="86"/>
      <c r="EQW38" s="86"/>
      <c r="EQX38" s="86"/>
      <c r="EQY38" s="86"/>
      <c r="EQZ38" s="86"/>
      <c r="ERA38" s="86"/>
      <c r="ERB38" s="86"/>
      <c r="ERC38" s="86"/>
      <c r="ERD38" s="86"/>
      <c r="ERE38" s="86"/>
      <c r="ERF38" s="86"/>
      <c r="ERG38" s="86"/>
      <c r="ERH38" s="86"/>
      <c r="ERI38" s="86"/>
      <c r="ERJ38" s="86"/>
      <c r="ERK38" s="86"/>
      <c r="ERL38" s="86"/>
      <c r="ERM38" s="86"/>
      <c r="ERN38" s="86"/>
      <c r="ERO38" s="86"/>
      <c r="ERP38" s="86"/>
      <c r="ERQ38" s="86"/>
      <c r="ERR38" s="86"/>
      <c r="ERS38" s="86"/>
      <c r="ERT38" s="86"/>
      <c r="ERU38" s="86"/>
      <c r="ERV38" s="86"/>
      <c r="ERW38" s="86"/>
      <c r="ERX38" s="86"/>
      <c r="ERY38" s="86"/>
      <c r="ERZ38" s="86"/>
      <c r="ESA38" s="86"/>
      <c r="ESB38" s="86"/>
      <c r="ESC38" s="86"/>
      <c r="ESD38" s="86"/>
      <c r="ESE38" s="86"/>
      <c r="ESF38" s="86"/>
      <c r="ESG38" s="86"/>
      <c r="ESH38" s="86"/>
      <c r="ESI38" s="86"/>
      <c r="ESJ38" s="86"/>
      <c r="ESK38" s="86"/>
      <c r="ESL38" s="86"/>
      <c r="ESM38" s="86"/>
      <c r="ESN38" s="86"/>
      <c r="ESO38" s="86"/>
      <c r="ESP38" s="86"/>
      <c r="ESQ38" s="86"/>
      <c r="ESR38" s="86"/>
      <c r="ESS38" s="86"/>
      <c r="EST38" s="86"/>
      <c r="ESU38" s="86"/>
      <c r="ESV38" s="86"/>
      <c r="ESW38" s="86"/>
      <c r="ESX38" s="86"/>
      <c r="ESY38" s="86"/>
      <c r="ESZ38" s="86"/>
      <c r="ETA38" s="86"/>
      <c r="ETB38" s="86"/>
      <c r="ETC38" s="86"/>
      <c r="ETD38" s="86"/>
      <c r="ETE38" s="86"/>
      <c r="ETF38" s="86"/>
      <c r="ETG38" s="86"/>
      <c r="ETH38" s="86"/>
      <c r="ETI38" s="86"/>
      <c r="ETJ38" s="86"/>
      <c r="ETK38" s="86"/>
      <c r="ETL38" s="86"/>
      <c r="ETM38" s="86"/>
      <c r="ETN38" s="86"/>
      <c r="ETO38" s="86"/>
      <c r="ETP38" s="86"/>
      <c r="ETQ38" s="86"/>
      <c r="ETR38" s="86"/>
      <c r="ETS38" s="86"/>
      <c r="ETT38" s="86"/>
      <c r="ETU38" s="86"/>
      <c r="ETV38" s="86"/>
      <c r="ETW38" s="86"/>
      <c r="ETX38" s="86"/>
      <c r="ETY38" s="86"/>
      <c r="ETZ38" s="86"/>
      <c r="EUA38" s="86"/>
      <c r="EUB38" s="86"/>
      <c r="EUC38" s="86"/>
      <c r="EUD38" s="86"/>
      <c r="EUE38" s="86"/>
      <c r="EUF38" s="86"/>
      <c r="EUG38" s="86"/>
      <c r="EUH38" s="86"/>
      <c r="EUI38" s="86"/>
      <c r="EUJ38" s="86"/>
      <c r="EUK38" s="86"/>
      <c r="EUL38" s="86"/>
      <c r="EUM38" s="86"/>
      <c r="EUN38" s="86"/>
      <c r="EUO38" s="86"/>
      <c r="EUP38" s="86"/>
      <c r="EUQ38" s="86"/>
      <c r="EUR38" s="86"/>
      <c r="EUS38" s="86"/>
      <c r="EUT38" s="86"/>
      <c r="EUU38" s="86"/>
      <c r="EUV38" s="86"/>
      <c r="EUW38" s="86"/>
      <c r="EUX38" s="86"/>
      <c r="EUY38" s="86"/>
      <c r="EUZ38" s="86"/>
      <c r="EVA38" s="86"/>
      <c r="EVB38" s="86"/>
      <c r="EVC38" s="86"/>
      <c r="EVD38" s="86"/>
      <c r="EVE38" s="86"/>
      <c r="EVF38" s="86"/>
      <c r="EVG38" s="86"/>
      <c r="EVH38" s="86"/>
      <c r="EVI38" s="86"/>
      <c r="EVJ38" s="86"/>
      <c r="EVK38" s="86"/>
      <c r="EVL38" s="86"/>
      <c r="EVM38" s="86"/>
      <c r="EVN38" s="86"/>
      <c r="EVO38" s="86"/>
      <c r="EVP38" s="86"/>
      <c r="EVQ38" s="86"/>
      <c r="EVR38" s="86"/>
      <c r="EVS38" s="86"/>
      <c r="EVT38" s="86"/>
      <c r="EVU38" s="86"/>
      <c r="EVV38" s="86"/>
      <c r="EVW38" s="86"/>
      <c r="EVX38" s="86"/>
      <c r="EVY38" s="86"/>
      <c r="EVZ38" s="86"/>
      <c r="EWA38" s="86"/>
      <c r="EWB38" s="86"/>
      <c r="EWC38" s="86"/>
      <c r="EWD38" s="86"/>
      <c r="EWE38" s="86"/>
      <c r="EWF38" s="86"/>
      <c r="EWG38" s="86"/>
      <c r="EWH38" s="86"/>
      <c r="EWI38" s="86"/>
      <c r="EWJ38" s="86"/>
      <c r="EWK38" s="86"/>
      <c r="EWL38" s="86"/>
      <c r="EWM38" s="86"/>
      <c r="EWN38" s="86"/>
      <c r="EWO38" s="86"/>
      <c r="EWP38" s="86"/>
      <c r="EWQ38" s="86"/>
      <c r="EWR38" s="86"/>
      <c r="EWS38" s="86"/>
      <c r="EWT38" s="86"/>
      <c r="EWU38" s="86"/>
      <c r="EWV38" s="86"/>
      <c r="EWW38" s="86"/>
      <c r="EWX38" s="86"/>
      <c r="EWY38" s="86"/>
      <c r="EWZ38" s="86"/>
      <c r="EXA38" s="86"/>
      <c r="EXB38" s="86"/>
      <c r="EXC38" s="86"/>
      <c r="EXD38" s="86"/>
      <c r="EXE38" s="86"/>
      <c r="EXF38" s="86"/>
      <c r="EXG38" s="86"/>
      <c r="EXH38" s="86"/>
      <c r="EXI38" s="86"/>
      <c r="EXJ38" s="86"/>
      <c r="EXK38" s="86"/>
      <c r="EXL38" s="86"/>
      <c r="EXM38" s="86"/>
      <c r="EXN38" s="86"/>
      <c r="EXO38" s="86"/>
      <c r="EXP38" s="86"/>
      <c r="EXQ38" s="86"/>
      <c r="EXR38" s="86"/>
      <c r="EXS38" s="86"/>
      <c r="EXT38" s="86"/>
      <c r="EXU38" s="86"/>
      <c r="EXV38" s="86"/>
      <c r="EXW38" s="86"/>
      <c r="EXX38" s="86"/>
      <c r="EXY38" s="86"/>
      <c r="EXZ38" s="86"/>
      <c r="EYA38" s="86"/>
      <c r="EYB38" s="86"/>
      <c r="EYC38" s="86"/>
      <c r="EYD38" s="86"/>
      <c r="EYE38" s="86"/>
      <c r="EYF38" s="86"/>
      <c r="EYG38" s="86"/>
      <c r="EYH38" s="86"/>
      <c r="EYI38" s="86"/>
      <c r="EYJ38" s="86"/>
      <c r="EYK38" s="86"/>
      <c r="EYL38" s="86"/>
      <c r="EYM38" s="86"/>
      <c r="EYN38" s="86"/>
      <c r="EYO38" s="86"/>
      <c r="EYP38" s="86"/>
      <c r="EYQ38" s="86"/>
      <c r="EYR38" s="86"/>
      <c r="EYS38" s="86"/>
      <c r="EYT38" s="86"/>
      <c r="EYU38" s="86"/>
      <c r="EYV38" s="86"/>
      <c r="EYW38" s="86"/>
      <c r="EYX38" s="86"/>
      <c r="EYY38" s="86"/>
      <c r="EYZ38" s="86"/>
      <c r="EZA38" s="86"/>
      <c r="EZB38" s="86"/>
      <c r="EZC38" s="86"/>
      <c r="EZD38" s="86"/>
      <c r="EZE38" s="86"/>
      <c r="EZF38" s="86"/>
      <c r="EZG38" s="86"/>
      <c r="EZH38" s="86"/>
      <c r="EZI38" s="86"/>
      <c r="EZJ38" s="86"/>
      <c r="EZK38" s="86"/>
      <c r="EZL38" s="86"/>
      <c r="EZM38" s="86"/>
      <c r="EZN38" s="86"/>
      <c r="EZO38" s="86"/>
      <c r="EZP38" s="86"/>
      <c r="EZQ38" s="86"/>
      <c r="EZR38" s="86"/>
      <c r="EZS38" s="86"/>
      <c r="EZT38" s="86"/>
      <c r="EZU38" s="86"/>
      <c r="EZV38" s="86"/>
      <c r="EZW38" s="86"/>
      <c r="EZX38" s="86"/>
      <c r="EZY38" s="86"/>
      <c r="EZZ38" s="86"/>
      <c r="FAA38" s="86"/>
      <c r="FAB38" s="86"/>
      <c r="FAC38" s="86"/>
      <c r="FAD38" s="86"/>
      <c r="FAE38" s="86"/>
      <c r="FAF38" s="86"/>
      <c r="FAG38" s="86"/>
      <c r="FAH38" s="86"/>
      <c r="FAI38" s="86"/>
      <c r="FAJ38" s="86"/>
      <c r="FAK38" s="86"/>
      <c r="FAL38" s="86"/>
      <c r="FAM38" s="86"/>
      <c r="FAN38" s="86"/>
      <c r="FAO38" s="86"/>
      <c r="FAP38" s="86"/>
      <c r="FAQ38" s="86"/>
      <c r="FAR38" s="86"/>
      <c r="FAS38" s="86"/>
      <c r="FAT38" s="86"/>
      <c r="FAU38" s="86"/>
      <c r="FAV38" s="86"/>
      <c r="FAW38" s="86"/>
      <c r="FAX38" s="86"/>
      <c r="FAY38" s="86"/>
      <c r="FAZ38" s="86"/>
      <c r="FBA38" s="86"/>
      <c r="FBB38" s="86"/>
      <c r="FBC38" s="86"/>
      <c r="FBD38" s="86"/>
      <c r="FBE38" s="86"/>
      <c r="FBF38" s="86"/>
      <c r="FBG38" s="86"/>
      <c r="FBH38" s="86"/>
      <c r="FBI38" s="86"/>
      <c r="FBJ38" s="86"/>
      <c r="FBK38" s="86"/>
      <c r="FBL38" s="86"/>
      <c r="FBM38" s="86"/>
      <c r="FBN38" s="86"/>
      <c r="FBO38" s="86"/>
      <c r="FBP38" s="86"/>
      <c r="FBQ38" s="86"/>
      <c r="FBR38" s="86"/>
      <c r="FBS38" s="86"/>
      <c r="FBT38" s="86"/>
      <c r="FBU38" s="86"/>
      <c r="FBV38" s="86"/>
      <c r="FBW38" s="86"/>
      <c r="FBX38" s="86"/>
      <c r="FBY38" s="86"/>
      <c r="FBZ38" s="86"/>
      <c r="FCA38" s="86"/>
      <c r="FCB38" s="86"/>
      <c r="FCC38" s="86"/>
      <c r="FCD38" s="86"/>
      <c r="FCE38" s="86"/>
      <c r="FCF38" s="86"/>
      <c r="FCG38" s="86"/>
      <c r="FCH38" s="86"/>
      <c r="FCI38" s="86"/>
      <c r="FCJ38" s="86"/>
      <c r="FCK38" s="86"/>
      <c r="FCL38" s="86"/>
      <c r="FCM38" s="86"/>
      <c r="FCN38" s="86"/>
      <c r="FCO38" s="86"/>
      <c r="FCP38" s="86"/>
      <c r="FCQ38" s="86"/>
      <c r="FCR38" s="86"/>
      <c r="FCS38" s="86"/>
      <c r="FCT38" s="86"/>
      <c r="FCU38" s="86"/>
      <c r="FCV38" s="86"/>
      <c r="FCW38" s="86"/>
      <c r="FCX38" s="86"/>
      <c r="FCY38" s="86"/>
      <c r="FCZ38" s="86"/>
      <c r="FDA38" s="86"/>
      <c r="FDB38" s="86"/>
      <c r="FDC38" s="86"/>
      <c r="FDD38" s="86"/>
      <c r="FDE38" s="86"/>
      <c r="FDF38" s="86"/>
      <c r="FDG38" s="86"/>
      <c r="FDH38" s="86"/>
      <c r="FDI38" s="86"/>
      <c r="FDJ38" s="86"/>
      <c r="FDK38" s="86"/>
      <c r="FDL38" s="86"/>
      <c r="FDM38" s="86"/>
      <c r="FDN38" s="86"/>
      <c r="FDO38" s="86"/>
      <c r="FDP38" s="86"/>
      <c r="FDQ38" s="86"/>
      <c r="FDR38" s="86"/>
      <c r="FDS38" s="86"/>
      <c r="FDT38" s="86"/>
      <c r="FDU38" s="86"/>
      <c r="FDV38" s="86"/>
      <c r="FDW38" s="86"/>
      <c r="FDX38" s="86"/>
      <c r="FDY38" s="86"/>
      <c r="FDZ38" s="86"/>
      <c r="FEA38" s="86"/>
      <c r="FEB38" s="86"/>
      <c r="FEC38" s="86"/>
      <c r="FED38" s="86"/>
      <c r="FEE38" s="86"/>
      <c r="FEF38" s="86"/>
      <c r="FEG38" s="86"/>
      <c r="FEH38" s="86"/>
      <c r="FEI38" s="86"/>
      <c r="FEJ38" s="86"/>
      <c r="FEK38" s="86"/>
      <c r="FEL38" s="86"/>
      <c r="FEM38" s="86"/>
      <c r="FEN38" s="86"/>
      <c r="FEO38" s="86"/>
      <c r="FEP38" s="86"/>
      <c r="FEQ38" s="86"/>
      <c r="FER38" s="86"/>
      <c r="FES38" s="86"/>
      <c r="FET38" s="86"/>
      <c r="FEU38" s="86"/>
      <c r="FEV38" s="86"/>
      <c r="FEW38" s="86"/>
      <c r="FEX38" s="86"/>
      <c r="FEY38" s="86"/>
      <c r="FEZ38" s="86"/>
      <c r="FFA38" s="86"/>
      <c r="FFB38" s="86"/>
      <c r="FFC38" s="86"/>
      <c r="FFD38" s="86"/>
      <c r="FFE38" s="86"/>
      <c r="FFF38" s="86"/>
      <c r="FFG38" s="86"/>
      <c r="FFH38" s="86"/>
      <c r="FFI38" s="86"/>
      <c r="FFJ38" s="86"/>
      <c r="FFK38" s="86"/>
      <c r="FFL38" s="86"/>
      <c r="FFM38" s="86"/>
      <c r="FFN38" s="86"/>
      <c r="FFO38" s="86"/>
      <c r="FFP38" s="86"/>
      <c r="FFQ38" s="86"/>
      <c r="FFR38" s="86"/>
      <c r="FFS38" s="86"/>
      <c r="FFT38" s="86"/>
      <c r="FFU38" s="86"/>
      <c r="FFV38" s="86"/>
      <c r="FFW38" s="86"/>
      <c r="FFX38" s="86"/>
      <c r="FFY38" s="86"/>
      <c r="FFZ38" s="86"/>
      <c r="FGA38" s="86"/>
      <c r="FGB38" s="86"/>
      <c r="FGC38" s="86"/>
      <c r="FGD38" s="86"/>
      <c r="FGE38" s="86"/>
      <c r="FGF38" s="86"/>
      <c r="FGG38" s="86"/>
      <c r="FGH38" s="86"/>
      <c r="FGI38" s="86"/>
      <c r="FGJ38" s="86"/>
      <c r="FGK38" s="86"/>
      <c r="FGL38" s="86"/>
      <c r="FGM38" s="86"/>
      <c r="FGN38" s="86"/>
      <c r="FGO38" s="86"/>
      <c r="FGP38" s="86"/>
      <c r="FGQ38" s="86"/>
      <c r="FGR38" s="86"/>
      <c r="FGS38" s="86"/>
      <c r="FGT38" s="86"/>
      <c r="FGU38" s="86"/>
      <c r="FGV38" s="86"/>
      <c r="FGW38" s="86"/>
      <c r="FGX38" s="86"/>
      <c r="FGY38" s="86"/>
      <c r="FGZ38" s="86"/>
      <c r="FHA38" s="86"/>
      <c r="FHB38" s="86"/>
      <c r="FHC38" s="86"/>
      <c r="FHD38" s="86"/>
      <c r="FHE38" s="86"/>
      <c r="FHF38" s="86"/>
      <c r="FHG38" s="86"/>
      <c r="FHH38" s="86"/>
      <c r="FHI38" s="86"/>
      <c r="FHJ38" s="86"/>
      <c r="FHK38" s="86"/>
      <c r="FHL38" s="86"/>
      <c r="FHM38" s="86"/>
      <c r="FHN38" s="86"/>
      <c r="FHO38" s="86"/>
      <c r="FHP38" s="86"/>
      <c r="FHQ38" s="86"/>
      <c r="FHR38" s="86"/>
      <c r="FHS38" s="86"/>
      <c r="FHT38" s="86"/>
      <c r="FHU38" s="86"/>
      <c r="FHV38" s="86"/>
      <c r="FHW38" s="86"/>
      <c r="FHX38" s="86"/>
      <c r="FHY38" s="86"/>
      <c r="FHZ38" s="86"/>
      <c r="FIA38" s="86"/>
      <c r="FIB38" s="86"/>
      <c r="FIC38" s="86"/>
      <c r="FID38" s="86"/>
      <c r="FIE38" s="86"/>
      <c r="FIF38" s="86"/>
      <c r="FIG38" s="86"/>
      <c r="FIH38" s="86"/>
      <c r="FII38" s="86"/>
      <c r="FIJ38" s="86"/>
      <c r="FIK38" s="86"/>
      <c r="FIL38" s="86"/>
      <c r="FIM38" s="86"/>
      <c r="FIN38" s="86"/>
      <c r="FIO38" s="86"/>
      <c r="FIP38" s="86"/>
      <c r="FIQ38" s="86"/>
      <c r="FIR38" s="86"/>
      <c r="FIS38" s="86"/>
      <c r="FIT38" s="86"/>
      <c r="FIU38" s="86"/>
      <c r="FIV38" s="86"/>
      <c r="FIW38" s="86"/>
      <c r="FIX38" s="86"/>
      <c r="FIY38" s="86"/>
      <c r="FIZ38" s="86"/>
      <c r="FJA38" s="86"/>
      <c r="FJB38" s="86"/>
      <c r="FJC38" s="86"/>
      <c r="FJD38" s="86"/>
      <c r="FJE38" s="86"/>
      <c r="FJF38" s="86"/>
      <c r="FJG38" s="86"/>
      <c r="FJH38" s="86"/>
      <c r="FJI38" s="86"/>
      <c r="FJJ38" s="86"/>
      <c r="FJK38" s="86"/>
      <c r="FJL38" s="86"/>
      <c r="FJM38" s="86"/>
      <c r="FJN38" s="86"/>
      <c r="FJO38" s="86"/>
      <c r="FJP38" s="86"/>
      <c r="FJQ38" s="86"/>
      <c r="FJR38" s="86"/>
      <c r="FJS38" s="86"/>
      <c r="FJT38" s="86"/>
      <c r="FJU38" s="86"/>
      <c r="FJV38" s="86"/>
      <c r="FJW38" s="86"/>
      <c r="FJX38" s="86"/>
      <c r="FJY38" s="86"/>
      <c r="FJZ38" s="86"/>
      <c r="FKA38" s="86"/>
      <c r="FKB38" s="86"/>
      <c r="FKC38" s="86"/>
      <c r="FKD38" s="86"/>
      <c r="FKE38" s="86"/>
      <c r="FKF38" s="86"/>
      <c r="FKG38" s="86"/>
      <c r="FKH38" s="86"/>
      <c r="FKI38" s="86"/>
      <c r="FKJ38" s="86"/>
      <c r="FKK38" s="86"/>
      <c r="FKL38" s="86"/>
      <c r="FKM38" s="86"/>
      <c r="FKN38" s="86"/>
      <c r="FKO38" s="86"/>
      <c r="FKP38" s="86"/>
      <c r="FKQ38" s="86"/>
      <c r="FKR38" s="86"/>
      <c r="FKS38" s="86"/>
      <c r="FKT38" s="86"/>
      <c r="FKU38" s="86"/>
      <c r="FKV38" s="86"/>
      <c r="FKW38" s="86"/>
      <c r="FKX38" s="86"/>
      <c r="FKY38" s="86"/>
      <c r="FKZ38" s="86"/>
      <c r="FLA38" s="86"/>
      <c r="FLB38" s="86"/>
      <c r="FLC38" s="86"/>
      <c r="FLD38" s="86"/>
      <c r="FLE38" s="86"/>
      <c r="FLF38" s="86"/>
      <c r="FLG38" s="86"/>
      <c r="FLH38" s="86"/>
      <c r="FLI38" s="86"/>
      <c r="FLJ38" s="86"/>
      <c r="FLK38" s="86"/>
      <c r="FLL38" s="86"/>
      <c r="FLM38" s="86"/>
      <c r="FLN38" s="86"/>
      <c r="FLO38" s="86"/>
      <c r="FLP38" s="86"/>
      <c r="FLQ38" s="86"/>
      <c r="FLR38" s="86"/>
      <c r="FLS38" s="86"/>
      <c r="FLT38" s="86"/>
      <c r="FLU38" s="86"/>
      <c r="FLV38" s="86"/>
      <c r="FLW38" s="86"/>
      <c r="FLX38" s="86"/>
      <c r="FLY38" s="86"/>
      <c r="FLZ38" s="86"/>
      <c r="FMA38" s="86"/>
      <c r="FMB38" s="86"/>
      <c r="FMC38" s="86"/>
      <c r="FMD38" s="86"/>
      <c r="FME38" s="86"/>
      <c r="FMF38" s="86"/>
      <c r="FMG38" s="86"/>
      <c r="FMH38" s="86"/>
      <c r="FMI38" s="86"/>
      <c r="FMJ38" s="86"/>
      <c r="FMK38" s="86"/>
      <c r="FML38" s="86"/>
      <c r="FMM38" s="86"/>
      <c r="FMN38" s="86"/>
      <c r="FMO38" s="86"/>
      <c r="FMP38" s="86"/>
      <c r="FMQ38" s="86"/>
      <c r="FMR38" s="86"/>
      <c r="FMS38" s="86"/>
      <c r="FMT38" s="86"/>
      <c r="FMU38" s="86"/>
      <c r="FMV38" s="86"/>
      <c r="FMW38" s="86"/>
      <c r="FMX38" s="86"/>
      <c r="FMY38" s="86"/>
      <c r="FMZ38" s="86"/>
      <c r="FNA38" s="86"/>
      <c r="FNB38" s="86"/>
      <c r="FNC38" s="86"/>
      <c r="FND38" s="86"/>
      <c r="FNE38" s="86"/>
      <c r="FNF38" s="86"/>
      <c r="FNG38" s="86"/>
      <c r="FNH38" s="86"/>
      <c r="FNI38" s="86"/>
      <c r="FNJ38" s="86"/>
      <c r="FNK38" s="86"/>
      <c r="FNL38" s="86"/>
      <c r="FNM38" s="86"/>
      <c r="FNN38" s="86"/>
      <c r="FNO38" s="86"/>
      <c r="FNP38" s="86"/>
      <c r="FNQ38" s="86"/>
      <c r="FNR38" s="86"/>
      <c r="FNS38" s="86"/>
      <c r="FNT38" s="86"/>
      <c r="FNU38" s="86"/>
      <c r="FNV38" s="86"/>
      <c r="FNW38" s="86"/>
      <c r="FNX38" s="86"/>
      <c r="FNY38" s="86"/>
      <c r="FNZ38" s="86"/>
      <c r="FOA38" s="86"/>
      <c r="FOB38" s="86"/>
      <c r="FOC38" s="86"/>
      <c r="FOD38" s="86"/>
      <c r="FOE38" s="86"/>
      <c r="FOF38" s="86"/>
      <c r="FOG38" s="86"/>
      <c r="FOH38" s="86"/>
      <c r="FOI38" s="86"/>
      <c r="FOJ38" s="86"/>
      <c r="FOK38" s="86"/>
      <c r="FOL38" s="86"/>
      <c r="FOM38" s="86"/>
      <c r="FON38" s="86"/>
      <c r="FOO38" s="86"/>
      <c r="FOP38" s="86"/>
      <c r="FOQ38" s="86"/>
      <c r="FOR38" s="86"/>
      <c r="FOS38" s="86"/>
      <c r="FOT38" s="86"/>
      <c r="FOU38" s="86"/>
      <c r="FOV38" s="86"/>
      <c r="FOW38" s="86"/>
      <c r="FOX38" s="86"/>
      <c r="FOY38" s="86"/>
      <c r="FOZ38" s="86"/>
      <c r="FPA38" s="86"/>
      <c r="FPB38" s="86"/>
      <c r="FPC38" s="86"/>
      <c r="FPD38" s="86"/>
      <c r="FPE38" s="86"/>
      <c r="FPF38" s="86"/>
      <c r="FPG38" s="86"/>
      <c r="FPH38" s="86"/>
      <c r="FPI38" s="86"/>
      <c r="FPJ38" s="86"/>
      <c r="FPK38" s="86"/>
      <c r="FPL38" s="86"/>
      <c r="FPM38" s="86"/>
      <c r="FPN38" s="86"/>
      <c r="FPO38" s="86"/>
      <c r="FPP38" s="86"/>
      <c r="FPQ38" s="86"/>
      <c r="FPR38" s="86"/>
      <c r="FPS38" s="86"/>
      <c r="FPT38" s="86"/>
      <c r="FPU38" s="86"/>
      <c r="FPV38" s="86"/>
      <c r="FPW38" s="86"/>
      <c r="FPX38" s="86"/>
      <c r="FPY38" s="86"/>
      <c r="FPZ38" s="86"/>
      <c r="FQA38" s="86"/>
      <c r="FQB38" s="86"/>
      <c r="FQC38" s="86"/>
      <c r="FQD38" s="86"/>
      <c r="FQE38" s="86"/>
      <c r="FQF38" s="86"/>
      <c r="FQG38" s="86"/>
      <c r="FQH38" s="86"/>
      <c r="FQI38" s="86"/>
      <c r="FQJ38" s="86"/>
      <c r="FQK38" s="86"/>
      <c r="FQL38" s="86"/>
      <c r="FQM38" s="86"/>
      <c r="FQN38" s="86"/>
      <c r="FQO38" s="86"/>
      <c r="FQP38" s="86"/>
      <c r="FQQ38" s="86"/>
      <c r="FQR38" s="86"/>
      <c r="FQS38" s="86"/>
      <c r="FQT38" s="86"/>
      <c r="FQU38" s="86"/>
      <c r="FQV38" s="86"/>
      <c r="FQW38" s="86"/>
      <c r="FQX38" s="86"/>
      <c r="FQY38" s="86"/>
      <c r="FQZ38" s="86"/>
      <c r="FRA38" s="86"/>
      <c r="FRB38" s="86"/>
      <c r="FRC38" s="86"/>
      <c r="FRD38" s="86"/>
      <c r="FRE38" s="86"/>
      <c r="FRF38" s="86"/>
      <c r="FRG38" s="86"/>
      <c r="FRH38" s="86"/>
      <c r="FRI38" s="86"/>
      <c r="FRJ38" s="86"/>
      <c r="FRK38" s="86"/>
      <c r="FRL38" s="86"/>
      <c r="FRM38" s="86"/>
      <c r="FRN38" s="86"/>
      <c r="FRO38" s="86"/>
      <c r="FRP38" s="86"/>
      <c r="FRQ38" s="86"/>
      <c r="FRR38" s="86"/>
      <c r="FRS38" s="86"/>
      <c r="FRT38" s="86"/>
      <c r="FRU38" s="86"/>
      <c r="FRV38" s="86"/>
      <c r="FRW38" s="86"/>
      <c r="FRX38" s="86"/>
      <c r="FRY38" s="86"/>
      <c r="FRZ38" s="86"/>
      <c r="FSA38" s="86"/>
      <c r="FSB38" s="86"/>
      <c r="FSC38" s="86"/>
      <c r="FSD38" s="86"/>
      <c r="FSE38" s="86"/>
      <c r="FSF38" s="86"/>
      <c r="FSG38" s="86"/>
      <c r="FSH38" s="86"/>
      <c r="FSI38" s="86"/>
      <c r="FSJ38" s="86"/>
      <c r="FSK38" s="86"/>
      <c r="FSL38" s="86"/>
      <c r="FSM38" s="86"/>
      <c r="FSN38" s="86"/>
      <c r="FSO38" s="86"/>
      <c r="FSP38" s="86"/>
      <c r="FSQ38" s="86"/>
      <c r="FSR38" s="86"/>
      <c r="FSS38" s="86"/>
      <c r="FST38" s="86"/>
      <c r="FSU38" s="86"/>
      <c r="FSV38" s="86"/>
      <c r="FSW38" s="86"/>
      <c r="FSX38" s="86"/>
      <c r="FSY38" s="86"/>
      <c r="FSZ38" s="86"/>
      <c r="FTA38" s="86"/>
      <c r="FTB38" s="86"/>
      <c r="FTC38" s="86"/>
      <c r="FTD38" s="86"/>
      <c r="FTE38" s="86"/>
      <c r="FTF38" s="86"/>
      <c r="FTG38" s="86"/>
      <c r="FTH38" s="86"/>
      <c r="FTI38" s="86"/>
      <c r="FTJ38" s="86"/>
      <c r="FTK38" s="86"/>
      <c r="FTL38" s="86"/>
      <c r="FTM38" s="86"/>
      <c r="FTN38" s="86"/>
      <c r="FTO38" s="86"/>
      <c r="FTP38" s="86"/>
      <c r="FTQ38" s="86"/>
      <c r="FTR38" s="86"/>
      <c r="FTS38" s="86"/>
      <c r="FTT38" s="86"/>
      <c r="FTU38" s="86"/>
      <c r="FTV38" s="86"/>
      <c r="FTW38" s="86"/>
      <c r="FTX38" s="86"/>
      <c r="FTY38" s="86"/>
      <c r="FTZ38" s="86"/>
      <c r="FUA38" s="86"/>
      <c r="FUB38" s="86"/>
      <c r="FUC38" s="86"/>
      <c r="FUD38" s="86"/>
      <c r="FUE38" s="86"/>
      <c r="FUF38" s="86"/>
      <c r="FUG38" s="86"/>
      <c r="FUH38" s="86"/>
      <c r="FUI38" s="86"/>
      <c r="FUJ38" s="86"/>
      <c r="FUK38" s="86"/>
      <c r="FUL38" s="86"/>
      <c r="FUM38" s="86"/>
      <c r="FUN38" s="86"/>
      <c r="FUO38" s="86"/>
      <c r="FUP38" s="86"/>
      <c r="FUQ38" s="86"/>
      <c r="FUR38" s="86"/>
      <c r="FUS38" s="86"/>
      <c r="FUT38" s="86"/>
      <c r="FUU38" s="86"/>
      <c r="FUV38" s="86"/>
      <c r="FUW38" s="86"/>
      <c r="FUX38" s="86"/>
      <c r="FUY38" s="86"/>
      <c r="FUZ38" s="86"/>
      <c r="FVA38" s="86"/>
      <c r="FVB38" s="86"/>
      <c r="FVC38" s="86"/>
      <c r="FVD38" s="86"/>
      <c r="FVE38" s="86"/>
      <c r="FVF38" s="86"/>
      <c r="FVG38" s="86"/>
      <c r="FVH38" s="86"/>
      <c r="FVI38" s="86"/>
      <c r="FVJ38" s="86"/>
      <c r="FVK38" s="86"/>
      <c r="FVL38" s="86"/>
      <c r="FVM38" s="86"/>
      <c r="FVN38" s="86"/>
      <c r="FVO38" s="86"/>
      <c r="FVP38" s="86"/>
      <c r="FVQ38" s="86"/>
      <c r="FVR38" s="86"/>
      <c r="FVS38" s="86"/>
      <c r="FVT38" s="86"/>
      <c r="FVU38" s="86"/>
      <c r="FVV38" s="86"/>
      <c r="FVW38" s="86"/>
      <c r="FVX38" s="86"/>
      <c r="FVY38" s="86"/>
      <c r="FVZ38" s="86"/>
      <c r="FWA38" s="86"/>
      <c r="FWB38" s="86"/>
      <c r="FWC38" s="86"/>
      <c r="FWD38" s="86"/>
      <c r="FWE38" s="86"/>
      <c r="FWF38" s="86"/>
      <c r="FWG38" s="86"/>
      <c r="FWH38" s="86"/>
      <c r="FWI38" s="86"/>
      <c r="FWJ38" s="86"/>
      <c r="FWK38" s="86"/>
      <c r="FWL38" s="86"/>
      <c r="FWM38" s="86"/>
      <c r="FWN38" s="86"/>
      <c r="FWO38" s="86"/>
      <c r="FWP38" s="86"/>
      <c r="FWQ38" s="86"/>
      <c r="FWR38" s="86"/>
      <c r="FWS38" s="86"/>
      <c r="FWT38" s="86"/>
      <c r="FWU38" s="86"/>
      <c r="FWV38" s="86"/>
      <c r="FWW38" s="86"/>
      <c r="FWX38" s="86"/>
      <c r="FWY38" s="86"/>
      <c r="FWZ38" s="86"/>
      <c r="FXA38" s="86"/>
      <c r="FXB38" s="86"/>
      <c r="FXC38" s="86"/>
      <c r="FXD38" s="86"/>
      <c r="FXE38" s="86"/>
      <c r="FXF38" s="86"/>
      <c r="FXG38" s="86"/>
      <c r="FXH38" s="86"/>
      <c r="FXI38" s="86"/>
      <c r="FXJ38" s="86"/>
      <c r="FXK38" s="86"/>
      <c r="FXL38" s="86"/>
      <c r="FXM38" s="86"/>
      <c r="FXN38" s="86"/>
      <c r="FXO38" s="86"/>
      <c r="FXP38" s="86"/>
      <c r="FXQ38" s="86"/>
      <c r="FXR38" s="86"/>
      <c r="FXS38" s="86"/>
      <c r="FXT38" s="86"/>
      <c r="FXU38" s="86"/>
      <c r="FXV38" s="86"/>
      <c r="FXW38" s="86"/>
      <c r="FXX38" s="86"/>
      <c r="FXY38" s="86"/>
      <c r="FXZ38" s="86"/>
      <c r="FYA38" s="86"/>
      <c r="FYB38" s="86"/>
      <c r="FYC38" s="86"/>
      <c r="FYD38" s="86"/>
      <c r="FYE38" s="86"/>
      <c r="FYF38" s="86"/>
      <c r="FYG38" s="86"/>
      <c r="FYH38" s="86"/>
      <c r="FYI38" s="86"/>
      <c r="FYJ38" s="86"/>
      <c r="FYK38" s="86"/>
      <c r="FYL38" s="86"/>
      <c r="FYM38" s="86"/>
      <c r="FYN38" s="86"/>
      <c r="FYO38" s="86"/>
      <c r="FYP38" s="86"/>
      <c r="FYQ38" s="86"/>
      <c r="FYR38" s="86"/>
      <c r="FYS38" s="86"/>
      <c r="FYT38" s="86"/>
      <c r="FYU38" s="86"/>
      <c r="FYV38" s="86"/>
      <c r="FYW38" s="86"/>
      <c r="FYX38" s="86"/>
      <c r="FYY38" s="86"/>
      <c r="FYZ38" s="86"/>
      <c r="FZA38" s="86"/>
      <c r="FZB38" s="86"/>
      <c r="FZC38" s="86"/>
      <c r="FZD38" s="86"/>
      <c r="FZE38" s="86"/>
      <c r="FZF38" s="86"/>
      <c r="FZG38" s="86"/>
      <c r="FZH38" s="86"/>
      <c r="FZI38" s="86"/>
      <c r="FZJ38" s="86"/>
      <c r="FZK38" s="86"/>
      <c r="FZL38" s="86"/>
      <c r="FZM38" s="86"/>
      <c r="FZN38" s="86"/>
      <c r="FZO38" s="86"/>
      <c r="FZP38" s="86"/>
      <c r="FZQ38" s="86"/>
      <c r="FZR38" s="86"/>
      <c r="FZS38" s="86"/>
      <c r="FZT38" s="86"/>
      <c r="FZU38" s="86"/>
      <c r="FZV38" s="86"/>
      <c r="FZW38" s="86"/>
      <c r="FZX38" s="86"/>
      <c r="FZY38" s="86"/>
      <c r="FZZ38" s="86"/>
      <c r="GAA38" s="86"/>
      <c r="GAB38" s="86"/>
      <c r="GAC38" s="86"/>
      <c r="GAD38" s="86"/>
      <c r="GAE38" s="86"/>
      <c r="GAF38" s="86"/>
      <c r="GAG38" s="86"/>
      <c r="GAH38" s="86"/>
      <c r="GAI38" s="86"/>
      <c r="GAJ38" s="86"/>
      <c r="GAK38" s="86"/>
      <c r="GAL38" s="86"/>
      <c r="GAM38" s="86"/>
      <c r="GAN38" s="86"/>
      <c r="GAO38" s="86"/>
      <c r="GAP38" s="86"/>
      <c r="GAQ38" s="86"/>
      <c r="GAR38" s="86"/>
      <c r="GAS38" s="86"/>
      <c r="GAT38" s="86"/>
      <c r="GAU38" s="86"/>
      <c r="GAV38" s="86"/>
      <c r="GAW38" s="86"/>
      <c r="GAX38" s="86"/>
      <c r="GAY38" s="86"/>
      <c r="GAZ38" s="86"/>
      <c r="GBA38" s="86"/>
      <c r="GBB38" s="86"/>
      <c r="GBC38" s="86"/>
      <c r="GBD38" s="86"/>
      <c r="GBE38" s="86"/>
      <c r="GBF38" s="86"/>
      <c r="GBG38" s="86"/>
      <c r="GBH38" s="86"/>
      <c r="GBI38" s="86"/>
      <c r="GBJ38" s="86"/>
      <c r="GBK38" s="86"/>
      <c r="GBL38" s="86"/>
      <c r="GBM38" s="86"/>
      <c r="GBN38" s="86"/>
      <c r="GBO38" s="86"/>
      <c r="GBP38" s="86"/>
      <c r="GBQ38" s="86"/>
      <c r="GBR38" s="86"/>
      <c r="GBS38" s="86"/>
      <c r="GBT38" s="86"/>
      <c r="GBU38" s="86"/>
      <c r="GBV38" s="86"/>
      <c r="GBW38" s="86"/>
      <c r="GBX38" s="86"/>
      <c r="GBY38" s="86"/>
      <c r="GBZ38" s="86"/>
      <c r="GCA38" s="86"/>
      <c r="GCB38" s="86"/>
      <c r="GCC38" s="86"/>
      <c r="GCD38" s="86"/>
      <c r="GCE38" s="86"/>
      <c r="GCF38" s="86"/>
      <c r="GCG38" s="86"/>
      <c r="GCH38" s="86"/>
      <c r="GCI38" s="86"/>
      <c r="GCJ38" s="86"/>
      <c r="GCK38" s="86"/>
      <c r="GCL38" s="86"/>
      <c r="GCM38" s="86"/>
      <c r="GCN38" s="86"/>
      <c r="GCO38" s="86"/>
      <c r="GCP38" s="86"/>
      <c r="GCQ38" s="86"/>
      <c r="GCR38" s="86"/>
      <c r="GCS38" s="86"/>
      <c r="GCT38" s="86"/>
      <c r="GCU38" s="86"/>
      <c r="GCV38" s="86"/>
      <c r="GCW38" s="86"/>
      <c r="GCX38" s="86"/>
      <c r="GCY38" s="86"/>
      <c r="GCZ38" s="86"/>
      <c r="GDA38" s="86"/>
      <c r="GDB38" s="86"/>
      <c r="GDC38" s="86"/>
      <c r="GDD38" s="86"/>
      <c r="GDE38" s="86"/>
      <c r="GDF38" s="86"/>
      <c r="GDG38" s="86"/>
      <c r="GDH38" s="86"/>
      <c r="GDI38" s="86"/>
      <c r="GDJ38" s="86"/>
      <c r="GDK38" s="86"/>
      <c r="GDL38" s="86"/>
      <c r="GDM38" s="86"/>
      <c r="GDN38" s="86"/>
      <c r="GDO38" s="86"/>
      <c r="GDP38" s="86"/>
      <c r="GDQ38" s="86"/>
      <c r="GDR38" s="86"/>
      <c r="GDS38" s="86"/>
      <c r="GDT38" s="86"/>
      <c r="GDU38" s="86"/>
      <c r="GDV38" s="86"/>
      <c r="GDW38" s="86"/>
      <c r="GDX38" s="86"/>
      <c r="GDY38" s="86"/>
      <c r="GDZ38" s="86"/>
      <c r="GEA38" s="86"/>
      <c r="GEB38" s="86"/>
      <c r="GEC38" s="86"/>
      <c r="GED38" s="86"/>
      <c r="GEE38" s="86"/>
      <c r="GEF38" s="86"/>
      <c r="GEG38" s="86"/>
      <c r="GEH38" s="86"/>
      <c r="GEI38" s="86"/>
      <c r="GEJ38" s="86"/>
      <c r="GEK38" s="86"/>
      <c r="GEL38" s="86"/>
      <c r="GEM38" s="86"/>
      <c r="GEN38" s="86"/>
      <c r="GEO38" s="86"/>
      <c r="GEP38" s="86"/>
      <c r="GEQ38" s="86"/>
      <c r="GER38" s="86"/>
      <c r="GES38" s="86"/>
      <c r="GET38" s="86"/>
      <c r="GEU38" s="86"/>
      <c r="GEV38" s="86"/>
      <c r="GEW38" s="86"/>
      <c r="GEX38" s="86"/>
      <c r="GEY38" s="86"/>
      <c r="GEZ38" s="86"/>
      <c r="GFA38" s="86"/>
      <c r="GFB38" s="86"/>
      <c r="GFC38" s="86"/>
      <c r="GFD38" s="86"/>
      <c r="GFE38" s="86"/>
      <c r="GFF38" s="86"/>
      <c r="GFG38" s="86"/>
      <c r="GFH38" s="86"/>
      <c r="GFI38" s="86"/>
      <c r="GFJ38" s="86"/>
      <c r="GFK38" s="86"/>
      <c r="GFL38" s="86"/>
      <c r="GFM38" s="86"/>
      <c r="GFN38" s="86"/>
      <c r="GFO38" s="86"/>
      <c r="GFP38" s="86"/>
      <c r="GFQ38" s="86"/>
      <c r="GFR38" s="86"/>
      <c r="GFS38" s="86"/>
      <c r="GFT38" s="86"/>
      <c r="GFU38" s="86"/>
      <c r="GFV38" s="86"/>
      <c r="GFW38" s="86"/>
      <c r="GFX38" s="86"/>
      <c r="GFY38" s="86"/>
      <c r="GFZ38" s="86"/>
      <c r="GGA38" s="86"/>
      <c r="GGB38" s="86"/>
      <c r="GGC38" s="86"/>
      <c r="GGD38" s="86"/>
      <c r="GGE38" s="86"/>
      <c r="GGF38" s="86"/>
      <c r="GGG38" s="86"/>
      <c r="GGH38" s="86"/>
      <c r="GGI38" s="86"/>
      <c r="GGJ38" s="86"/>
      <c r="GGK38" s="86"/>
      <c r="GGL38" s="86"/>
      <c r="GGM38" s="86"/>
      <c r="GGN38" s="86"/>
      <c r="GGO38" s="86"/>
      <c r="GGP38" s="86"/>
      <c r="GGQ38" s="86"/>
      <c r="GGR38" s="86"/>
      <c r="GGS38" s="86"/>
      <c r="GGT38" s="86"/>
      <c r="GGU38" s="86"/>
      <c r="GGV38" s="86"/>
      <c r="GGW38" s="86"/>
      <c r="GGX38" s="86"/>
      <c r="GGY38" s="86"/>
      <c r="GGZ38" s="86"/>
      <c r="GHA38" s="86"/>
      <c r="GHB38" s="86"/>
      <c r="GHC38" s="86"/>
      <c r="GHD38" s="86"/>
      <c r="GHE38" s="86"/>
      <c r="GHF38" s="86"/>
      <c r="GHG38" s="86"/>
      <c r="GHH38" s="86"/>
      <c r="GHI38" s="86"/>
      <c r="GHJ38" s="86"/>
      <c r="GHK38" s="86"/>
      <c r="GHL38" s="86"/>
      <c r="GHM38" s="86"/>
      <c r="GHN38" s="86"/>
      <c r="GHO38" s="86"/>
      <c r="GHP38" s="86"/>
      <c r="GHQ38" s="86"/>
      <c r="GHR38" s="86"/>
      <c r="GHS38" s="86"/>
      <c r="GHT38" s="86"/>
      <c r="GHU38" s="86"/>
      <c r="GHV38" s="86"/>
      <c r="GHW38" s="86"/>
      <c r="GHX38" s="86"/>
      <c r="GHY38" s="86"/>
      <c r="GHZ38" s="86"/>
      <c r="GIA38" s="86"/>
      <c r="GIB38" s="86"/>
      <c r="GIC38" s="86"/>
      <c r="GID38" s="86"/>
      <c r="GIE38" s="86"/>
      <c r="GIF38" s="86"/>
      <c r="GIG38" s="86"/>
      <c r="GIH38" s="86"/>
      <c r="GII38" s="86"/>
      <c r="GIJ38" s="86"/>
      <c r="GIK38" s="86"/>
      <c r="GIL38" s="86"/>
      <c r="GIM38" s="86"/>
      <c r="GIN38" s="86"/>
      <c r="GIO38" s="86"/>
      <c r="GIP38" s="86"/>
      <c r="GIQ38" s="86"/>
      <c r="GIR38" s="86"/>
      <c r="GIS38" s="86"/>
      <c r="GIT38" s="86"/>
      <c r="GIU38" s="86"/>
      <c r="GIV38" s="86"/>
      <c r="GIW38" s="86"/>
      <c r="GIX38" s="86"/>
      <c r="GIY38" s="86"/>
      <c r="GIZ38" s="86"/>
      <c r="GJA38" s="86"/>
      <c r="GJB38" s="86"/>
      <c r="GJC38" s="86"/>
      <c r="GJD38" s="86"/>
      <c r="GJE38" s="86"/>
      <c r="GJF38" s="86"/>
      <c r="GJG38" s="86"/>
      <c r="GJH38" s="86"/>
      <c r="GJI38" s="86"/>
      <c r="GJJ38" s="86"/>
      <c r="GJK38" s="86"/>
      <c r="GJL38" s="86"/>
      <c r="GJM38" s="86"/>
      <c r="GJN38" s="86"/>
      <c r="GJO38" s="86"/>
      <c r="GJP38" s="86"/>
      <c r="GJQ38" s="86"/>
      <c r="GJR38" s="86"/>
      <c r="GJS38" s="86"/>
      <c r="GJT38" s="86"/>
      <c r="GJU38" s="86"/>
      <c r="GJV38" s="86"/>
      <c r="GJW38" s="86"/>
      <c r="GJX38" s="86"/>
      <c r="GJY38" s="86"/>
      <c r="GJZ38" s="86"/>
      <c r="GKA38" s="86"/>
      <c r="GKB38" s="86"/>
      <c r="GKC38" s="86"/>
      <c r="GKD38" s="86"/>
      <c r="GKE38" s="86"/>
      <c r="GKF38" s="86"/>
      <c r="GKG38" s="86"/>
      <c r="GKH38" s="86"/>
      <c r="GKI38" s="86"/>
      <c r="GKJ38" s="86"/>
      <c r="GKK38" s="86"/>
      <c r="GKL38" s="86"/>
      <c r="GKM38" s="86"/>
      <c r="GKN38" s="86"/>
      <c r="GKO38" s="86"/>
      <c r="GKP38" s="86"/>
      <c r="GKQ38" s="86"/>
      <c r="GKR38" s="86"/>
      <c r="GKS38" s="86"/>
      <c r="GKT38" s="86"/>
      <c r="GKU38" s="86"/>
      <c r="GKV38" s="86"/>
      <c r="GKW38" s="86"/>
      <c r="GKX38" s="86"/>
      <c r="GKY38" s="86"/>
      <c r="GKZ38" s="86"/>
      <c r="GLA38" s="86"/>
      <c r="GLB38" s="86"/>
      <c r="GLC38" s="86"/>
      <c r="GLD38" s="86"/>
      <c r="GLE38" s="86"/>
      <c r="GLF38" s="86"/>
      <c r="GLG38" s="86"/>
      <c r="GLH38" s="86"/>
      <c r="GLI38" s="86"/>
      <c r="GLJ38" s="86"/>
      <c r="GLK38" s="86"/>
      <c r="GLL38" s="86"/>
      <c r="GLM38" s="86"/>
      <c r="GLN38" s="86"/>
      <c r="GLO38" s="86"/>
      <c r="GLP38" s="86"/>
      <c r="GLQ38" s="86"/>
      <c r="GLR38" s="86"/>
      <c r="GLS38" s="86"/>
      <c r="GLT38" s="86"/>
      <c r="GLU38" s="86"/>
      <c r="GLV38" s="86"/>
      <c r="GLW38" s="86"/>
      <c r="GLX38" s="86"/>
      <c r="GLY38" s="86"/>
      <c r="GLZ38" s="86"/>
      <c r="GMA38" s="86"/>
      <c r="GMB38" s="86"/>
      <c r="GMC38" s="86"/>
      <c r="GMD38" s="86"/>
      <c r="GME38" s="86"/>
      <c r="GMF38" s="86"/>
      <c r="GMG38" s="86"/>
      <c r="GMH38" s="86"/>
      <c r="GMI38" s="86"/>
      <c r="GMJ38" s="86"/>
      <c r="GMK38" s="86"/>
      <c r="GML38" s="86"/>
      <c r="GMM38" s="86"/>
      <c r="GMN38" s="86"/>
      <c r="GMO38" s="86"/>
      <c r="GMP38" s="86"/>
      <c r="GMQ38" s="86"/>
      <c r="GMR38" s="86"/>
      <c r="GMS38" s="86"/>
      <c r="GMT38" s="86"/>
      <c r="GMU38" s="86"/>
      <c r="GMV38" s="86"/>
      <c r="GMW38" s="86"/>
      <c r="GMX38" s="86"/>
      <c r="GMY38" s="86"/>
      <c r="GMZ38" s="86"/>
      <c r="GNA38" s="86"/>
      <c r="GNB38" s="86"/>
      <c r="GNC38" s="86"/>
      <c r="GND38" s="86"/>
      <c r="GNE38" s="86"/>
      <c r="GNF38" s="86"/>
      <c r="GNG38" s="86"/>
      <c r="GNH38" s="86"/>
      <c r="GNI38" s="86"/>
      <c r="GNJ38" s="86"/>
      <c r="GNK38" s="86"/>
      <c r="GNL38" s="86"/>
      <c r="GNM38" s="86"/>
      <c r="GNN38" s="86"/>
      <c r="GNO38" s="86"/>
      <c r="GNP38" s="86"/>
      <c r="GNQ38" s="86"/>
      <c r="GNR38" s="86"/>
      <c r="GNS38" s="86"/>
      <c r="GNT38" s="86"/>
      <c r="GNU38" s="86"/>
      <c r="GNV38" s="86"/>
      <c r="GNW38" s="86"/>
      <c r="GNX38" s="86"/>
      <c r="GNY38" s="86"/>
      <c r="GNZ38" s="86"/>
      <c r="GOA38" s="86"/>
      <c r="GOB38" s="86"/>
      <c r="GOC38" s="86"/>
      <c r="GOD38" s="86"/>
      <c r="GOE38" s="86"/>
      <c r="GOF38" s="86"/>
      <c r="GOG38" s="86"/>
      <c r="GOH38" s="86"/>
      <c r="GOI38" s="86"/>
      <c r="GOJ38" s="86"/>
      <c r="GOK38" s="86"/>
      <c r="GOL38" s="86"/>
      <c r="GOM38" s="86"/>
      <c r="GON38" s="86"/>
      <c r="GOO38" s="86"/>
      <c r="GOP38" s="86"/>
      <c r="GOQ38" s="86"/>
      <c r="GOR38" s="86"/>
      <c r="GOS38" s="86"/>
      <c r="GOT38" s="86"/>
      <c r="GOU38" s="86"/>
      <c r="GOV38" s="86"/>
      <c r="GOW38" s="86"/>
      <c r="GOX38" s="86"/>
      <c r="GOY38" s="86"/>
      <c r="GOZ38" s="86"/>
      <c r="GPA38" s="86"/>
      <c r="GPB38" s="86"/>
      <c r="GPC38" s="86"/>
      <c r="GPD38" s="86"/>
      <c r="GPE38" s="86"/>
      <c r="GPF38" s="86"/>
      <c r="GPG38" s="86"/>
      <c r="GPH38" s="86"/>
      <c r="GPI38" s="86"/>
      <c r="GPJ38" s="86"/>
      <c r="GPK38" s="86"/>
      <c r="GPL38" s="86"/>
      <c r="GPM38" s="86"/>
      <c r="GPN38" s="86"/>
      <c r="GPO38" s="86"/>
      <c r="GPP38" s="86"/>
      <c r="GPQ38" s="86"/>
      <c r="GPR38" s="86"/>
      <c r="GPS38" s="86"/>
      <c r="GPT38" s="86"/>
      <c r="GPU38" s="86"/>
      <c r="GPV38" s="86"/>
      <c r="GPW38" s="86"/>
      <c r="GPX38" s="86"/>
      <c r="GPY38" s="86"/>
      <c r="GPZ38" s="86"/>
      <c r="GQA38" s="86"/>
      <c r="GQB38" s="86"/>
      <c r="GQC38" s="86"/>
      <c r="GQD38" s="86"/>
      <c r="GQE38" s="86"/>
      <c r="GQF38" s="86"/>
      <c r="GQG38" s="86"/>
      <c r="GQH38" s="86"/>
      <c r="GQI38" s="86"/>
      <c r="GQJ38" s="86"/>
      <c r="GQK38" s="86"/>
      <c r="GQL38" s="86"/>
      <c r="GQM38" s="86"/>
      <c r="GQN38" s="86"/>
      <c r="GQO38" s="86"/>
      <c r="GQP38" s="86"/>
      <c r="GQQ38" s="86"/>
      <c r="GQR38" s="86"/>
      <c r="GQS38" s="86"/>
      <c r="GQT38" s="86"/>
      <c r="GQU38" s="86"/>
      <c r="GQV38" s="86"/>
      <c r="GQW38" s="86"/>
      <c r="GQX38" s="86"/>
      <c r="GQY38" s="86"/>
      <c r="GQZ38" s="86"/>
      <c r="GRA38" s="86"/>
      <c r="GRB38" s="86"/>
      <c r="GRC38" s="86"/>
      <c r="GRD38" s="86"/>
      <c r="GRE38" s="86"/>
      <c r="GRF38" s="86"/>
      <c r="GRG38" s="86"/>
      <c r="GRH38" s="86"/>
      <c r="GRI38" s="86"/>
      <c r="GRJ38" s="86"/>
      <c r="GRK38" s="86"/>
      <c r="GRL38" s="86"/>
      <c r="GRM38" s="86"/>
      <c r="GRN38" s="86"/>
      <c r="GRO38" s="86"/>
      <c r="GRP38" s="86"/>
      <c r="GRQ38" s="86"/>
      <c r="GRR38" s="86"/>
      <c r="GRS38" s="86"/>
      <c r="GRT38" s="86"/>
      <c r="GRU38" s="86"/>
      <c r="GRV38" s="86"/>
      <c r="GRW38" s="86"/>
      <c r="GRX38" s="86"/>
      <c r="GRY38" s="86"/>
      <c r="GRZ38" s="86"/>
      <c r="GSA38" s="86"/>
      <c r="GSB38" s="86"/>
      <c r="GSC38" s="86"/>
      <c r="GSD38" s="86"/>
      <c r="GSE38" s="86"/>
      <c r="GSF38" s="86"/>
      <c r="GSG38" s="86"/>
      <c r="GSH38" s="86"/>
      <c r="GSI38" s="86"/>
      <c r="GSJ38" s="86"/>
      <c r="GSK38" s="86"/>
      <c r="GSL38" s="86"/>
      <c r="GSM38" s="86"/>
      <c r="GSN38" s="86"/>
      <c r="GSO38" s="86"/>
      <c r="GSP38" s="86"/>
      <c r="GSQ38" s="86"/>
      <c r="GSR38" s="86"/>
      <c r="GSS38" s="86"/>
      <c r="GST38" s="86"/>
      <c r="GSU38" s="86"/>
      <c r="GSV38" s="86"/>
      <c r="GSW38" s="86"/>
      <c r="GSX38" s="86"/>
      <c r="GSY38" s="86"/>
      <c r="GSZ38" s="86"/>
      <c r="GTA38" s="86"/>
      <c r="GTB38" s="86"/>
      <c r="GTC38" s="86"/>
      <c r="GTD38" s="86"/>
      <c r="GTE38" s="86"/>
      <c r="GTF38" s="86"/>
      <c r="GTG38" s="86"/>
      <c r="GTH38" s="86"/>
      <c r="GTI38" s="86"/>
      <c r="GTJ38" s="86"/>
      <c r="GTK38" s="86"/>
      <c r="GTL38" s="86"/>
      <c r="GTM38" s="86"/>
      <c r="GTN38" s="86"/>
      <c r="GTO38" s="86"/>
      <c r="GTP38" s="86"/>
      <c r="GTQ38" s="86"/>
      <c r="GTR38" s="86"/>
      <c r="GTS38" s="86"/>
      <c r="GTT38" s="86"/>
      <c r="GTU38" s="86"/>
      <c r="GTV38" s="86"/>
      <c r="GTW38" s="86"/>
      <c r="GTX38" s="86"/>
      <c r="GTY38" s="86"/>
      <c r="GTZ38" s="86"/>
      <c r="GUA38" s="86"/>
      <c r="GUB38" s="86"/>
      <c r="GUC38" s="86"/>
      <c r="GUD38" s="86"/>
      <c r="GUE38" s="86"/>
      <c r="GUF38" s="86"/>
      <c r="GUG38" s="86"/>
      <c r="GUH38" s="86"/>
      <c r="GUI38" s="86"/>
      <c r="GUJ38" s="86"/>
      <c r="GUK38" s="86"/>
      <c r="GUL38" s="86"/>
      <c r="GUM38" s="86"/>
      <c r="GUN38" s="86"/>
      <c r="GUO38" s="86"/>
      <c r="GUP38" s="86"/>
      <c r="GUQ38" s="86"/>
      <c r="GUR38" s="86"/>
      <c r="GUS38" s="86"/>
      <c r="GUT38" s="86"/>
      <c r="GUU38" s="86"/>
      <c r="GUV38" s="86"/>
      <c r="GUW38" s="86"/>
      <c r="GUX38" s="86"/>
      <c r="GUY38" s="86"/>
      <c r="GUZ38" s="86"/>
      <c r="GVA38" s="86"/>
      <c r="GVB38" s="86"/>
      <c r="GVC38" s="86"/>
      <c r="GVD38" s="86"/>
      <c r="GVE38" s="86"/>
      <c r="GVF38" s="86"/>
      <c r="GVG38" s="86"/>
      <c r="GVH38" s="86"/>
      <c r="GVI38" s="86"/>
      <c r="GVJ38" s="86"/>
      <c r="GVK38" s="86"/>
      <c r="GVL38" s="86"/>
      <c r="GVM38" s="86"/>
      <c r="GVN38" s="86"/>
      <c r="GVO38" s="86"/>
      <c r="GVP38" s="86"/>
      <c r="GVQ38" s="86"/>
      <c r="GVR38" s="86"/>
      <c r="GVS38" s="86"/>
      <c r="GVT38" s="86"/>
      <c r="GVU38" s="86"/>
      <c r="GVV38" s="86"/>
      <c r="GVW38" s="86"/>
      <c r="GVX38" s="86"/>
      <c r="GVY38" s="86"/>
      <c r="GVZ38" s="86"/>
      <c r="GWA38" s="86"/>
      <c r="GWB38" s="86"/>
      <c r="GWC38" s="86"/>
      <c r="GWD38" s="86"/>
      <c r="GWE38" s="86"/>
      <c r="GWF38" s="86"/>
      <c r="GWG38" s="86"/>
      <c r="GWH38" s="86"/>
      <c r="GWI38" s="86"/>
      <c r="GWJ38" s="86"/>
      <c r="GWK38" s="86"/>
      <c r="GWL38" s="86"/>
      <c r="GWM38" s="86"/>
      <c r="GWN38" s="86"/>
      <c r="GWO38" s="86"/>
      <c r="GWP38" s="86"/>
      <c r="GWQ38" s="86"/>
      <c r="GWR38" s="86"/>
      <c r="GWS38" s="86"/>
      <c r="GWT38" s="86"/>
      <c r="GWU38" s="86"/>
      <c r="GWV38" s="86"/>
      <c r="GWW38" s="86"/>
      <c r="GWX38" s="86"/>
      <c r="GWY38" s="86"/>
      <c r="GWZ38" s="86"/>
      <c r="GXA38" s="86"/>
      <c r="GXB38" s="86"/>
      <c r="GXC38" s="86"/>
      <c r="GXD38" s="86"/>
      <c r="GXE38" s="86"/>
      <c r="GXF38" s="86"/>
      <c r="GXG38" s="86"/>
      <c r="GXH38" s="86"/>
      <c r="GXI38" s="86"/>
      <c r="GXJ38" s="86"/>
      <c r="GXK38" s="86"/>
      <c r="GXL38" s="86"/>
      <c r="GXM38" s="86"/>
      <c r="GXN38" s="86"/>
      <c r="GXO38" s="86"/>
      <c r="GXP38" s="86"/>
      <c r="GXQ38" s="86"/>
      <c r="GXR38" s="86"/>
      <c r="GXS38" s="86"/>
      <c r="GXT38" s="86"/>
      <c r="GXU38" s="86"/>
      <c r="GXV38" s="86"/>
      <c r="GXW38" s="86"/>
      <c r="GXX38" s="86"/>
      <c r="GXY38" s="86"/>
      <c r="GXZ38" s="86"/>
      <c r="GYA38" s="86"/>
      <c r="GYB38" s="86"/>
      <c r="GYC38" s="86"/>
      <c r="GYD38" s="86"/>
      <c r="GYE38" s="86"/>
      <c r="GYF38" s="86"/>
      <c r="GYG38" s="86"/>
      <c r="GYH38" s="86"/>
      <c r="GYI38" s="86"/>
      <c r="GYJ38" s="86"/>
      <c r="GYK38" s="86"/>
      <c r="GYL38" s="86"/>
      <c r="GYM38" s="86"/>
      <c r="GYN38" s="86"/>
      <c r="GYO38" s="86"/>
      <c r="GYP38" s="86"/>
      <c r="GYQ38" s="86"/>
      <c r="GYR38" s="86"/>
      <c r="GYS38" s="86"/>
      <c r="GYT38" s="86"/>
      <c r="GYU38" s="86"/>
      <c r="GYV38" s="86"/>
      <c r="GYW38" s="86"/>
      <c r="GYX38" s="86"/>
      <c r="GYY38" s="86"/>
      <c r="GYZ38" s="86"/>
      <c r="GZA38" s="86"/>
      <c r="GZB38" s="86"/>
      <c r="GZC38" s="86"/>
      <c r="GZD38" s="86"/>
      <c r="GZE38" s="86"/>
      <c r="GZF38" s="86"/>
      <c r="GZG38" s="86"/>
      <c r="GZH38" s="86"/>
      <c r="GZI38" s="86"/>
      <c r="GZJ38" s="86"/>
      <c r="GZK38" s="86"/>
      <c r="GZL38" s="86"/>
      <c r="GZM38" s="86"/>
      <c r="GZN38" s="86"/>
      <c r="GZO38" s="86"/>
      <c r="GZP38" s="86"/>
      <c r="GZQ38" s="86"/>
      <c r="GZR38" s="86"/>
      <c r="GZS38" s="86"/>
      <c r="GZT38" s="86"/>
      <c r="GZU38" s="86"/>
      <c r="GZV38" s="86"/>
      <c r="GZW38" s="86"/>
      <c r="GZX38" s="86"/>
      <c r="GZY38" s="86"/>
      <c r="GZZ38" s="86"/>
      <c r="HAA38" s="86"/>
      <c r="HAB38" s="86"/>
      <c r="HAC38" s="86"/>
      <c r="HAD38" s="86"/>
      <c r="HAE38" s="86"/>
      <c r="HAF38" s="86"/>
      <c r="HAG38" s="86"/>
      <c r="HAH38" s="86"/>
      <c r="HAI38" s="86"/>
      <c r="HAJ38" s="86"/>
      <c r="HAK38" s="86"/>
      <c r="HAL38" s="86"/>
      <c r="HAM38" s="86"/>
      <c r="HAN38" s="86"/>
      <c r="HAO38" s="86"/>
      <c r="HAP38" s="86"/>
      <c r="HAQ38" s="86"/>
      <c r="HAR38" s="86"/>
      <c r="HAS38" s="86"/>
      <c r="HAT38" s="86"/>
      <c r="HAU38" s="86"/>
      <c r="HAV38" s="86"/>
      <c r="HAW38" s="86"/>
      <c r="HAX38" s="86"/>
      <c r="HAY38" s="86"/>
      <c r="HAZ38" s="86"/>
      <c r="HBA38" s="86"/>
      <c r="HBB38" s="86"/>
      <c r="HBC38" s="86"/>
      <c r="HBD38" s="86"/>
      <c r="HBE38" s="86"/>
      <c r="HBF38" s="86"/>
      <c r="HBG38" s="86"/>
      <c r="HBH38" s="86"/>
      <c r="HBI38" s="86"/>
      <c r="HBJ38" s="86"/>
      <c r="HBK38" s="86"/>
      <c r="HBL38" s="86"/>
      <c r="HBM38" s="86"/>
      <c r="HBN38" s="86"/>
      <c r="HBO38" s="86"/>
      <c r="HBP38" s="86"/>
      <c r="HBQ38" s="86"/>
      <c r="HBR38" s="86"/>
      <c r="HBS38" s="86"/>
      <c r="HBT38" s="86"/>
      <c r="HBU38" s="86"/>
      <c r="HBV38" s="86"/>
      <c r="HBW38" s="86"/>
      <c r="HBX38" s="86"/>
      <c r="HBY38" s="86"/>
      <c r="HBZ38" s="86"/>
      <c r="HCA38" s="86"/>
      <c r="HCB38" s="86"/>
      <c r="HCC38" s="86"/>
      <c r="HCD38" s="86"/>
      <c r="HCE38" s="86"/>
      <c r="HCF38" s="86"/>
      <c r="HCG38" s="86"/>
      <c r="HCH38" s="86"/>
      <c r="HCI38" s="86"/>
      <c r="HCJ38" s="86"/>
      <c r="HCK38" s="86"/>
      <c r="HCL38" s="86"/>
      <c r="HCM38" s="86"/>
      <c r="HCN38" s="86"/>
      <c r="HCO38" s="86"/>
      <c r="HCP38" s="86"/>
      <c r="HCQ38" s="86"/>
      <c r="HCR38" s="86"/>
      <c r="HCS38" s="86"/>
      <c r="HCT38" s="86"/>
      <c r="HCU38" s="86"/>
      <c r="HCV38" s="86"/>
      <c r="HCW38" s="86"/>
      <c r="HCX38" s="86"/>
      <c r="HCY38" s="86"/>
      <c r="HCZ38" s="86"/>
      <c r="HDA38" s="86"/>
      <c r="HDB38" s="86"/>
      <c r="HDC38" s="86"/>
      <c r="HDD38" s="86"/>
      <c r="HDE38" s="86"/>
      <c r="HDF38" s="86"/>
      <c r="HDG38" s="86"/>
      <c r="HDH38" s="86"/>
      <c r="HDI38" s="86"/>
      <c r="HDJ38" s="86"/>
      <c r="HDK38" s="86"/>
      <c r="HDL38" s="86"/>
      <c r="HDM38" s="86"/>
      <c r="HDN38" s="86"/>
      <c r="HDO38" s="86"/>
      <c r="HDP38" s="86"/>
      <c r="HDQ38" s="86"/>
      <c r="HDR38" s="86"/>
      <c r="HDS38" s="86"/>
      <c r="HDT38" s="86"/>
      <c r="HDU38" s="86"/>
      <c r="HDV38" s="86"/>
      <c r="HDW38" s="86"/>
      <c r="HDX38" s="86"/>
      <c r="HDY38" s="86"/>
      <c r="HDZ38" s="86"/>
      <c r="HEA38" s="86"/>
      <c r="HEB38" s="86"/>
      <c r="HEC38" s="86"/>
      <c r="HED38" s="86"/>
      <c r="HEE38" s="86"/>
      <c r="HEF38" s="86"/>
      <c r="HEG38" s="86"/>
      <c r="HEH38" s="86"/>
      <c r="HEI38" s="86"/>
      <c r="HEJ38" s="86"/>
      <c r="HEK38" s="86"/>
      <c r="HEL38" s="86"/>
      <c r="HEM38" s="86"/>
      <c r="HEN38" s="86"/>
      <c r="HEO38" s="86"/>
      <c r="HEP38" s="86"/>
      <c r="HEQ38" s="86"/>
      <c r="HER38" s="86"/>
      <c r="HES38" s="86"/>
      <c r="HET38" s="86"/>
      <c r="HEU38" s="86"/>
      <c r="HEV38" s="86"/>
      <c r="HEW38" s="86"/>
      <c r="HEX38" s="86"/>
      <c r="HEY38" s="86"/>
      <c r="HEZ38" s="86"/>
      <c r="HFA38" s="86"/>
      <c r="HFB38" s="86"/>
      <c r="HFC38" s="86"/>
      <c r="HFD38" s="86"/>
      <c r="HFE38" s="86"/>
      <c r="HFF38" s="86"/>
      <c r="HFG38" s="86"/>
      <c r="HFH38" s="86"/>
      <c r="HFI38" s="86"/>
      <c r="HFJ38" s="86"/>
      <c r="HFK38" s="86"/>
      <c r="HFL38" s="86"/>
      <c r="HFM38" s="86"/>
      <c r="HFN38" s="86"/>
      <c r="HFO38" s="86"/>
      <c r="HFP38" s="86"/>
      <c r="HFQ38" s="86"/>
      <c r="HFR38" s="86"/>
      <c r="HFS38" s="86"/>
      <c r="HFT38" s="86"/>
      <c r="HFU38" s="86"/>
      <c r="HFV38" s="86"/>
      <c r="HFW38" s="86"/>
      <c r="HFX38" s="86"/>
      <c r="HFY38" s="86"/>
      <c r="HFZ38" s="86"/>
      <c r="HGA38" s="86"/>
      <c r="HGB38" s="86"/>
      <c r="HGC38" s="86"/>
      <c r="HGD38" s="86"/>
      <c r="HGE38" s="86"/>
      <c r="HGF38" s="86"/>
      <c r="HGG38" s="86"/>
      <c r="HGH38" s="86"/>
      <c r="HGI38" s="86"/>
      <c r="HGJ38" s="86"/>
      <c r="HGK38" s="86"/>
      <c r="HGL38" s="86"/>
      <c r="HGM38" s="86"/>
      <c r="HGN38" s="86"/>
      <c r="HGO38" s="86"/>
      <c r="HGP38" s="86"/>
      <c r="HGQ38" s="86"/>
      <c r="HGR38" s="86"/>
      <c r="HGS38" s="86"/>
      <c r="HGT38" s="86"/>
      <c r="HGU38" s="86"/>
      <c r="HGV38" s="86"/>
      <c r="HGW38" s="86"/>
      <c r="HGX38" s="86"/>
      <c r="HGY38" s="86"/>
      <c r="HGZ38" s="86"/>
      <c r="HHA38" s="86"/>
      <c r="HHB38" s="86"/>
      <c r="HHC38" s="86"/>
      <c r="HHD38" s="86"/>
      <c r="HHE38" s="86"/>
      <c r="HHF38" s="86"/>
      <c r="HHG38" s="86"/>
      <c r="HHH38" s="86"/>
      <c r="HHI38" s="86"/>
      <c r="HHJ38" s="86"/>
      <c r="HHK38" s="86"/>
      <c r="HHL38" s="86"/>
      <c r="HHM38" s="86"/>
      <c r="HHN38" s="86"/>
      <c r="HHO38" s="86"/>
      <c r="HHP38" s="86"/>
      <c r="HHQ38" s="86"/>
      <c r="HHR38" s="86"/>
      <c r="HHS38" s="86"/>
      <c r="HHT38" s="86"/>
      <c r="HHU38" s="86"/>
      <c r="HHV38" s="86"/>
      <c r="HHW38" s="86"/>
      <c r="HHX38" s="86"/>
      <c r="HHY38" s="86"/>
      <c r="HHZ38" s="86"/>
      <c r="HIA38" s="86"/>
      <c r="HIB38" s="86"/>
      <c r="HIC38" s="86"/>
      <c r="HID38" s="86"/>
      <c r="HIE38" s="86"/>
      <c r="HIF38" s="86"/>
      <c r="HIG38" s="86"/>
      <c r="HIH38" s="86"/>
      <c r="HII38" s="86"/>
      <c r="HIJ38" s="86"/>
      <c r="HIK38" s="86"/>
      <c r="HIL38" s="86"/>
      <c r="HIM38" s="86"/>
      <c r="HIN38" s="86"/>
      <c r="HIO38" s="86"/>
      <c r="HIP38" s="86"/>
      <c r="HIQ38" s="86"/>
      <c r="HIR38" s="86"/>
      <c r="HIS38" s="86"/>
      <c r="HIT38" s="86"/>
      <c r="HIU38" s="86"/>
      <c r="HIV38" s="86"/>
      <c r="HIW38" s="86"/>
      <c r="HIX38" s="86"/>
      <c r="HIY38" s="86"/>
      <c r="HIZ38" s="86"/>
      <c r="HJA38" s="86"/>
      <c r="HJB38" s="86"/>
      <c r="HJC38" s="86"/>
      <c r="HJD38" s="86"/>
      <c r="HJE38" s="86"/>
      <c r="HJF38" s="86"/>
      <c r="HJG38" s="86"/>
      <c r="HJH38" s="86"/>
      <c r="HJI38" s="86"/>
      <c r="HJJ38" s="86"/>
      <c r="HJK38" s="86"/>
      <c r="HJL38" s="86"/>
      <c r="HJM38" s="86"/>
      <c r="HJN38" s="86"/>
      <c r="HJO38" s="86"/>
      <c r="HJP38" s="86"/>
      <c r="HJQ38" s="86"/>
      <c r="HJR38" s="86"/>
      <c r="HJS38" s="86"/>
      <c r="HJT38" s="86"/>
      <c r="HJU38" s="86"/>
      <c r="HJV38" s="86"/>
      <c r="HJW38" s="86"/>
      <c r="HJX38" s="86"/>
      <c r="HJY38" s="86"/>
      <c r="HJZ38" s="86"/>
      <c r="HKA38" s="86"/>
      <c r="HKB38" s="86"/>
      <c r="HKC38" s="86"/>
      <c r="HKD38" s="86"/>
      <c r="HKE38" s="86"/>
      <c r="HKF38" s="86"/>
      <c r="HKG38" s="86"/>
      <c r="HKH38" s="86"/>
      <c r="HKI38" s="86"/>
      <c r="HKJ38" s="86"/>
      <c r="HKK38" s="86"/>
      <c r="HKL38" s="86"/>
      <c r="HKM38" s="86"/>
      <c r="HKN38" s="86"/>
      <c r="HKO38" s="86"/>
      <c r="HKP38" s="86"/>
      <c r="HKQ38" s="86"/>
      <c r="HKR38" s="86"/>
      <c r="HKS38" s="86"/>
      <c r="HKT38" s="86"/>
      <c r="HKU38" s="86"/>
      <c r="HKV38" s="86"/>
      <c r="HKW38" s="86"/>
      <c r="HKX38" s="86"/>
      <c r="HKY38" s="86"/>
      <c r="HKZ38" s="86"/>
      <c r="HLA38" s="86"/>
      <c r="HLB38" s="86"/>
      <c r="HLC38" s="86"/>
      <c r="HLD38" s="86"/>
      <c r="HLE38" s="86"/>
      <c r="HLF38" s="86"/>
      <c r="HLG38" s="86"/>
      <c r="HLH38" s="86"/>
      <c r="HLI38" s="86"/>
      <c r="HLJ38" s="86"/>
      <c r="HLK38" s="86"/>
      <c r="HLL38" s="86"/>
      <c r="HLM38" s="86"/>
      <c r="HLN38" s="86"/>
      <c r="HLO38" s="86"/>
      <c r="HLP38" s="86"/>
      <c r="HLQ38" s="86"/>
      <c r="HLR38" s="86"/>
      <c r="HLS38" s="86"/>
      <c r="HLT38" s="86"/>
      <c r="HLU38" s="86"/>
      <c r="HLV38" s="86"/>
      <c r="HLW38" s="86"/>
      <c r="HLX38" s="86"/>
      <c r="HLY38" s="86"/>
      <c r="HLZ38" s="86"/>
      <c r="HMA38" s="86"/>
      <c r="HMB38" s="86"/>
      <c r="HMC38" s="86"/>
      <c r="HMD38" s="86"/>
      <c r="HME38" s="86"/>
      <c r="HMF38" s="86"/>
      <c r="HMG38" s="86"/>
      <c r="HMH38" s="86"/>
      <c r="HMI38" s="86"/>
      <c r="HMJ38" s="86"/>
      <c r="HMK38" s="86"/>
      <c r="HML38" s="86"/>
      <c r="HMM38" s="86"/>
      <c r="HMN38" s="86"/>
      <c r="HMO38" s="86"/>
      <c r="HMP38" s="86"/>
      <c r="HMQ38" s="86"/>
      <c r="HMR38" s="86"/>
      <c r="HMS38" s="86"/>
      <c r="HMT38" s="86"/>
      <c r="HMU38" s="86"/>
      <c r="HMV38" s="86"/>
      <c r="HMW38" s="86"/>
      <c r="HMX38" s="86"/>
      <c r="HMY38" s="86"/>
      <c r="HMZ38" s="86"/>
      <c r="HNA38" s="86"/>
      <c r="HNB38" s="86"/>
      <c r="HNC38" s="86"/>
      <c r="HND38" s="86"/>
      <c r="HNE38" s="86"/>
      <c r="HNF38" s="86"/>
      <c r="HNG38" s="86"/>
      <c r="HNH38" s="86"/>
      <c r="HNI38" s="86"/>
      <c r="HNJ38" s="86"/>
      <c r="HNK38" s="86"/>
      <c r="HNL38" s="86"/>
      <c r="HNM38" s="86"/>
      <c r="HNN38" s="86"/>
      <c r="HNO38" s="86"/>
      <c r="HNP38" s="86"/>
      <c r="HNQ38" s="86"/>
      <c r="HNR38" s="86"/>
      <c r="HNS38" s="86"/>
      <c r="HNT38" s="86"/>
      <c r="HNU38" s="86"/>
      <c r="HNV38" s="86"/>
      <c r="HNW38" s="86"/>
      <c r="HNX38" s="86"/>
      <c r="HNY38" s="86"/>
      <c r="HNZ38" s="86"/>
      <c r="HOA38" s="86"/>
      <c r="HOB38" s="86"/>
      <c r="HOC38" s="86"/>
      <c r="HOD38" s="86"/>
      <c r="HOE38" s="86"/>
      <c r="HOF38" s="86"/>
      <c r="HOG38" s="86"/>
      <c r="HOH38" s="86"/>
      <c r="HOI38" s="86"/>
      <c r="HOJ38" s="86"/>
      <c r="HOK38" s="86"/>
      <c r="HOL38" s="86"/>
      <c r="HOM38" s="86"/>
      <c r="HON38" s="86"/>
      <c r="HOO38" s="86"/>
      <c r="HOP38" s="86"/>
      <c r="HOQ38" s="86"/>
      <c r="HOR38" s="86"/>
      <c r="HOS38" s="86"/>
      <c r="HOT38" s="86"/>
      <c r="HOU38" s="86"/>
      <c r="HOV38" s="86"/>
      <c r="HOW38" s="86"/>
      <c r="HOX38" s="86"/>
      <c r="HOY38" s="86"/>
      <c r="HOZ38" s="86"/>
      <c r="HPA38" s="86"/>
      <c r="HPB38" s="86"/>
      <c r="HPC38" s="86"/>
      <c r="HPD38" s="86"/>
      <c r="HPE38" s="86"/>
      <c r="HPF38" s="86"/>
      <c r="HPG38" s="86"/>
      <c r="HPH38" s="86"/>
      <c r="HPI38" s="86"/>
      <c r="HPJ38" s="86"/>
      <c r="HPK38" s="86"/>
      <c r="HPL38" s="86"/>
      <c r="HPM38" s="86"/>
      <c r="HPN38" s="86"/>
      <c r="HPO38" s="86"/>
      <c r="HPP38" s="86"/>
      <c r="HPQ38" s="86"/>
      <c r="HPR38" s="86"/>
      <c r="HPS38" s="86"/>
      <c r="HPT38" s="86"/>
      <c r="HPU38" s="86"/>
      <c r="HPV38" s="86"/>
      <c r="HPW38" s="86"/>
      <c r="HPX38" s="86"/>
      <c r="HPY38" s="86"/>
      <c r="HPZ38" s="86"/>
      <c r="HQA38" s="86"/>
      <c r="HQB38" s="86"/>
      <c r="HQC38" s="86"/>
      <c r="HQD38" s="86"/>
      <c r="HQE38" s="86"/>
      <c r="HQF38" s="86"/>
      <c r="HQG38" s="86"/>
      <c r="HQH38" s="86"/>
      <c r="HQI38" s="86"/>
      <c r="HQJ38" s="86"/>
      <c r="HQK38" s="86"/>
      <c r="HQL38" s="86"/>
      <c r="HQM38" s="86"/>
      <c r="HQN38" s="86"/>
      <c r="HQO38" s="86"/>
      <c r="HQP38" s="86"/>
      <c r="HQQ38" s="86"/>
      <c r="HQR38" s="86"/>
      <c r="HQS38" s="86"/>
      <c r="HQT38" s="86"/>
      <c r="HQU38" s="86"/>
      <c r="HQV38" s="86"/>
      <c r="HQW38" s="86"/>
      <c r="HQX38" s="86"/>
      <c r="HQY38" s="86"/>
      <c r="HQZ38" s="86"/>
      <c r="HRA38" s="86"/>
      <c r="HRB38" s="86"/>
      <c r="HRC38" s="86"/>
      <c r="HRD38" s="86"/>
      <c r="HRE38" s="86"/>
      <c r="HRF38" s="86"/>
      <c r="HRG38" s="86"/>
      <c r="HRH38" s="86"/>
      <c r="HRI38" s="86"/>
      <c r="HRJ38" s="86"/>
      <c r="HRK38" s="86"/>
      <c r="HRL38" s="86"/>
      <c r="HRM38" s="86"/>
      <c r="HRN38" s="86"/>
      <c r="HRO38" s="86"/>
      <c r="HRP38" s="86"/>
      <c r="HRQ38" s="86"/>
      <c r="HRR38" s="86"/>
      <c r="HRS38" s="86"/>
      <c r="HRT38" s="86"/>
      <c r="HRU38" s="86"/>
      <c r="HRV38" s="86"/>
      <c r="HRW38" s="86"/>
      <c r="HRX38" s="86"/>
      <c r="HRY38" s="86"/>
      <c r="HRZ38" s="86"/>
      <c r="HSA38" s="86"/>
      <c r="HSB38" s="86"/>
      <c r="HSC38" s="86"/>
      <c r="HSD38" s="86"/>
      <c r="HSE38" s="86"/>
      <c r="HSF38" s="86"/>
      <c r="HSG38" s="86"/>
      <c r="HSH38" s="86"/>
      <c r="HSI38" s="86"/>
      <c r="HSJ38" s="86"/>
      <c r="HSK38" s="86"/>
      <c r="HSL38" s="86"/>
      <c r="HSM38" s="86"/>
      <c r="HSN38" s="86"/>
      <c r="HSO38" s="86"/>
      <c r="HSP38" s="86"/>
      <c r="HSQ38" s="86"/>
      <c r="HSR38" s="86"/>
      <c r="HSS38" s="86"/>
      <c r="HST38" s="86"/>
      <c r="HSU38" s="86"/>
      <c r="HSV38" s="86"/>
      <c r="HSW38" s="86"/>
      <c r="HSX38" s="86"/>
      <c r="HSY38" s="86"/>
      <c r="HSZ38" s="86"/>
      <c r="HTA38" s="86"/>
      <c r="HTB38" s="86"/>
      <c r="HTC38" s="86"/>
      <c r="HTD38" s="86"/>
      <c r="HTE38" s="86"/>
      <c r="HTF38" s="86"/>
      <c r="HTG38" s="86"/>
      <c r="HTH38" s="86"/>
      <c r="HTI38" s="86"/>
      <c r="HTJ38" s="86"/>
      <c r="HTK38" s="86"/>
      <c r="HTL38" s="86"/>
      <c r="HTM38" s="86"/>
      <c r="HTN38" s="86"/>
      <c r="HTO38" s="86"/>
      <c r="HTP38" s="86"/>
      <c r="HTQ38" s="86"/>
      <c r="HTR38" s="86"/>
      <c r="HTS38" s="86"/>
      <c r="HTT38" s="86"/>
      <c r="HTU38" s="86"/>
      <c r="HTV38" s="86"/>
      <c r="HTW38" s="86"/>
      <c r="HTX38" s="86"/>
      <c r="HTY38" s="86"/>
      <c r="HTZ38" s="86"/>
      <c r="HUA38" s="86"/>
      <c r="HUB38" s="86"/>
      <c r="HUC38" s="86"/>
      <c r="HUD38" s="86"/>
      <c r="HUE38" s="86"/>
      <c r="HUF38" s="86"/>
      <c r="HUG38" s="86"/>
      <c r="HUH38" s="86"/>
      <c r="HUI38" s="86"/>
      <c r="HUJ38" s="86"/>
      <c r="HUK38" s="86"/>
      <c r="HUL38" s="86"/>
      <c r="HUM38" s="86"/>
      <c r="HUN38" s="86"/>
      <c r="HUO38" s="86"/>
      <c r="HUP38" s="86"/>
      <c r="HUQ38" s="86"/>
      <c r="HUR38" s="86"/>
      <c r="HUS38" s="86"/>
      <c r="HUT38" s="86"/>
      <c r="HUU38" s="86"/>
      <c r="HUV38" s="86"/>
      <c r="HUW38" s="86"/>
      <c r="HUX38" s="86"/>
      <c r="HUY38" s="86"/>
      <c r="HUZ38" s="86"/>
      <c r="HVA38" s="86"/>
      <c r="HVB38" s="86"/>
      <c r="HVC38" s="86"/>
      <c r="HVD38" s="86"/>
      <c r="HVE38" s="86"/>
      <c r="HVF38" s="86"/>
      <c r="HVG38" s="86"/>
      <c r="HVH38" s="86"/>
      <c r="HVI38" s="86"/>
      <c r="HVJ38" s="86"/>
      <c r="HVK38" s="86"/>
      <c r="HVL38" s="86"/>
      <c r="HVM38" s="86"/>
      <c r="HVN38" s="86"/>
      <c r="HVO38" s="86"/>
      <c r="HVP38" s="86"/>
      <c r="HVQ38" s="86"/>
      <c r="HVR38" s="86"/>
      <c r="HVS38" s="86"/>
      <c r="HVT38" s="86"/>
      <c r="HVU38" s="86"/>
      <c r="HVV38" s="86"/>
      <c r="HVW38" s="86"/>
      <c r="HVX38" s="86"/>
      <c r="HVY38" s="86"/>
      <c r="HVZ38" s="86"/>
      <c r="HWA38" s="86"/>
      <c r="HWB38" s="86"/>
      <c r="HWC38" s="86"/>
      <c r="HWD38" s="86"/>
      <c r="HWE38" s="86"/>
      <c r="HWF38" s="86"/>
      <c r="HWG38" s="86"/>
      <c r="HWH38" s="86"/>
      <c r="HWI38" s="86"/>
      <c r="HWJ38" s="86"/>
      <c r="HWK38" s="86"/>
      <c r="HWL38" s="86"/>
      <c r="HWM38" s="86"/>
      <c r="HWN38" s="86"/>
      <c r="HWO38" s="86"/>
      <c r="HWP38" s="86"/>
      <c r="HWQ38" s="86"/>
      <c r="HWR38" s="86"/>
      <c r="HWS38" s="86"/>
      <c r="HWT38" s="86"/>
      <c r="HWU38" s="86"/>
      <c r="HWV38" s="86"/>
      <c r="HWW38" s="86"/>
      <c r="HWX38" s="86"/>
      <c r="HWY38" s="86"/>
      <c r="HWZ38" s="86"/>
      <c r="HXA38" s="86"/>
      <c r="HXB38" s="86"/>
      <c r="HXC38" s="86"/>
      <c r="HXD38" s="86"/>
      <c r="HXE38" s="86"/>
      <c r="HXF38" s="86"/>
      <c r="HXG38" s="86"/>
      <c r="HXH38" s="86"/>
      <c r="HXI38" s="86"/>
      <c r="HXJ38" s="86"/>
      <c r="HXK38" s="86"/>
      <c r="HXL38" s="86"/>
      <c r="HXM38" s="86"/>
      <c r="HXN38" s="86"/>
      <c r="HXO38" s="86"/>
      <c r="HXP38" s="86"/>
      <c r="HXQ38" s="86"/>
      <c r="HXR38" s="86"/>
      <c r="HXS38" s="86"/>
      <c r="HXT38" s="86"/>
      <c r="HXU38" s="86"/>
      <c r="HXV38" s="86"/>
      <c r="HXW38" s="86"/>
      <c r="HXX38" s="86"/>
      <c r="HXY38" s="86"/>
      <c r="HXZ38" s="86"/>
      <c r="HYA38" s="86"/>
      <c r="HYB38" s="86"/>
      <c r="HYC38" s="86"/>
      <c r="HYD38" s="86"/>
      <c r="HYE38" s="86"/>
      <c r="HYF38" s="86"/>
      <c r="HYG38" s="86"/>
      <c r="HYH38" s="86"/>
      <c r="HYI38" s="86"/>
      <c r="HYJ38" s="86"/>
      <c r="HYK38" s="86"/>
      <c r="HYL38" s="86"/>
      <c r="HYM38" s="86"/>
      <c r="HYN38" s="86"/>
      <c r="HYO38" s="86"/>
      <c r="HYP38" s="86"/>
      <c r="HYQ38" s="86"/>
      <c r="HYR38" s="86"/>
      <c r="HYS38" s="86"/>
      <c r="HYT38" s="86"/>
      <c r="HYU38" s="86"/>
      <c r="HYV38" s="86"/>
      <c r="HYW38" s="86"/>
      <c r="HYX38" s="86"/>
      <c r="HYY38" s="86"/>
      <c r="HYZ38" s="86"/>
      <c r="HZA38" s="86"/>
      <c r="HZB38" s="86"/>
      <c r="HZC38" s="86"/>
      <c r="HZD38" s="86"/>
      <c r="HZE38" s="86"/>
      <c r="HZF38" s="86"/>
      <c r="HZG38" s="86"/>
      <c r="HZH38" s="86"/>
      <c r="HZI38" s="86"/>
      <c r="HZJ38" s="86"/>
      <c r="HZK38" s="86"/>
      <c r="HZL38" s="86"/>
      <c r="HZM38" s="86"/>
      <c r="HZN38" s="86"/>
      <c r="HZO38" s="86"/>
      <c r="HZP38" s="86"/>
      <c r="HZQ38" s="86"/>
      <c r="HZR38" s="86"/>
      <c r="HZS38" s="86"/>
      <c r="HZT38" s="86"/>
      <c r="HZU38" s="86"/>
      <c r="HZV38" s="86"/>
      <c r="HZW38" s="86"/>
      <c r="HZX38" s="86"/>
      <c r="HZY38" s="86"/>
      <c r="HZZ38" s="86"/>
      <c r="IAA38" s="86"/>
      <c r="IAB38" s="86"/>
      <c r="IAC38" s="86"/>
      <c r="IAD38" s="86"/>
      <c r="IAE38" s="86"/>
      <c r="IAF38" s="86"/>
      <c r="IAG38" s="86"/>
      <c r="IAH38" s="86"/>
      <c r="IAI38" s="86"/>
      <c r="IAJ38" s="86"/>
      <c r="IAK38" s="86"/>
      <c r="IAL38" s="86"/>
      <c r="IAM38" s="86"/>
      <c r="IAN38" s="86"/>
      <c r="IAO38" s="86"/>
      <c r="IAP38" s="86"/>
      <c r="IAQ38" s="86"/>
      <c r="IAR38" s="86"/>
      <c r="IAS38" s="86"/>
      <c r="IAT38" s="86"/>
      <c r="IAU38" s="86"/>
      <c r="IAV38" s="86"/>
      <c r="IAW38" s="86"/>
      <c r="IAX38" s="86"/>
      <c r="IAY38" s="86"/>
      <c r="IAZ38" s="86"/>
      <c r="IBA38" s="86"/>
      <c r="IBB38" s="86"/>
      <c r="IBC38" s="86"/>
      <c r="IBD38" s="86"/>
      <c r="IBE38" s="86"/>
      <c r="IBF38" s="86"/>
      <c r="IBG38" s="86"/>
      <c r="IBH38" s="86"/>
      <c r="IBI38" s="86"/>
      <c r="IBJ38" s="86"/>
      <c r="IBK38" s="86"/>
      <c r="IBL38" s="86"/>
      <c r="IBM38" s="86"/>
      <c r="IBN38" s="86"/>
      <c r="IBO38" s="86"/>
      <c r="IBP38" s="86"/>
      <c r="IBQ38" s="86"/>
      <c r="IBR38" s="86"/>
      <c r="IBS38" s="86"/>
      <c r="IBT38" s="86"/>
      <c r="IBU38" s="86"/>
      <c r="IBV38" s="86"/>
      <c r="IBW38" s="86"/>
      <c r="IBX38" s="86"/>
      <c r="IBY38" s="86"/>
      <c r="IBZ38" s="86"/>
      <c r="ICA38" s="86"/>
      <c r="ICB38" s="86"/>
      <c r="ICC38" s="86"/>
      <c r="ICD38" s="86"/>
      <c r="ICE38" s="86"/>
      <c r="ICF38" s="86"/>
      <c r="ICG38" s="86"/>
      <c r="ICH38" s="86"/>
      <c r="ICI38" s="86"/>
      <c r="ICJ38" s="86"/>
      <c r="ICK38" s="86"/>
      <c r="ICL38" s="86"/>
      <c r="ICM38" s="86"/>
      <c r="ICN38" s="86"/>
      <c r="ICO38" s="86"/>
      <c r="ICP38" s="86"/>
      <c r="ICQ38" s="86"/>
      <c r="ICR38" s="86"/>
      <c r="ICS38" s="86"/>
      <c r="ICT38" s="86"/>
      <c r="ICU38" s="86"/>
      <c r="ICV38" s="86"/>
      <c r="ICW38" s="86"/>
      <c r="ICX38" s="86"/>
      <c r="ICY38" s="86"/>
      <c r="ICZ38" s="86"/>
      <c r="IDA38" s="86"/>
      <c r="IDB38" s="86"/>
      <c r="IDC38" s="86"/>
      <c r="IDD38" s="86"/>
      <c r="IDE38" s="86"/>
      <c r="IDF38" s="86"/>
      <c r="IDG38" s="86"/>
      <c r="IDH38" s="86"/>
      <c r="IDI38" s="86"/>
      <c r="IDJ38" s="86"/>
      <c r="IDK38" s="86"/>
      <c r="IDL38" s="86"/>
      <c r="IDM38" s="86"/>
      <c r="IDN38" s="86"/>
      <c r="IDO38" s="86"/>
      <c r="IDP38" s="86"/>
      <c r="IDQ38" s="86"/>
      <c r="IDR38" s="86"/>
      <c r="IDS38" s="86"/>
      <c r="IDT38" s="86"/>
      <c r="IDU38" s="86"/>
      <c r="IDV38" s="86"/>
      <c r="IDW38" s="86"/>
      <c r="IDX38" s="86"/>
      <c r="IDY38" s="86"/>
      <c r="IDZ38" s="86"/>
      <c r="IEA38" s="86"/>
      <c r="IEB38" s="86"/>
      <c r="IEC38" s="86"/>
      <c r="IED38" s="86"/>
      <c r="IEE38" s="86"/>
      <c r="IEF38" s="86"/>
      <c r="IEG38" s="86"/>
      <c r="IEH38" s="86"/>
      <c r="IEI38" s="86"/>
      <c r="IEJ38" s="86"/>
      <c r="IEK38" s="86"/>
      <c r="IEL38" s="86"/>
      <c r="IEM38" s="86"/>
      <c r="IEN38" s="86"/>
      <c r="IEO38" s="86"/>
      <c r="IEP38" s="86"/>
      <c r="IEQ38" s="86"/>
      <c r="IER38" s="86"/>
      <c r="IES38" s="86"/>
      <c r="IET38" s="86"/>
      <c r="IEU38" s="86"/>
      <c r="IEV38" s="86"/>
      <c r="IEW38" s="86"/>
      <c r="IEX38" s="86"/>
      <c r="IEY38" s="86"/>
      <c r="IEZ38" s="86"/>
      <c r="IFA38" s="86"/>
      <c r="IFB38" s="86"/>
      <c r="IFC38" s="86"/>
      <c r="IFD38" s="86"/>
      <c r="IFE38" s="86"/>
      <c r="IFF38" s="86"/>
      <c r="IFG38" s="86"/>
      <c r="IFH38" s="86"/>
      <c r="IFI38" s="86"/>
      <c r="IFJ38" s="86"/>
      <c r="IFK38" s="86"/>
      <c r="IFL38" s="86"/>
      <c r="IFM38" s="86"/>
      <c r="IFN38" s="86"/>
      <c r="IFO38" s="86"/>
      <c r="IFP38" s="86"/>
      <c r="IFQ38" s="86"/>
      <c r="IFR38" s="86"/>
      <c r="IFS38" s="86"/>
      <c r="IFT38" s="86"/>
      <c r="IFU38" s="86"/>
      <c r="IFV38" s="86"/>
      <c r="IFW38" s="86"/>
      <c r="IFX38" s="86"/>
      <c r="IFY38" s="86"/>
      <c r="IFZ38" s="86"/>
      <c r="IGA38" s="86"/>
      <c r="IGB38" s="86"/>
      <c r="IGC38" s="86"/>
      <c r="IGD38" s="86"/>
      <c r="IGE38" s="86"/>
      <c r="IGF38" s="86"/>
      <c r="IGG38" s="86"/>
      <c r="IGH38" s="86"/>
      <c r="IGI38" s="86"/>
      <c r="IGJ38" s="86"/>
      <c r="IGK38" s="86"/>
      <c r="IGL38" s="86"/>
      <c r="IGM38" s="86"/>
      <c r="IGN38" s="86"/>
      <c r="IGO38" s="86"/>
      <c r="IGP38" s="86"/>
      <c r="IGQ38" s="86"/>
      <c r="IGR38" s="86"/>
      <c r="IGS38" s="86"/>
      <c r="IGT38" s="86"/>
      <c r="IGU38" s="86"/>
      <c r="IGV38" s="86"/>
      <c r="IGW38" s="86"/>
      <c r="IGX38" s="86"/>
      <c r="IGY38" s="86"/>
      <c r="IGZ38" s="86"/>
      <c r="IHA38" s="86"/>
      <c r="IHB38" s="86"/>
      <c r="IHC38" s="86"/>
      <c r="IHD38" s="86"/>
      <c r="IHE38" s="86"/>
      <c r="IHF38" s="86"/>
      <c r="IHG38" s="86"/>
      <c r="IHH38" s="86"/>
      <c r="IHI38" s="86"/>
      <c r="IHJ38" s="86"/>
      <c r="IHK38" s="86"/>
      <c r="IHL38" s="86"/>
      <c r="IHM38" s="86"/>
      <c r="IHN38" s="86"/>
      <c r="IHO38" s="86"/>
      <c r="IHP38" s="86"/>
      <c r="IHQ38" s="86"/>
      <c r="IHR38" s="86"/>
      <c r="IHS38" s="86"/>
      <c r="IHT38" s="86"/>
      <c r="IHU38" s="86"/>
      <c r="IHV38" s="86"/>
      <c r="IHW38" s="86"/>
      <c r="IHX38" s="86"/>
      <c r="IHY38" s="86"/>
      <c r="IHZ38" s="86"/>
      <c r="IIA38" s="86"/>
      <c r="IIB38" s="86"/>
      <c r="IIC38" s="86"/>
      <c r="IID38" s="86"/>
      <c r="IIE38" s="86"/>
      <c r="IIF38" s="86"/>
      <c r="IIG38" s="86"/>
      <c r="IIH38" s="86"/>
      <c r="III38" s="86"/>
      <c r="IIJ38" s="86"/>
      <c r="IIK38" s="86"/>
      <c r="IIL38" s="86"/>
      <c r="IIM38" s="86"/>
      <c r="IIN38" s="86"/>
      <c r="IIO38" s="86"/>
      <c r="IIP38" s="86"/>
      <c r="IIQ38" s="86"/>
      <c r="IIR38" s="86"/>
      <c r="IIS38" s="86"/>
      <c r="IIT38" s="86"/>
      <c r="IIU38" s="86"/>
      <c r="IIV38" s="86"/>
      <c r="IIW38" s="86"/>
      <c r="IIX38" s="86"/>
      <c r="IIY38" s="86"/>
      <c r="IIZ38" s="86"/>
      <c r="IJA38" s="86"/>
      <c r="IJB38" s="86"/>
      <c r="IJC38" s="86"/>
      <c r="IJD38" s="86"/>
      <c r="IJE38" s="86"/>
      <c r="IJF38" s="86"/>
      <c r="IJG38" s="86"/>
      <c r="IJH38" s="86"/>
      <c r="IJI38" s="86"/>
      <c r="IJJ38" s="86"/>
      <c r="IJK38" s="86"/>
      <c r="IJL38" s="86"/>
      <c r="IJM38" s="86"/>
      <c r="IJN38" s="86"/>
      <c r="IJO38" s="86"/>
      <c r="IJP38" s="86"/>
      <c r="IJQ38" s="86"/>
      <c r="IJR38" s="86"/>
      <c r="IJS38" s="86"/>
      <c r="IJT38" s="86"/>
      <c r="IJU38" s="86"/>
      <c r="IJV38" s="86"/>
      <c r="IJW38" s="86"/>
      <c r="IJX38" s="86"/>
      <c r="IJY38" s="86"/>
      <c r="IJZ38" s="86"/>
      <c r="IKA38" s="86"/>
      <c r="IKB38" s="86"/>
      <c r="IKC38" s="86"/>
      <c r="IKD38" s="86"/>
      <c r="IKE38" s="86"/>
      <c r="IKF38" s="86"/>
      <c r="IKG38" s="86"/>
      <c r="IKH38" s="86"/>
      <c r="IKI38" s="86"/>
      <c r="IKJ38" s="86"/>
      <c r="IKK38" s="86"/>
      <c r="IKL38" s="86"/>
      <c r="IKM38" s="86"/>
      <c r="IKN38" s="86"/>
      <c r="IKO38" s="86"/>
      <c r="IKP38" s="86"/>
      <c r="IKQ38" s="86"/>
      <c r="IKR38" s="86"/>
      <c r="IKS38" s="86"/>
      <c r="IKT38" s="86"/>
      <c r="IKU38" s="86"/>
      <c r="IKV38" s="86"/>
      <c r="IKW38" s="86"/>
      <c r="IKX38" s="86"/>
      <c r="IKY38" s="86"/>
      <c r="IKZ38" s="86"/>
      <c r="ILA38" s="86"/>
      <c r="ILB38" s="86"/>
      <c r="ILC38" s="86"/>
      <c r="ILD38" s="86"/>
      <c r="ILE38" s="86"/>
      <c r="ILF38" s="86"/>
      <c r="ILG38" s="86"/>
      <c r="ILH38" s="86"/>
      <c r="ILI38" s="86"/>
      <c r="ILJ38" s="86"/>
      <c r="ILK38" s="86"/>
      <c r="ILL38" s="86"/>
      <c r="ILM38" s="86"/>
      <c r="ILN38" s="86"/>
      <c r="ILO38" s="86"/>
      <c r="ILP38" s="86"/>
      <c r="ILQ38" s="86"/>
      <c r="ILR38" s="86"/>
      <c r="ILS38" s="86"/>
      <c r="ILT38" s="86"/>
      <c r="ILU38" s="86"/>
      <c r="ILV38" s="86"/>
      <c r="ILW38" s="86"/>
      <c r="ILX38" s="86"/>
      <c r="ILY38" s="86"/>
      <c r="ILZ38" s="86"/>
      <c r="IMA38" s="86"/>
      <c r="IMB38" s="86"/>
      <c r="IMC38" s="86"/>
      <c r="IMD38" s="86"/>
      <c r="IME38" s="86"/>
      <c r="IMF38" s="86"/>
      <c r="IMG38" s="86"/>
      <c r="IMH38" s="86"/>
      <c r="IMI38" s="86"/>
      <c r="IMJ38" s="86"/>
      <c r="IMK38" s="86"/>
      <c r="IML38" s="86"/>
      <c r="IMM38" s="86"/>
      <c r="IMN38" s="86"/>
      <c r="IMO38" s="86"/>
      <c r="IMP38" s="86"/>
      <c r="IMQ38" s="86"/>
      <c r="IMR38" s="86"/>
      <c r="IMS38" s="86"/>
      <c r="IMT38" s="86"/>
      <c r="IMU38" s="86"/>
      <c r="IMV38" s="86"/>
      <c r="IMW38" s="86"/>
      <c r="IMX38" s="86"/>
      <c r="IMY38" s="86"/>
      <c r="IMZ38" s="86"/>
      <c r="INA38" s="86"/>
      <c r="INB38" s="86"/>
      <c r="INC38" s="86"/>
      <c r="IND38" s="86"/>
      <c r="INE38" s="86"/>
      <c r="INF38" s="86"/>
      <c r="ING38" s="86"/>
      <c r="INH38" s="86"/>
      <c r="INI38" s="86"/>
      <c r="INJ38" s="86"/>
      <c r="INK38" s="86"/>
      <c r="INL38" s="86"/>
      <c r="INM38" s="86"/>
      <c r="INN38" s="86"/>
      <c r="INO38" s="86"/>
      <c r="INP38" s="86"/>
      <c r="INQ38" s="86"/>
      <c r="INR38" s="86"/>
      <c r="INS38" s="86"/>
      <c r="INT38" s="86"/>
      <c r="INU38" s="86"/>
      <c r="INV38" s="86"/>
      <c r="INW38" s="86"/>
      <c r="INX38" s="86"/>
      <c r="INY38" s="86"/>
      <c r="INZ38" s="86"/>
      <c r="IOA38" s="86"/>
      <c r="IOB38" s="86"/>
      <c r="IOC38" s="86"/>
      <c r="IOD38" s="86"/>
      <c r="IOE38" s="86"/>
      <c r="IOF38" s="86"/>
      <c r="IOG38" s="86"/>
      <c r="IOH38" s="86"/>
      <c r="IOI38" s="86"/>
      <c r="IOJ38" s="86"/>
      <c r="IOK38" s="86"/>
      <c r="IOL38" s="86"/>
      <c r="IOM38" s="86"/>
      <c r="ION38" s="86"/>
      <c r="IOO38" s="86"/>
      <c r="IOP38" s="86"/>
      <c r="IOQ38" s="86"/>
      <c r="IOR38" s="86"/>
      <c r="IOS38" s="86"/>
      <c r="IOT38" s="86"/>
      <c r="IOU38" s="86"/>
      <c r="IOV38" s="86"/>
      <c r="IOW38" s="86"/>
      <c r="IOX38" s="86"/>
      <c r="IOY38" s="86"/>
      <c r="IOZ38" s="86"/>
      <c r="IPA38" s="86"/>
      <c r="IPB38" s="86"/>
      <c r="IPC38" s="86"/>
      <c r="IPD38" s="86"/>
      <c r="IPE38" s="86"/>
      <c r="IPF38" s="86"/>
      <c r="IPG38" s="86"/>
      <c r="IPH38" s="86"/>
      <c r="IPI38" s="86"/>
      <c r="IPJ38" s="86"/>
      <c r="IPK38" s="86"/>
      <c r="IPL38" s="86"/>
      <c r="IPM38" s="86"/>
      <c r="IPN38" s="86"/>
      <c r="IPO38" s="86"/>
      <c r="IPP38" s="86"/>
      <c r="IPQ38" s="86"/>
      <c r="IPR38" s="86"/>
      <c r="IPS38" s="86"/>
      <c r="IPT38" s="86"/>
      <c r="IPU38" s="86"/>
      <c r="IPV38" s="86"/>
      <c r="IPW38" s="86"/>
      <c r="IPX38" s="86"/>
      <c r="IPY38" s="86"/>
      <c r="IPZ38" s="86"/>
      <c r="IQA38" s="86"/>
      <c r="IQB38" s="86"/>
      <c r="IQC38" s="86"/>
      <c r="IQD38" s="86"/>
      <c r="IQE38" s="86"/>
      <c r="IQF38" s="86"/>
      <c r="IQG38" s="86"/>
      <c r="IQH38" s="86"/>
      <c r="IQI38" s="86"/>
      <c r="IQJ38" s="86"/>
      <c r="IQK38" s="86"/>
      <c r="IQL38" s="86"/>
      <c r="IQM38" s="86"/>
      <c r="IQN38" s="86"/>
      <c r="IQO38" s="86"/>
      <c r="IQP38" s="86"/>
      <c r="IQQ38" s="86"/>
      <c r="IQR38" s="86"/>
      <c r="IQS38" s="86"/>
      <c r="IQT38" s="86"/>
      <c r="IQU38" s="86"/>
      <c r="IQV38" s="86"/>
      <c r="IQW38" s="86"/>
      <c r="IQX38" s="86"/>
      <c r="IQY38" s="86"/>
      <c r="IQZ38" s="86"/>
      <c r="IRA38" s="86"/>
      <c r="IRB38" s="86"/>
      <c r="IRC38" s="86"/>
      <c r="IRD38" s="86"/>
      <c r="IRE38" s="86"/>
      <c r="IRF38" s="86"/>
      <c r="IRG38" s="86"/>
      <c r="IRH38" s="86"/>
      <c r="IRI38" s="86"/>
      <c r="IRJ38" s="86"/>
      <c r="IRK38" s="86"/>
      <c r="IRL38" s="86"/>
      <c r="IRM38" s="86"/>
      <c r="IRN38" s="86"/>
      <c r="IRO38" s="86"/>
      <c r="IRP38" s="86"/>
      <c r="IRQ38" s="86"/>
      <c r="IRR38" s="86"/>
      <c r="IRS38" s="86"/>
      <c r="IRT38" s="86"/>
      <c r="IRU38" s="86"/>
      <c r="IRV38" s="86"/>
      <c r="IRW38" s="86"/>
      <c r="IRX38" s="86"/>
      <c r="IRY38" s="86"/>
      <c r="IRZ38" s="86"/>
      <c r="ISA38" s="86"/>
      <c r="ISB38" s="86"/>
      <c r="ISC38" s="86"/>
      <c r="ISD38" s="86"/>
      <c r="ISE38" s="86"/>
      <c r="ISF38" s="86"/>
      <c r="ISG38" s="86"/>
      <c r="ISH38" s="86"/>
      <c r="ISI38" s="86"/>
      <c r="ISJ38" s="86"/>
      <c r="ISK38" s="86"/>
      <c r="ISL38" s="86"/>
      <c r="ISM38" s="86"/>
      <c r="ISN38" s="86"/>
      <c r="ISO38" s="86"/>
      <c r="ISP38" s="86"/>
      <c r="ISQ38" s="86"/>
      <c r="ISR38" s="86"/>
      <c r="ISS38" s="86"/>
      <c r="IST38" s="86"/>
      <c r="ISU38" s="86"/>
      <c r="ISV38" s="86"/>
      <c r="ISW38" s="86"/>
      <c r="ISX38" s="86"/>
      <c r="ISY38" s="86"/>
      <c r="ISZ38" s="86"/>
      <c r="ITA38" s="86"/>
      <c r="ITB38" s="86"/>
      <c r="ITC38" s="86"/>
      <c r="ITD38" s="86"/>
      <c r="ITE38" s="86"/>
      <c r="ITF38" s="86"/>
      <c r="ITG38" s="86"/>
      <c r="ITH38" s="86"/>
      <c r="ITI38" s="86"/>
      <c r="ITJ38" s="86"/>
      <c r="ITK38" s="86"/>
      <c r="ITL38" s="86"/>
      <c r="ITM38" s="86"/>
      <c r="ITN38" s="86"/>
      <c r="ITO38" s="86"/>
      <c r="ITP38" s="86"/>
      <c r="ITQ38" s="86"/>
      <c r="ITR38" s="86"/>
      <c r="ITS38" s="86"/>
      <c r="ITT38" s="86"/>
      <c r="ITU38" s="86"/>
      <c r="ITV38" s="86"/>
      <c r="ITW38" s="86"/>
      <c r="ITX38" s="86"/>
      <c r="ITY38" s="86"/>
      <c r="ITZ38" s="86"/>
      <c r="IUA38" s="86"/>
      <c r="IUB38" s="86"/>
      <c r="IUC38" s="86"/>
      <c r="IUD38" s="86"/>
      <c r="IUE38" s="86"/>
      <c r="IUF38" s="86"/>
      <c r="IUG38" s="86"/>
      <c r="IUH38" s="86"/>
      <c r="IUI38" s="86"/>
      <c r="IUJ38" s="86"/>
      <c r="IUK38" s="86"/>
      <c r="IUL38" s="86"/>
      <c r="IUM38" s="86"/>
      <c r="IUN38" s="86"/>
      <c r="IUO38" s="86"/>
      <c r="IUP38" s="86"/>
      <c r="IUQ38" s="86"/>
      <c r="IUR38" s="86"/>
      <c r="IUS38" s="86"/>
      <c r="IUT38" s="86"/>
      <c r="IUU38" s="86"/>
      <c r="IUV38" s="86"/>
      <c r="IUW38" s="86"/>
      <c r="IUX38" s="86"/>
      <c r="IUY38" s="86"/>
      <c r="IUZ38" s="86"/>
      <c r="IVA38" s="86"/>
      <c r="IVB38" s="86"/>
      <c r="IVC38" s="86"/>
      <c r="IVD38" s="86"/>
      <c r="IVE38" s="86"/>
      <c r="IVF38" s="86"/>
      <c r="IVG38" s="86"/>
      <c r="IVH38" s="86"/>
      <c r="IVI38" s="86"/>
      <c r="IVJ38" s="86"/>
      <c r="IVK38" s="86"/>
      <c r="IVL38" s="86"/>
      <c r="IVM38" s="86"/>
      <c r="IVN38" s="86"/>
      <c r="IVO38" s="86"/>
      <c r="IVP38" s="86"/>
      <c r="IVQ38" s="86"/>
      <c r="IVR38" s="86"/>
      <c r="IVS38" s="86"/>
      <c r="IVT38" s="86"/>
      <c r="IVU38" s="86"/>
      <c r="IVV38" s="86"/>
      <c r="IVW38" s="86"/>
      <c r="IVX38" s="86"/>
      <c r="IVY38" s="86"/>
      <c r="IVZ38" s="86"/>
      <c r="IWA38" s="86"/>
      <c r="IWB38" s="86"/>
      <c r="IWC38" s="86"/>
      <c r="IWD38" s="86"/>
      <c r="IWE38" s="86"/>
      <c r="IWF38" s="86"/>
      <c r="IWG38" s="86"/>
      <c r="IWH38" s="86"/>
      <c r="IWI38" s="86"/>
      <c r="IWJ38" s="86"/>
      <c r="IWK38" s="86"/>
      <c r="IWL38" s="86"/>
      <c r="IWM38" s="86"/>
      <c r="IWN38" s="86"/>
      <c r="IWO38" s="86"/>
      <c r="IWP38" s="86"/>
      <c r="IWQ38" s="86"/>
      <c r="IWR38" s="86"/>
      <c r="IWS38" s="86"/>
      <c r="IWT38" s="86"/>
      <c r="IWU38" s="86"/>
      <c r="IWV38" s="86"/>
      <c r="IWW38" s="86"/>
      <c r="IWX38" s="86"/>
      <c r="IWY38" s="86"/>
      <c r="IWZ38" s="86"/>
      <c r="IXA38" s="86"/>
      <c r="IXB38" s="86"/>
      <c r="IXC38" s="86"/>
      <c r="IXD38" s="86"/>
      <c r="IXE38" s="86"/>
      <c r="IXF38" s="86"/>
      <c r="IXG38" s="86"/>
      <c r="IXH38" s="86"/>
      <c r="IXI38" s="86"/>
      <c r="IXJ38" s="86"/>
      <c r="IXK38" s="86"/>
      <c r="IXL38" s="86"/>
      <c r="IXM38" s="86"/>
      <c r="IXN38" s="86"/>
      <c r="IXO38" s="86"/>
      <c r="IXP38" s="86"/>
      <c r="IXQ38" s="86"/>
      <c r="IXR38" s="86"/>
      <c r="IXS38" s="86"/>
      <c r="IXT38" s="86"/>
      <c r="IXU38" s="86"/>
      <c r="IXV38" s="86"/>
      <c r="IXW38" s="86"/>
      <c r="IXX38" s="86"/>
      <c r="IXY38" s="86"/>
      <c r="IXZ38" s="86"/>
      <c r="IYA38" s="86"/>
      <c r="IYB38" s="86"/>
      <c r="IYC38" s="86"/>
      <c r="IYD38" s="86"/>
      <c r="IYE38" s="86"/>
      <c r="IYF38" s="86"/>
      <c r="IYG38" s="86"/>
      <c r="IYH38" s="86"/>
      <c r="IYI38" s="86"/>
      <c r="IYJ38" s="86"/>
      <c r="IYK38" s="86"/>
      <c r="IYL38" s="86"/>
      <c r="IYM38" s="86"/>
      <c r="IYN38" s="86"/>
      <c r="IYO38" s="86"/>
      <c r="IYP38" s="86"/>
      <c r="IYQ38" s="86"/>
      <c r="IYR38" s="86"/>
      <c r="IYS38" s="86"/>
      <c r="IYT38" s="86"/>
      <c r="IYU38" s="86"/>
      <c r="IYV38" s="86"/>
      <c r="IYW38" s="86"/>
      <c r="IYX38" s="86"/>
      <c r="IYY38" s="86"/>
      <c r="IYZ38" s="86"/>
      <c r="IZA38" s="86"/>
      <c r="IZB38" s="86"/>
      <c r="IZC38" s="86"/>
      <c r="IZD38" s="86"/>
      <c r="IZE38" s="86"/>
      <c r="IZF38" s="86"/>
      <c r="IZG38" s="86"/>
      <c r="IZH38" s="86"/>
      <c r="IZI38" s="86"/>
      <c r="IZJ38" s="86"/>
      <c r="IZK38" s="86"/>
      <c r="IZL38" s="86"/>
      <c r="IZM38" s="86"/>
      <c r="IZN38" s="86"/>
      <c r="IZO38" s="86"/>
      <c r="IZP38" s="86"/>
      <c r="IZQ38" s="86"/>
      <c r="IZR38" s="86"/>
      <c r="IZS38" s="86"/>
      <c r="IZT38" s="86"/>
      <c r="IZU38" s="86"/>
      <c r="IZV38" s="86"/>
      <c r="IZW38" s="86"/>
      <c r="IZX38" s="86"/>
      <c r="IZY38" s="86"/>
      <c r="IZZ38" s="86"/>
      <c r="JAA38" s="86"/>
      <c r="JAB38" s="86"/>
      <c r="JAC38" s="86"/>
      <c r="JAD38" s="86"/>
      <c r="JAE38" s="86"/>
      <c r="JAF38" s="86"/>
      <c r="JAG38" s="86"/>
      <c r="JAH38" s="86"/>
      <c r="JAI38" s="86"/>
      <c r="JAJ38" s="86"/>
      <c r="JAK38" s="86"/>
      <c r="JAL38" s="86"/>
      <c r="JAM38" s="86"/>
      <c r="JAN38" s="86"/>
      <c r="JAO38" s="86"/>
      <c r="JAP38" s="86"/>
      <c r="JAQ38" s="86"/>
      <c r="JAR38" s="86"/>
      <c r="JAS38" s="86"/>
      <c r="JAT38" s="86"/>
      <c r="JAU38" s="86"/>
      <c r="JAV38" s="86"/>
      <c r="JAW38" s="86"/>
      <c r="JAX38" s="86"/>
      <c r="JAY38" s="86"/>
      <c r="JAZ38" s="86"/>
      <c r="JBA38" s="86"/>
      <c r="JBB38" s="86"/>
      <c r="JBC38" s="86"/>
      <c r="JBD38" s="86"/>
      <c r="JBE38" s="86"/>
      <c r="JBF38" s="86"/>
      <c r="JBG38" s="86"/>
      <c r="JBH38" s="86"/>
      <c r="JBI38" s="86"/>
      <c r="JBJ38" s="86"/>
      <c r="JBK38" s="86"/>
      <c r="JBL38" s="86"/>
      <c r="JBM38" s="86"/>
      <c r="JBN38" s="86"/>
      <c r="JBO38" s="86"/>
      <c r="JBP38" s="86"/>
      <c r="JBQ38" s="86"/>
      <c r="JBR38" s="86"/>
      <c r="JBS38" s="86"/>
      <c r="JBT38" s="86"/>
      <c r="JBU38" s="86"/>
      <c r="JBV38" s="86"/>
      <c r="JBW38" s="86"/>
      <c r="JBX38" s="86"/>
      <c r="JBY38" s="86"/>
      <c r="JBZ38" s="86"/>
      <c r="JCA38" s="86"/>
      <c r="JCB38" s="86"/>
      <c r="JCC38" s="86"/>
      <c r="JCD38" s="86"/>
      <c r="JCE38" s="86"/>
      <c r="JCF38" s="86"/>
      <c r="JCG38" s="86"/>
      <c r="JCH38" s="86"/>
      <c r="JCI38" s="86"/>
      <c r="JCJ38" s="86"/>
      <c r="JCK38" s="86"/>
      <c r="JCL38" s="86"/>
      <c r="JCM38" s="86"/>
      <c r="JCN38" s="86"/>
      <c r="JCO38" s="86"/>
      <c r="JCP38" s="86"/>
      <c r="JCQ38" s="86"/>
      <c r="JCR38" s="86"/>
      <c r="JCS38" s="86"/>
      <c r="JCT38" s="86"/>
      <c r="JCU38" s="86"/>
      <c r="JCV38" s="86"/>
      <c r="JCW38" s="86"/>
      <c r="JCX38" s="86"/>
      <c r="JCY38" s="86"/>
      <c r="JCZ38" s="86"/>
      <c r="JDA38" s="86"/>
      <c r="JDB38" s="86"/>
      <c r="JDC38" s="86"/>
      <c r="JDD38" s="86"/>
      <c r="JDE38" s="86"/>
      <c r="JDF38" s="86"/>
      <c r="JDG38" s="86"/>
      <c r="JDH38" s="86"/>
      <c r="JDI38" s="86"/>
      <c r="JDJ38" s="86"/>
      <c r="JDK38" s="86"/>
      <c r="JDL38" s="86"/>
      <c r="JDM38" s="86"/>
      <c r="JDN38" s="86"/>
      <c r="JDO38" s="86"/>
      <c r="JDP38" s="86"/>
      <c r="JDQ38" s="86"/>
      <c r="JDR38" s="86"/>
      <c r="JDS38" s="86"/>
      <c r="JDT38" s="86"/>
      <c r="JDU38" s="86"/>
      <c r="JDV38" s="86"/>
      <c r="JDW38" s="86"/>
      <c r="JDX38" s="86"/>
      <c r="JDY38" s="86"/>
      <c r="JDZ38" s="86"/>
      <c r="JEA38" s="86"/>
      <c r="JEB38" s="86"/>
      <c r="JEC38" s="86"/>
      <c r="JED38" s="86"/>
      <c r="JEE38" s="86"/>
      <c r="JEF38" s="86"/>
      <c r="JEG38" s="86"/>
      <c r="JEH38" s="86"/>
      <c r="JEI38" s="86"/>
      <c r="JEJ38" s="86"/>
      <c r="JEK38" s="86"/>
      <c r="JEL38" s="86"/>
      <c r="JEM38" s="86"/>
      <c r="JEN38" s="86"/>
      <c r="JEO38" s="86"/>
      <c r="JEP38" s="86"/>
      <c r="JEQ38" s="86"/>
      <c r="JER38" s="86"/>
      <c r="JES38" s="86"/>
      <c r="JET38" s="86"/>
      <c r="JEU38" s="86"/>
      <c r="JEV38" s="86"/>
      <c r="JEW38" s="86"/>
      <c r="JEX38" s="86"/>
      <c r="JEY38" s="86"/>
      <c r="JEZ38" s="86"/>
      <c r="JFA38" s="86"/>
      <c r="JFB38" s="86"/>
      <c r="JFC38" s="86"/>
      <c r="JFD38" s="86"/>
      <c r="JFE38" s="86"/>
      <c r="JFF38" s="86"/>
      <c r="JFG38" s="86"/>
      <c r="JFH38" s="86"/>
      <c r="JFI38" s="86"/>
      <c r="JFJ38" s="86"/>
      <c r="JFK38" s="86"/>
      <c r="JFL38" s="86"/>
      <c r="JFM38" s="86"/>
      <c r="JFN38" s="86"/>
      <c r="JFO38" s="86"/>
      <c r="JFP38" s="86"/>
      <c r="JFQ38" s="86"/>
      <c r="JFR38" s="86"/>
      <c r="JFS38" s="86"/>
      <c r="JFT38" s="86"/>
      <c r="JFU38" s="86"/>
      <c r="JFV38" s="86"/>
      <c r="JFW38" s="86"/>
      <c r="JFX38" s="86"/>
      <c r="JFY38" s="86"/>
      <c r="JFZ38" s="86"/>
      <c r="JGA38" s="86"/>
      <c r="JGB38" s="86"/>
      <c r="JGC38" s="86"/>
      <c r="JGD38" s="86"/>
      <c r="JGE38" s="86"/>
      <c r="JGF38" s="86"/>
      <c r="JGG38" s="86"/>
      <c r="JGH38" s="86"/>
      <c r="JGI38" s="86"/>
      <c r="JGJ38" s="86"/>
      <c r="JGK38" s="86"/>
      <c r="JGL38" s="86"/>
      <c r="JGM38" s="86"/>
      <c r="JGN38" s="86"/>
      <c r="JGO38" s="86"/>
      <c r="JGP38" s="86"/>
      <c r="JGQ38" s="86"/>
      <c r="JGR38" s="86"/>
      <c r="JGS38" s="86"/>
      <c r="JGT38" s="86"/>
      <c r="JGU38" s="86"/>
      <c r="JGV38" s="86"/>
      <c r="JGW38" s="86"/>
      <c r="JGX38" s="86"/>
      <c r="JGY38" s="86"/>
      <c r="JGZ38" s="86"/>
      <c r="JHA38" s="86"/>
      <c r="JHB38" s="86"/>
      <c r="JHC38" s="86"/>
      <c r="JHD38" s="86"/>
      <c r="JHE38" s="86"/>
      <c r="JHF38" s="86"/>
      <c r="JHG38" s="86"/>
      <c r="JHH38" s="86"/>
      <c r="JHI38" s="86"/>
      <c r="JHJ38" s="86"/>
      <c r="JHK38" s="86"/>
      <c r="JHL38" s="86"/>
      <c r="JHM38" s="86"/>
      <c r="JHN38" s="86"/>
      <c r="JHO38" s="86"/>
      <c r="JHP38" s="86"/>
      <c r="JHQ38" s="86"/>
      <c r="JHR38" s="86"/>
      <c r="JHS38" s="86"/>
      <c r="JHT38" s="86"/>
      <c r="JHU38" s="86"/>
      <c r="JHV38" s="86"/>
      <c r="JHW38" s="86"/>
      <c r="JHX38" s="86"/>
      <c r="JHY38" s="86"/>
      <c r="JHZ38" s="86"/>
      <c r="JIA38" s="86"/>
      <c r="JIB38" s="86"/>
      <c r="JIC38" s="86"/>
      <c r="JID38" s="86"/>
      <c r="JIE38" s="86"/>
      <c r="JIF38" s="86"/>
      <c r="JIG38" s="86"/>
      <c r="JIH38" s="86"/>
      <c r="JII38" s="86"/>
      <c r="JIJ38" s="86"/>
      <c r="JIK38" s="86"/>
      <c r="JIL38" s="86"/>
      <c r="JIM38" s="86"/>
      <c r="JIN38" s="86"/>
      <c r="JIO38" s="86"/>
      <c r="JIP38" s="86"/>
      <c r="JIQ38" s="86"/>
      <c r="JIR38" s="86"/>
      <c r="JIS38" s="86"/>
      <c r="JIT38" s="86"/>
      <c r="JIU38" s="86"/>
      <c r="JIV38" s="86"/>
      <c r="JIW38" s="86"/>
      <c r="JIX38" s="86"/>
      <c r="JIY38" s="86"/>
      <c r="JIZ38" s="86"/>
      <c r="JJA38" s="86"/>
      <c r="JJB38" s="86"/>
      <c r="JJC38" s="86"/>
      <c r="JJD38" s="86"/>
      <c r="JJE38" s="86"/>
      <c r="JJF38" s="86"/>
      <c r="JJG38" s="86"/>
      <c r="JJH38" s="86"/>
      <c r="JJI38" s="86"/>
      <c r="JJJ38" s="86"/>
      <c r="JJK38" s="86"/>
      <c r="JJL38" s="86"/>
      <c r="JJM38" s="86"/>
      <c r="JJN38" s="86"/>
      <c r="JJO38" s="86"/>
      <c r="JJP38" s="86"/>
      <c r="JJQ38" s="86"/>
      <c r="JJR38" s="86"/>
      <c r="JJS38" s="86"/>
      <c r="JJT38" s="86"/>
      <c r="JJU38" s="86"/>
      <c r="JJV38" s="86"/>
      <c r="JJW38" s="86"/>
      <c r="JJX38" s="86"/>
      <c r="JJY38" s="86"/>
      <c r="JJZ38" s="86"/>
      <c r="JKA38" s="86"/>
      <c r="JKB38" s="86"/>
      <c r="JKC38" s="86"/>
      <c r="JKD38" s="86"/>
      <c r="JKE38" s="86"/>
      <c r="JKF38" s="86"/>
      <c r="JKG38" s="86"/>
      <c r="JKH38" s="86"/>
      <c r="JKI38" s="86"/>
      <c r="JKJ38" s="86"/>
      <c r="JKK38" s="86"/>
      <c r="JKL38" s="86"/>
      <c r="JKM38" s="86"/>
      <c r="JKN38" s="86"/>
      <c r="JKO38" s="86"/>
      <c r="JKP38" s="86"/>
      <c r="JKQ38" s="86"/>
      <c r="JKR38" s="86"/>
      <c r="JKS38" s="86"/>
      <c r="JKT38" s="86"/>
      <c r="JKU38" s="86"/>
      <c r="JKV38" s="86"/>
      <c r="JKW38" s="86"/>
      <c r="JKX38" s="86"/>
      <c r="JKY38" s="86"/>
      <c r="JKZ38" s="86"/>
      <c r="JLA38" s="86"/>
      <c r="JLB38" s="86"/>
      <c r="JLC38" s="86"/>
      <c r="JLD38" s="86"/>
      <c r="JLE38" s="86"/>
      <c r="JLF38" s="86"/>
      <c r="JLG38" s="86"/>
      <c r="JLH38" s="86"/>
      <c r="JLI38" s="86"/>
      <c r="JLJ38" s="86"/>
      <c r="JLK38" s="86"/>
      <c r="JLL38" s="86"/>
      <c r="JLM38" s="86"/>
      <c r="JLN38" s="86"/>
      <c r="JLO38" s="86"/>
      <c r="JLP38" s="86"/>
      <c r="JLQ38" s="86"/>
      <c r="JLR38" s="86"/>
      <c r="JLS38" s="86"/>
      <c r="JLT38" s="86"/>
      <c r="JLU38" s="86"/>
      <c r="JLV38" s="86"/>
      <c r="JLW38" s="86"/>
      <c r="JLX38" s="86"/>
      <c r="JLY38" s="86"/>
      <c r="JLZ38" s="86"/>
      <c r="JMA38" s="86"/>
      <c r="JMB38" s="86"/>
      <c r="JMC38" s="86"/>
      <c r="JMD38" s="86"/>
      <c r="JME38" s="86"/>
      <c r="JMF38" s="86"/>
      <c r="JMG38" s="86"/>
      <c r="JMH38" s="86"/>
      <c r="JMI38" s="86"/>
      <c r="JMJ38" s="86"/>
      <c r="JMK38" s="86"/>
      <c r="JML38" s="86"/>
      <c r="JMM38" s="86"/>
      <c r="JMN38" s="86"/>
      <c r="JMO38" s="86"/>
      <c r="JMP38" s="86"/>
      <c r="JMQ38" s="86"/>
      <c r="JMR38" s="86"/>
      <c r="JMS38" s="86"/>
      <c r="JMT38" s="86"/>
      <c r="JMU38" s="86"/>
      <c r="JMV38" s="86"/>
      <c r="JMW38" s="86"/>
      <c r="JMX38" s="86"/>
      <c r="JMY38" s="86"/>
      <c r="JMZ38" s="86"/>
      <c r="JNA38" s="86"/>
      <c r="JNB38" s="86"/>
      <c r="JNC38" s="86"/>
      <c r="JND38" s="86"/>
      <c r="JNE38" s="86"/>
      <c r="JNF38" s="86"/>
      <c r="JNG38" s="86"/>
      <c r="JNH38" s="86"/>
      <c r="JNI38" s="86"/>
      <c r="JNJ38" s="86"/>
      <c r="JNK38" s="86"/>
      <c r="JNL38" s="86"/>
      <c r="JNM38" s="86"/>
      <c r="JNN38" s="86"/>
      <c r="JNO38" s="86"/>
      <c r="JNP38" s="86"/>
      <c r="JNQ38" s="86"/>
      <c r="JNR38" s="86"/>
      <c r="JNS38" s="86"/>
      <c r="JNT38" s="86"/>
      <c r="JNU38" s="86"/>
      <c r="JNV38" s="86"/>
      <c r="JNW38" s="86"/>
      <c r="JNX38" s="86"/>
      <c r="JNY38" s="86"/>
      <c r="JNZ38" s="86"/>
      <c r="JOA38" s="86"/>
      <c r="JOB38" s="86"/>
      <c r="JOC38" s="86"/>
      <c r="JOD38" s="86"/>
      <c r="JOE38" s="86"/>
      <c r="JOF38" s="86"/>
      <c r="JOG38" s="86"/>
      <c r="JOH38" s="86"/>
      <c r="JOI38" s="86"/>
      <c r="JOJ38" s="86"/>
      <c r="JOK38" s="86"/>
      <c r="JOL38" s="86"/>
      <c r="JOM38" s="86"/>
      <c r="JON38" s="86"/>
      <c r="JOO38" s="86"/>
      <c r="JOP38" s="86"/>
      <c r="JOQ38" s="86"/>
      <c r="JOR38" s="86"/>
      <c r="JOS38" s="86"/>
      <c r="JOT38" s="86"/>
      <c r="JOU38" s="86"/>
      <c r="JOV38" s="86"/>
      <c r="JOW38" s="86"/>
      <c r="JOX38" s="86"/>
      <c r="JOY38" s="86"/>
      <c r="JOZ38" s="86"/>
      <c r="JPA38" s="86"/>
      <c r="JPB38" s="86"/>
      <c r="JPC38" s="86"/>
      <c r="JPD38" s="86"/>
      <c r="JPE38" s="86"/>
      <c r="JPF38" s="86"/>
      <c r="JPG38" s="86"/>
      <c r="JPH38" s="86"/>
      <c r="JPI38" s="86"/>
      <c r="JPJ38" s="86"/>
      <c r="JPK38" s="86"/>
      <c r="JPL38" s="86"/>
      <c r="JPM38" s="86"/>
      <c r="JPN38" s="86"/>
      <c r="JPO38" s="86"/>
      <c r="JPP38" s="86"/>
      <c r="JPQ38" s="86"/>
      <c r="JPR38" s="86"/>
      <c r="JPS38" s="86"/>
      <c r="JPT38" s="86"/>
      <c r="JPU38" s="86"/>
      <c r="JPV38" s="86"/>
      <c r="JPW38" s="86"/>
      <c r="JPX38" s="86"/>
      <c r="JPY38" s="86"/>
      <c r="JPZ38" s="86"/>
      <c r="JQA38" s="86"/>
      <c r="JQB38" s="86"/>
      <c r="JQC38" s="86"/>
      <c r="JQD38" s="86"/>
      <c r="JQE38" s="86"/>
      <c r="JQF38" s="86"/>
      <c r="JQG38" s="86"/>
      <c r="JQH38" s="86"/>
      <c r="JQI38" s="86"/>
      <c r="JQJ38" s="86"/>
      <c r="JQK38" s="86"/>
      <c r="JQL38" s="86"/>
      <c r="JQM38" s="86"/>
      <c r="JQN38" s="86"/>
      <c r="JQO38" s="86"/>
      <c r="JQP38" s="86"/>
      <c r="JQQ38" s="86"/>
      <c r="JQR38" s="86"/>
      <c r="JQS38" s="86"/>
      <c r="JQT38" s="86"/>
      <c r="JQU38" s="86"/>
      <c r="JQV38" s="86"/>
      <c r="JQW38" s="86"/>
      <c r="JQX38" s="86"/>
      <c r="JQY38" s="86"/>
      <c r="JQZ38" s="86"/>
      <c r="JRA38" s="86"/>
      <c r="JRB38" s="86"/>
      <c r="JRC38" s="86"/>
      <c r="JRD38" s="86"/>
      <c r="JRE38" s="86"/>
      <c r="JRF38" s="86"/>
      <c r="JRG38" s="86"/>
      <c r="JRH38" s="86"/>
      <c r="JRI38" s="86"/>
      <c r="JRJ38" s="86"/>
      <c r="JRK38" s="86"/>
      <c r="JRL38" s="86"/>
      <c r="JRM38" s="86"/>
      <c r="JRN38" s="86"/>
      <c r="JRO38" s="86"/>
      <c r="JRP38" s="86"/>
      <c r="JRQ38" s="86"/>
      <c r="JRR38" s="86"/>
      <c r="JRS38" s="86"/>
      <c r="JRT38" s="86"/>
      <c r="JRU38" s="86"/>
      <c r="JRV38" s="86"/>
      <c r="JRW38" s="86"/>
      <c r="JRX38" s="86"/>
      <c r="JRY38" s="86"/>
      <c r="JRZ38" s="86"/>
      <c r="JSA38" s="86"/>
      <c r="JSB38" s="86"/>
      <c r="JSC38" s="86"/>
      <c r="JSD38" s="86"/>
      <c r="JSE38" s="86"/>
      <c r="JSF38" s="86"/>
      <c r="JSG38" s="86"/>
      <c r="JSH38" s="86"/>
      <c r="JSI38" s="86"/>
      <c r="JSJ38" s="86"/>
      <c r="JSK38" s="86"/>
      <c r="JSL38" s="86"/>
      <c r="JSM38" s="86"/>
      <c r="JSN38" s="86"/>
      <c r="JSO38" s="86"/>
      <c r="JSP38" s="86"/>
      <c r="JSQ38" s="86"/>
      <c r="JSR38" s="86"/>
      <c r="JSS38" s="86"/>
      <c r="JST38" s="86"/>
      <c r="JSU38" s="86"/>
      <c r="JSV38" s="86"/>
      <c r="JSW38" s="86"/>
      <c r="JSX38" s="86"/>
      <c r="JSY38" s="86"/>
      <c r="JSZ38" s="86"/>
      <c r="JTA38" s="86"/>
      <c r="JTB38" s="86"/>
      <c r="JTC38" s="86"/>
      <c r="JTD38" s="86"/>
      <c r="JTE38" s="86"/>
      <c r="JTF38" s="86"/>
      <c r="JTG38" s="86"/>
      <c r="JTH38" s="86"/>
      <c r="JTI38" s="86"/>
      <c r="JTJ38" s="86"/>
      <c r="JTK38" s="86"/>
      <c r="JTL38" s="86"/>
      <c r="JTM38" s="86"/>
      <c r="JTN38" s="86"/>
      <c r="JTO38" s="86"/>
      <c r="JTP38" s="86"/>
      <c r="JTQ38" s="86"/>
      <c r="JTR38" s="86"/>
      <c r="JTS38" s="86"/>
      <c r="JTT38" s="86"/>
      <c r="JTU38" s="86"/>
      <c r="JTV38" s="86"/>
      <c r="JTW38" s="86"/>
      <c r="JTX38" s="86"/>
      <c r="JTY38" s="86"/>
      <c r="JTZ38" s="86"/>
      <c r="JUA38" s="86"/>
      <c r="JUB38" s="86"/>
      <c r="JUC38" s="86"/>
      <c r="JUD38" s="86"/>
      <c r="JUE38" s="86"/>
      <c r="JUF38" s="86"/>
      <c r="JUG38" s="86"/>
      <c r="JUH38" s="86"/>
      <c r="JUI38" s="86"/>
      <c r="JUJ38" s="86"/>
      <c r="JUK38" s="86"/>
      <c r="JUL38" s="86"/>
      <c r="JUM38" s="86"/>
      <c r="JUN38" s="86"/>
      <c r="JUO38" s="86"/>
      <c r="JUP38" s="86"/>
      <c r="JUQ38" s="86"/>
      <c r="JUR38" s="86"/>
      <c r="JUS38" s="86"/>
      <c r="JUT38" s="86"/>
      <c r="JUU38" s="86"/>
      <c r="JUV38" s="86"/>
      <c r="JUW38" s="86"/>
      <c r="JUX38" s="86"/>
      <c r="JUY38" s="86"/>
      <c r="JUZ38" s="86"/>
      <c r="JVA38" s="86"/>
      <c r="JVB38" s="86"/>
      <c r="JVC38" s="86"/>
      <c r="JVD38" s="86"/>
      <c r="JVE38" s="86"/>
      <c r="JVF38" s="86"/>
      <c r="JVG38" s="86"/>
      <c r="JVH38" s="86"/>
      <c r="JVI38" s="86"/>
      <c r="JVJ38" s="86"/>
      <c r="JVK38" s="86"/>
      <c r="JVL38" s="86"/>
      <c r="JVM38" s="86"/>
      <c r="JVN38" s="86"/>
      <c r="JVO38" s="86"/>
      <c r="JVP38" s="86"/>
      <c r="JVQ38" s="86"/>
      <c r="JVR38" s="86"/>
      <c r="JVS38" s="86"/>
      <c r="JVT38" s="86"/>
      <c r="JVU38" s="86"/>
      <c r="JVV38" s="86"/>
      <c r="JVW38" s="86"/>
      <c r="JVX38" s="86"/>
      <c r="JVY38" s="86"/>
      <c r="JVZ38" s="86"/>
      <c r="JWA38" s="86"/>
      <c r="JWB38" s="86"/>
      <c r="JWC38" s="86"/>
      <c r="JWD38" s="86"/>
      <c r="JWE38" s="86"/>
      <c r="JWF38" s="86"/>
      <c r="JWG38" s="86"/>
      <c r="JWH38" s="86"/>
      <c r="JWI38" s="86"/>
      <c r="JWJ38" s="86"/>
      <c r="JWK38" s="86"/>
      <c r="JWL38" s="86"/>
      <c r="JWM38" s="86"/>
      <c r="JWN38" s="86"/>
      <c r="JWO38" s="86"/>
      <c r="JWP38" s="86"/>
      <c r="JWQ38" s="86"/>
      <c r="JWR38" s="86"/>
      <c r="JWS38" s="86"/>
      <c r="JWT38" s="86"/>
      <c r="JWU38" s="86"/>
      <c r="JWV38" s="86"/>
      <c r="JWW38" s="86"/>
      <c r="JWX38" s="86"/>
      <c r="JWY38" s="86"/>
      <c r="JWZ38" s="86"/>
      <c r="JXA38" s="86"/>
      <c r="JXB38" s="86"/>
      <c r="JXC38" s="86"/>
      <c r="JXD38" s="86"/>
      <c r="JXE38" s="86"/>
      <c r="JXF38" s="86"/>
      <c r="JXG38" s="86"/>
      <c r="JXH38" s="86"/>
      <c r="JXI38" s="86"/>
      <c r="JXJ38" s="86"/>
      <c r="JXK38" s="86"/>
      <c r="JXL38" s="86"/>
      <c r="JXM38" s="86"/>
      <c r="JXN38" s="86"/>
      <c r="JXO38" s="86"/>
      <c r="JXP38" s="86"/>
      <c r="JXQ38" s="86"/>
      <c r="JXR38" s="86"/>
      <c r="JXS38" s="86"/>
      <c r="JXT38" s="86"/>
      <c r="JXU38" s="86"/>
      <c r="JXV38" s="86"/>
      <c r="JXW38" s="86"/>
      <c r="JXX38" s="86"/>
      <c r="JXY38" s="86"/>
      <c r="JXZ38" s="86"/>
      <c r="JYA38" s="86"/>
      <c r="JYB38" s="86"/>
      <c r="JYC38" s="86"/>
      <c r="JYD38" s="86"/>
      <c r="JYE38" s="86"/>
      <c r="JYF38" s="86"/>
      <c r="JYG38" s="86"/>
      <c r="JYH38" s="86"/>
      <c r="JYI38" s="86"/>
      <c r="JYJ38" s="86"/>
      <c r="JYK38" s="86"/>
      <c r="JYL38" s="86"/>
      <c r="JYM38" s="86"/>
      <c r="JYN38" s="86"/>
      <c r="JYO38" s="86"/>
      <c r="JYP38" s="86"/>
      <c r="JYQ38" s="86"/>
      <c r="JYR38" s="86"/>
      <c r="JYS38" s="86"/>
      <c r="JYT38" s="86"/>
      <c r="JYU38" s="86"/>
      <c r="JYV38" s="86"/>
      <c r="JYW38" s="86"/>
      <c r="JYX38" s="86"/>
      <c r="JYY38" s="86"/>
      <c r="JYZ38" s="86"/>
      <c r="JZA38" s="86"/>
      <c r="JZB38" s="86"/>
      <c r="JZC38" s="86"/>
      <c r="JZD38" s="86"/>
      <c r="JZE38" s="86"/>
      <c r="JZF38" s="86"/>
      <c r="JZG38" s="86"/>
      <c r="JZH38" s="86"/>
      <c r="JZI38" s="86"/>
      <c r="JZJ38" s="86"/>
      <c r="JZK38" s="86"/>
      <c r="JZL38" s="86"/>
      <c r="JZM38" s="86"/>
      <c r="JZN38" s="86"/>
      <c r="JZO38" s="86"/>
      <c r="JZP38" s="86"/>
      <c r="JZQ38" s="86"/>
      <c r="JZR38" s="86"/>
      <c r="JZS38" s="86"/>
      <c r="JZT38" s="86"/>
      <c r="JZU38" s="86"/>
      <c r="JZV38" s="86"/>
      <c r="JZW38" s="86"/>
      <c r="JZX38" s="86"/>
      <c r="JZY38" s="86"/>
      <c r="JZZ38" s="86"/>
      <c r="KAA38" s="86"/>
      <c r="KAB38" s="86"/>
      <c r="KAC38" s="86"/>
      <c r="KAD38" s="86"/>
      <c r="KAE38" s="86"/>
      <c r="KAF38" s="86"/>
      <c r="KAG38" s="86"/>
      <c r="KAH38" s="86"/>
      <c r="KAI38" s="86"/>
      <c r="KAJ38" s="86"/>
      <c r="KAK38" s="86"/>
      <c r="KAL38" s="86"/>
      <c r="KAM38" s="86"/>
      <c r="KAN38" s="86"/>
      <c r="KAO38" s="86"/>
      <c r="KAP38" s="86"/>
      <c r="KAQ38" s="86"/>
      <c r="KAR38" s="86"/>
      <c r="KAS38" s="86"/>
      <c r="KAT38" s="86"/>
      <c r="KAU38" s="86"/>
      <c r="KAV38" s="86"/>
      <c r="KAW38" s="86"/>
      <c r="KAX38" s="86"/>
      <c r="KAY38" s="86"/>
      <c r="KAZ38" s="86"/>
      <c r="KBA38" s="86"/>
      <c r="KBB38" s="86"/>
      <c r="KBC38" s="86"/>
      <c r="KBD38" s="86"/>
      <c r="KBE38" s="86"/>
      <c r="KBF38" s="86"/>
      <c r="KBG38" s="86"/>
      <c r="KBH38" s="86"/>
      <c r="KBI38" s="86"/>
      <c r="KBJ38" s="86"/>
      <c r="KBK38" s="86"/>
      <c r="KBL38" s="86"/>
      <c r="KBM38" s="86"/>
      <c r="KBN38" s="86"/>
      <c r="KBO38" s="86"/>
      <c r="KBP38" s="86"/>
      <c r="KBQ38" s="86"/>
      <c r="KBR38" s="86"/>
      <c r="KBS38" s="86"/>
      <c r="KBT38" s="86"/>
      <c r="KBU38" s="86"/>
      <c r="KBV38" s="86"/>
      <c r="KBW38" s="86"/>
      <c r="KBX38" s="86"/>
      <c r="KBY38" s="86"/>
      <c r="KBZ38" s="86"/>
      <c r="KCA38" s="86"/>
      <c r="KCB38" s="86"/>
      <c r="KCC38" s="86"/>
      <c r="KCD38" s="86"/>
      <c r="KCE38" s="86"/>
      <c r="KCF38" s="86"/>
      <c r="KCG38" s="86"/>
      <c r="KCH38" s="86"/>
      <c r="KCI38" s="86"/>
      <c r="KCJ38" s="86"/>
      <c r="KCK38" s="86"/>
      <c r="KCL38" s="86"/>
      <c r="KCM38" s="86"/>
      <c r="KCN38" s="86"/>
      <c r="KCO38" s="86"/>
      <c r="KCP38" s="86"/>
      <c r="KCQ38" s="86"/>
      <c r="KCR38" s="86"/>
      <c r="KCS38" s="86"/>
      <c r="KCT38" s="86"/>
      <c r="KCU38" s="86"/>
      <c r="KCV38" s="86"/>
      <c r="KCW38" s="86"/>
      <c r="KCX38" s="86"/>
      <c r="KCY38" s="86"/>
      <c r="KCZ38" s="86"/>
      <c r="KDA38" s="86"/>
      <c r="KDB38" s="86"/>
      <c r="KDC38" s="86"/>
      <c r="KDD38" s="86"/>
      <c r="KDE38" s="86"/>
      <c r="KDF38" s="86"/>
      <c r="KDG38" s="86"/>
      <c r="KDH38" s="86"/>
      <c r="KDI38" s="86"/>
      <c r="KDJ38" s="86"/>
      <c r="KDK38" s="86"/>
      <c r="KDL38" s="86"/>
      <c r="KDM38" s="86"/>
      <c r="KDN38" s="86"/>
      <c r="KDO38" s="86"/>
      <c r="KDP38" s="86"/>
      <c r="KDQ38" s="86"/>
      <c r="KDR38" s="86"/>
      <c r="KDS38" s="86"/>
      <c r="KDT38" s="86"/>
      <c r="KDU38" s="86"/>
      <c r="KDV38" s="86"/>
      <c r="KDW38" s="86"/>
      <c r="KDX38" s="86"/>
      <c r="KDY38" s="86"/>
      <c r="KDZ38" s="86"/>
      <c r="KEA38" s="86"/>
      <c r="KEB38" s="86"/>
      <c r="KEC38" s="86"/>
      <c r="KED38" s="86"/>
      <c r="KEE38" s="86"/>
      <c r="KEF38" s="86"/>
      <c r="KEG38" s="86"/>
      <c r="KEH38" s="86"/>
      <c r="KEI38" s="86"/>
      <c r="KEJ38" s="86"/>
      <c r="KEK38" s="86"/>
      <c r="KEL38" s="86"/>
      <c r="KEM38" s="86"/>
      <c r="KEN38" s="86"/>
      <c r="KEO38" s="86"/>
      <c r="KEP38" s="86"/>
      <c r="KEQ38" s="86"/>
      <c r="KER38" s="86"/>
      <c r="KES38" s="86"/>
      <c r="KET38" s="86"/>
      <c r="KEU38" s="86"/>
      <c r="KEV38" s="86"/>
      <c r="KEW38" s="86"/>
      <c r="KEX38" s="86"/>
      <c r="KEY38" s="86"/>
      <c r="KEZ38" s="86"/>
      <c r="KFA38" s="86"/>
      <c r="KFB38" s="86"/>
      <c r="KFC38" s="86"/>
      <c r="KFD38" s="86"/>
      <c r="KFE38" s="86"/>
      <c r="KFF38" s="86"/>
      <c r="KFG38" s="86"/>
      <c r="KFH38" s="86"/>
      <c r="KFI38" s="86"/>
      <c r="KFJ38" s="86"/>
      <c r="KFK38" s="86"/>
      <c r="KFL38" s="86"/>
      <c r="KFM38" s="86"/>
      <c r="KFN38" s="86"/>
      <c r="KFO38" s="86"/>
      <c r="KFP38" s="86"/>
      <c r="KFQ38" s="86"/>
      <c r="KFR38" s="86"/>
      <c r="KFS38" s="86"/>
      <c r="KFT38" s="86"/>
      <c r="KFU38" s="86"/>
      <c r="KFV38" s="86"/>
      <c r="KFW38" s="86"/>
      <c r="KFX38" s="86"/>
      <c r="KFY38" s="86"/>
      <c r="KFZ38" s="86"/>
      <c r="KGA38" s="86"/>
      <c r="KGB38" s="86"/>
      <c r="KGC38" s="86"/>
      <c r="KGD38" s="86"/>
      <c r="KGE38" s="86"/>
      <c r="KGF38" s="86"/>
      <c r="KGG38" s="86"/>
      <c r="KGH38" s="86"/>
      <c r="KGI38" s="86"/>
      <c r="KGJ38" s="86"/>
      <c r="KGK38" s="86"/>
      <c r="KGL38" s="86"/>
      <c r="KGM38" s="86"/>
      <c r="KGN38" s="86"/>
      <c r="KGO38" s="86"/>
      <c r="KGP38" s="86"/>
      <c r="KGQ38" s="86"/>
      <c r="KGR38" s="86"/>
      <c r="KGS38" s="86"/>
      <c r="KGT38" s="86"/>
      <c r="KGU38" s="86"/>
      <c r="KGV38" s="86"/>
      <c r="KGW38" s="86"/>
      <c r="KGX38" s="86"/>
      <c r="KGY38" s="86"/>
      <c r="KGZ38" s="86"/>
      <c r="KHA38" s="86"/>
      <c r="KHB38" s="86"/>
      <c r="KHC38" s="86"/>
      <c r="KHD38" s="86"/>
      <c r="KHE38" s="86"/>
      <c r="KHF38" s="86"/>
      <c r="KHG38" s="86"/>
      <c r="KHH38" s="86"/>
      <c r="KHI38" s="86"/>
      <c r="KHJ38" s="86"/>
      <c r="KHK38" s="86"/>
      <c r="KHL38" s="86"/>
      <c r="KHM38" s="86"/>
      <c r="KHN38" s="86"/>
      <c r="KHO38" s="86"/>
      <c r="KHP38" s="86"/>
      <c r="KHQ38" s="86"/>
      <c r="KHR38" s="86"/>
      <c r="KHS38" s="86"/>
      <c r="KHT38" s="86"/>
      <c r="KHU38" s="86"/>
      <c r="KHV38" s="86"/>
      <c r="KHW38" s="86"/>
      <c r="KHX38" s="86"/>
      <c r="KHY38" s="86"/>
      <c r="KHZ38" s="86"/>
      <c r="KIA38" s="86"/>
      <c r="KIB38" s="86"/>
      <c r="KIC38" s="86"/>
      <c r="KID38" s="86"/>
      <c r="KIE38" s="86"/>
      <c r="KIF38" s="86"/>
      <c r="KIG38" s="86"/>
      <c r="KIH38" s="86"/>
      <c r="KII38" s="86"/>
      <c r="KIJ38" s="86"/>
      <c r="KIK38" s="86"/>
      <c r="KIL38" s="86"/>
      <c r="KIM38" s="86"/>
      <c r="KIN38" s="86"/>
      <c r="KIO38" s="86"/>
      <c r="KIP38" s="86"/>
      <c r="KIQ38" s="86"/>
      <c r="KIR38" s="86"/>
      <c r="KIS38" s="86"/>
      <c r="KIT38" s="86"/>
      <c r="KIU38" s="86"/>
      <c r="KIV38" s="86"/>
      <c r="KIW38" s="86"/>
      <c r="KIX38" s="86"/>
      <c r="KIY38" s="86"/>
      <c r="KIZ38" s="86"/>
      <c r="KJA38" s="86"/>
      <c r="KJB38" s="86"/>
      <c r="KJC38" s="86"/>
      <c r="KJD38" s="86"/>
      <c r="KJE38" s="86"/>
      <c r="KJF38" s="86"/>
      <c r="KJG38" s="86"/>
      <c r="KJH38" s="86"/>
      <c r="KJI38" s="86"/>
      <c r="KJJ38" s="86"/>
      <c r="KJK38" s="86"/>
      <c r="KJL38" s="86"/>
      <c r="KJM38" s="86"/>
      <c r="KJN38" s="86"/>
      <c r="KJO38" s="86"/>
      <c r="KJP38" s="86"/>
      <c r="KJQ38" s="86"/>
      <c r="KJR38" s="86"/>
      <c r="KJS38" s="86"/>
      <c r="KJT38" s="86"/>
      <c r="KJU38" s="86"/>
      <c r="KJV38" s="86"/>
      <c r="KJW38" s="86"/>
      <c r="KJX38" s="86"/>
      <c r="KJY38" s="86"/>
      <c r="KJZ38" s="86"/>
      <c r="KKA38" s="86"/>
      <c r="KKB38" s="86"/>
      <c r="KKC38" s="86"/>
      <c r="KKD38" s="86"/>
      <c r="KKE38" s="86"/>
      <c r="KKF38" s="86"/>
      <c r="KKG38" s="86"/>
      <c r="KKH38" s="86"/>
      <c r="KKI38" s="86"/>
      <c r="KKJ38" s="86"/>
      <c r="KKK38" s="86"/>
      <c r="KKL38" s="86"/>
      <c r="KKM38" s="86"/>
      <c r="KKN38" s="86"/>
      <c r="KKO38" s="86"/>
      <c r="KKP38" s="86"/>
      <c r="KKQ38" s="86"/>
      <c r="KKR38" s="86"/>
      <c r="KKS38" s="86"/>
      <c r="KKT38" s="86"/>
      <c r="KKU38" s="86"/>
      <c r="KKV38" s="86"/>
      <c r="KKW38" s="86"/>
      <c r="KKX38" s="86"/>
      <c r="KKY38" s="86"/>
      <c r="KKZ38" s="86"/>
      <c r="KLA38" s="86"/>
      <c r="KLB38" s="86"/>
      <c r="KLC38" s="86"/>
      <c r="KLD38" s="86"/>
      <c r="KLE38" s="86"/>
      <c r="KLF38" s="86"/>
      <c r="KLG38" s="86"/>
      <c r="KLH38" s="86"/>
      <c r="KLI38" s="86"/>
      <c r="KLJ38" s="86"/>
      <c r="KLK38" s="86"/>
      <c r="KLL38" s="86"/>
      <c r="KLM38" s="86"/>
      <c r="KLN38" s="86"/>
      <c r="KLO38" s="86"/>
      <c r="KLP38" s="86"/>
      <c r="KLQ38" s="86"/>
      <c r="KLR38" s="86"/>
      <c r="KLS38" s="86"/>
      <c r="KLT38" s="86"/>
      <c r="KLU38" s="86"/>
      <c r="KLV38" s="86"/>
      <c r="KLW38" s="86"/>
      <c r="KLX38" s="86"/>
      <c r="KLY38" s="86"/>
      <c r="KLZ38" s="86"/>
      <c r="KMA38" s="86"/>
      <c r="KMB38" s="86"/>
      <c r="KMC38" s="86"/>
      <c r="KMD38" s="86"/>
      <c r="KME38" s="86"/>
      <c r="KMF38" s="86"/>
      <c r="KMG38" s="86"/>
      <c r="KMH38" s="86"/>
      <c r="KMI38" s="86"/>
      <c r="KMJ38" s="86"/>
      <c r="KMK38" s="86"/>
      <c r="KML38" s="86"/>
      <c r="KMM38" s="86"/>
      <c r="KMN38" s="86"/>
      <c r="KMO38" s="86"/>
      <c r="KMP38" s="86"/>
      <c r="KMQ38" s="86"/>
      <c r="KMR38" s="86"/>
      <c r="KMS38" s="86"/>
      <c r="KMT38" s="86"/>
      <c r="KMU38" s="86"/>
      <c r="KMV38" s="86"/>
      <c r="KMW38" s="86"/>
      <c r="KMX38" s="86"/>
      <c r="KMY38" s="86"/>
      <c r="KMZ38" s="86"/>
      <c r="KNA38" s="86"/>
      <c r="KNB38" s="86"/>
      <c r="KNC38" s="86"/>
      <c r="KND38" s="86"/>
      <c r="KNE38" s="86"/>
      <c r="KNF38" s="86"/>
      <c r="KNG38" s="86"/>
      <c r="KNH38" s="86"/>
      <c r="KNI38" s="86"/>
      <c r="KNJ38" s="86"/>
      <c r="KNK38" s="86"/>
      <c r="KNL38" s="86"/>
      <c r="KNM38" s="86"/>
      <c r="KNN38" s="86"/>
      <c r="KNO38" s="86"/>
      <c r="KNP38" s="86"/>
      <c r="KNQ38" s="86"/>
      <c r="KNR38" s="86"/>
      <c r="KNS38" s="86"/>
      <c r="KNT38" s="86"/>
      <c r="KNU38" s="86"/>
      <c r="KNV38" s="86"/>
      <c r="KNW38" s="86"/>
      <c r="KNX38" s="86"/>
      <c r="KNY38" s="86"/>
      <c r="KNZ38" s="86"/>
      <c r="KOA38" s="86"/>
      <c r="KOB38" s="86"/>
      <c r="KOC38" s="86"/>
      <c r="KOD38" s="86"/>
      <c r="KOE38" s="86"/>
      <c r="KOF38" s="86"/>
      <c r="KOG38" s="86"/>
      <c r="KOH38" s="86"/>
      <c r="KOI38" s="86"/>
      <c r="KOJ38" s="86"/>
      <c r="KOK38" s="86"/>
      <c r="KOL38" s="86"/>
      <c r="KOM38" s="86"/>
      <c r="KON38" s="86"/>
      <c r="KOO38" s="86"/>
      <c r="KOP38" s="86"/>
      <c r="KOQ38" s="86"/>
      <c r="KOR38" s="86"/>
      <c r="KOS38" s="86"/>
      <c r="KOT38" s="86"/>
      <c r="KOU38" s="86"/>
      <c r="KOV38" s="86"/>
      <c r="KOW38" s="86"/>
      <c r="KOX38" s="86"/>
      <c r="KOY38" s="86"/>
      <c r="KOZ38" s="86"/>
      <c r="KPA38" s="86"/>
      <c r="KPB38" s="86"/>
      <c r="KPC38" s="86"/>
      <c r="KPD38" s="86"/>
      <c r="KPE38" s="86"/>
      <c r="KPF38" s="86"/>
      <c r="KPG38" s="86"/>
      <c r="KPH38" s="86"/>
      <c r="KPI38" s="86"/>
      <c r="KPJ38" s="86"/>
      <c r="KPK38" s="86"/>
      <c r="KPL38" s="86"/>
      <c r="KPM38" s="86"/>
      <c r="KPN38" s="86"/>
      <c r="KPO38" s="86"/>
      <c r="KPP38" s="86"/>
      <c r="KPQ38" s="86"/>
      <c r="KPR38" s="86"/>
      <c r="KPS38" s="86"/>
      <c r="KPT38" s="86"/>
      <c r="KPU38" s="86"/>
      <c r="KPV38" s="86"/>
      <c r="KPW38" s="86"/>
      <c r="KPX38" s="86"/>
      <c r="KPY38" s="86"/>
      <c r="KPZ38" s="86"/>
      <c r="KQA38" s="86"/>
      <c r="KQB38" s="86"/>
      <c r="KQC38" s="86"/>
      <c r="KQD38" s="86"/>
      <c r="KQE38" s="86"/>
      <c r="KQF38" s="86"/>
      <c r="KQG38" s="86"/>
      <c r="KQH38" s="86"/>
      <c r="KQI38" s="86"/>
      <c r="KQJ38" s="86"/>
      <c r="KQK38" s="86"/>
      <c r="KQL38" s="86"/>
      <c r="KQM38" s="86"/>
      <c r="KQN38" s="86"/>
      <c r="KQO38" s="86"/>
      <c r="KQP38" s="86"/>
      <c r="KQQ38" s="86"/>
      <c r="KQR38" s="86"/>
      <c r="KQS38" s="86"/>
      <c r="KQT38" s="86"/>
      <c r="KQU38" s="86"/>
      <c r="KQV38" s="86"/>
      <c r="KQW38" s="86"/>
      <c r="KQX38" s="86"/>
      <c r="KQY38" s="86"/>
      <c r="KQZ38" s="86"/>
      <c r="KRA38" s="86"/>
      <c r="KRB38" s="86"/>
      <c r="KRC38" s="86"/>
      <c r="KRD38" s="86"/>
      <c r="KRE38" s="86"/>
      <c r="KRF38" s="86"/>
      <c r="KRG38" s="86"/>
      <c r="KRH38" s="86"/>
      <c r="KRI38" s="86"/>
      <c r="KRJ38" s="86"/>
      <c r="KRK38" s="86"/>
      <c r="KRL38" s="86"/>
      <c r="KRM38" s="86"/>
      <c r="KRN38" s="86"/>
      <c r="KRO38" s="86"/>
      <c r="KRP38" s="86"/>
      <c r="KRQ38" s="86"/>
      <c r="KRR38" s="86"/>
      <c r="KRS38" s="86"/>
      <c r="KRT38" s="86"/>
      <c r="KRU38" s="86"/>
      <c r="KRV38" s="86"/>
      <c r="KRW38" s="86"/>
      <c r="KRX38" s="86"/>
      <c r="KRY38" s="86"/>
      <c r="KRZ38" s="86"/>
      <c r="KSA38" s="86"/>
      <c r="KSB38" s="86"/>
      <c r="KSC38" s="86"/>
      <c r="KSD38" s="86"/>
      <c r="KSE38" s="86"/>
      <c r="KSF38" s="86"/>
      <c r="KSG38" s="86"/>
      <c r="KSH38" s="86"/>
      <c r="KSI38" s="86"/>
      <c r="KSJ38" s="86"/>
      <c r="KSK38" s="86"/>
      <c r="KSL38" s="86"/>
      <c r="KSM38" s="86"/>
      <c r="KSN38" s="86"/>
      <c r="KSO38" s="86"/>
      <c r="KSP38" s="86"/>
      <c r="KSQ38" s="86"/>
      <c r="KSR38" s="86"/>
      <c r="KSS38" s="86"/>
      <c r="KST38" s="86"/>
      <c r="KSU38" s="86"/>
      <c r="KSV38" s="86"/>
      <c r="KSW38" s="86"/>
      <c r="KSX38" s="86"/>
      <c r="KSY38" s="86"/>
      <c r="KSZ38" s="86"/>
      <c r="KTA38" s="86"/>
      <c r="KTB38" s="86"/>
      <c r="KTC38" s="86"/>
      <c r="KTD38" s="86"/>
      <c r="KTE38" s="86"/>
      <c r="KTF38" s="86"/>
      <c r="KTG38" s="86"/>
      <c r="KTH38" s="86"/>
      <c r="KTI38" s="86"/>
      <c r="KTJ38" s="86"/>
      <c r="KTK38" s="86"/>
      <c r="KTL38" s="86"/>
      <c r="KTM38" s="86"/>
      <c r="KTN38" s="86"/>
      <c r="KTO38" s="86"/>
      <c r="KTP38" s="86"/>
      <c r="KTQ38" s="86"/>
      <c r="KTR38" s="86"/>
      <c r="KTS38" s="86"/>
      <c r="KTT38" s="86"/>
      <c r="KTU38" s="86"/>
      <c r="KTV38" s="86"/>
      <c r="KTW38" s="86"/>
      <c r="KTX38" s="86"/>
      <c r="KTY38" s="86"/>
      <c r="KTZ38" s="86"/>
      <c r="KUA38" s="86"/>
      <c r="KUB38" s="86"/>
      <c r="KUC38" s="86"/>
      <c r="KUD38" s="86"/>
      <c r="KUE38" s="86"/>
      <c r="KUF38" s="86"/>
      <c r="KUG38" s="86"/>
      <c r="KUH38" s="86"/>
      <c r="KUI38" s="86"/>
      <c r="KUJ38" s="86"/>
      <c r="KUK38" s="86"/>
      <c r="KUL38" s="86"/>
      <c r="KUM38" s="86"/>
      <c r="KUN38" s="86"/>
      <c r="KUO38" s="86"/>
      <c r="KUP38" s="86"/>
      <c r="KUQ38" s="86"/>
      <c r="KUR38" s="86"/>
      <c r="KUS38" s="86"/>
      <c r="KUT38" s="86"/>
      <c r="KUU38" s="86"/>
      <c r="KUV38" s="86"/>
      <c r="KUW38" s="86"/>
      <c r="KUX38" s="86"/>
      <c r="KUY38" s="86"/>
      <c r="KUZ38" s="86"/>
      <c r="KVA38" s="86"/>
      <c r="KVB38" s="86"/>
      <c r="KVC38" s="86"/>
      <c r="KVD38" s="86"/>
      <c r="KVE38" s="86"/>
      <c r="KVF38" s="86"/>
      <c r="KVG38" s="86"/>
      <c r="KVH38" s="86"/>
      <c r="KVI38" s="86"/>
      <c r="KVJ38" s="86"/>
      <c r="KVK38" s="86"/>
      <c r="KVL38" s="86"/>
      <c r="KVM38" s="86"/>
      <c r="KVN38" s="86"/>
      <c r="KVO38" s="86"/>
      <c r="KVP38" s="86"/>
      <c r="KVQ38" s="86"/>
      <c r="KVR38" s="86"/>
      <c r="KVS38" s="86"/>
      <c r="KVT38" s="86"/>
      <c r="KVU38" s="86"/>
      <c r="KVV38" s="86"/>
      <c r="KVW38" s="86"/>
      <c r="KVX38" s="86"/>
      <c r="KVY38" s="86"/>
      <c r="KVZ38" s="86"/>
      <c r="KWA38" s="86"/>
      <c r="KWB38" s="86"/>
      <c r="KWC38" s="86"/>
      <c r="KWD38" s="86"/>
      <c r="KWE38" s="86"/>
      <c r="KWF38" s="86"/>
      <c r="KWG38" s="86"/>
      <c r="KWH38" s="86"/>
      <c r="KWI38" s="86"/>
      <c r="KWJ38" s="86"/>
      <c r="KWK38" s="86"/>
      <c r="KWL38" s="86"/>
      <c r="KWM38" s="86"/>
      <c r="KWN38" s="86"/>
      <c r="KWO38" s="86"/>
      <c r="KWP38" s="86"/>
      <c r="KWQ38" s="86"/>
      <c r="KWR38" s="86"/>
      <c r="KWS38" s="86"/>
      <c r="KWT38" s="86"/>
      <c r="KWU38" s="86"/>
      <c r="KWV38" s="86"/>
      <c r="KWW38" s="86"/>
      <c r="KWX38" s="86"/>
      <c r="KWY38" s="86"/>
      <c r="KWZ38" s="86"/>
      <c r="KXA38" s="86"/>
      <c r="KXB38" s="86"/>
      <c r="KXC38" s="86"/>
      <c r="KXD38" s="86"/>
      <c r="KXE38" s="86"/>
      <c r="KXF38" s="86"/>
      <c r="KXG38" s="86"/>
      <c r="KXH38" s="86"/>
      <c r="KXI38" s="86"/>
      <c r="KXJ38" s="86"/>
      <c r="KXK38" s="86"/>
      <c r="KXL38" s="86"/>
      <c r="KXM38" s="86"/>
      <c r="KXN38" s="86"/>
      <c r="KXO38" s="86"/>
      <c r="KXP38" s="86"/>
      <c r="KXQ38" s="86"/>
      <c r="KXR38" s="86"/>
      <c r="KXS38" s="86"/>
      <c r="KXT38" s="86"/>
      <c r="KXU38" s="86"/>
      <c r="KXV38" s="86"/>
      <c r="KXW38" s="86"/>
      <c r="KXX38" s="86"/>
      <c r="KXY38" s="86"/>
      <c r="KXZ38" s="86"/>
      <c r="KYA38" s="86"/>
      <c r="KYB38" s="86"/>
      <c r="KYC38" s="86"/>
      <c r="KYD38" s="86"/>
      <c r="KYE38" s="86"/>
      <c r="KYF38" s="86"/>
      <c r="KYG38" s="86"/>
      <c r="KYH38" s="86"/>
      <c r="KYI38" s="86"/>
      <c r="KYJ38" s="86"/>
      <c r="KYK38" s="86"/>
      <c r="KYL38" s="86"/>
      <c r="KYM38" s="86"/>
      <c r="KYN38" s="86"/>
      <c r="KYO38" s="86"/>
      <c r="KYP38" s="86"/>
      <c r="KYQ38" s="86"/>
      <c r="KYR38" s="86"/>
      <c r="KYS38" s="86"/>
      <c r="KYT38" s="86"/>
      <c r="KYU38" s="86"/>
      <c r="KYV38" s="86"/>
      <c r="KYW38" s="86"/>
      <c r="KYX38" s="86"/>
      <c r="KYY38" s="86"/>
      <c r="KYZ38" s="86"/>
      <c r="KZA38" s="86"/>
      <c r="KZB38" s="86"/>
      <c r="KZC38" s="86"/>
      <c r="KZD38" s="86"/>
      <c r="KZE38" s="86"/>
      <c r="KZF38" s="86"/>
      <c r="KZG38" s="86"/>
      <c r="KZH38" s="86"/>
      <c r="KZI38" s="86"/>
      <c r="KZJ38" s="86"/>
      <c r="KZK38" s="86"/>
      <c r="KZL38" s="86"/>
      <c r="KZM38" s="86"/>
      <c r="KZN38" s="86"/>
      <c r="KZO38" s="86"/>
      <c r="KZP38" s="86"/>
      <c r="KZQ38" s="86"/>
      <c r="KZR38" s="86"/>
      <c r="KZS38" s="86"/>
      <c r="KZT38" s="86"/>
      <c r="KZU38" s="86"/>
      <c r="KZV38" s="86"/>
      <c r="KZW38" s="86"/>
      <c r="KZX38" s="86"/>
      <c r="KZY38" s="86"/>
      <c r="KZZ38" s="86"/>
      <c r="LAA38" s="86"/>
      <c r="LAB38" s="86"/>
      <c r="LAC38" s="86"/>
      <c r="LAD38" s="86"/>
      <c r="LAE38" s="86"/>
      <c r="LAF38" s="86"/>
      <c r="LAG38" s="86"/>
      <c r="LAH38" s="86"/>
      <c r="LAI38" s="86"/>
      <c r="LAJ38" s="86"/>
      <c r="LAK38" s="86"/>
      <c r="LAL38" s="86"/>
      <c r="LAM38" s="86"/>
      <c r="LAN38" s="86"/>
      <c r="LAO38" s="86"/>
      <c r="LAP38" s="86"/>
      <c r="LAQ38" s="86"/>
      <c r="LAR38" s="86"/>
      <c r="LAS38" s="86"/>
      <c r="LAT38" s="86"/>
      <c r="LAU38" s="86"/>
      <c r="LAV38" s="86"/>
      <c r="LAW38" s="86"/>
      <c r="LAX38" s="86"/>
      <c r="LAY38" s="86"/>
      <c r="LAZ38" s="86"/>
      <c r="LBA38" s="86"/>
      <c r="LBB38" s="86"/>
      <c r="LBC38" s="86"/>
      <c r="LBD38" s="86"/>
      <c r="LBE38" s="86"/>
      <c r="LBF38" s="86"/>
      <c r="LBG38" s="86"/>
      <c r="LBH38" s="86"/>
      <c r="LBI38" s="86"/>
      <c r="LBJ38" s="86"/>
      <c r="LBK38" s="86"/>
      <c r="LBL38" s="86"/>
      <c r="LBM38" s="86"/>
      <c r="LBN38" s="86"/>
      <c r="LBO38" s="86"/>
      <c r="LBP38" s="86"/>
      <c r="LBQ38" s="86"/>
      <c r="LBR38" s="86"/>
      <c r="LBS38" s="86"/>
      <c r="LBT38" s="86"/>
      <c r="LBU38" s="86"/>
      <c r="LBV38" s="86"/>
      <c r="LBW38" s="86"/>
      <c r="LBX38" s="86"/>
      <c r="LBY38" s="86"/>
      <c r="LBZ38" s="86"/>
      <c r="LCA38" s="86"/>
      <c r="LCB38" s="86"/>
      <c r="LCC38" s="86"/>
      <c r="LCD38" s="86"/>
      <c r="LCE38" s="86"/>
      <c r="LCF38" s="86"/>
      <c r="LCG38" s="86"/>
      <c r="LCH38" s="86"/>
      <c r="LCI38" s="86"/>
      <c r="LCJ38" s="86"/>
      <c r="LCK38" s="86"/>
      <c r="LCL38" s="86"/>
      <c r="LCM38" s="86"/>
      <c r="LCN38" s="86"/>
      <c r="LCO38" s="86"/>
      <c r="LCP38" s="86"/>
      <c r="LCQ38" s="86"/>
      <c r="LCR38" s="86"/>
      <c r="LCS38" s="86"/>
      <c r="LCT38" s="86"/>
      <c r="LCU38" s="86"/>
      <c r="LCV38" s="86"/>
      <c r="LCW38" s="86"/>
      <c r="LCX38" s="86"/>
      <c r="LCY38" s="86"/>
      <c r="LCZ38" s="86"/>
      <c r="LDA38" s="86"/>
      <c r="LDB38" s="86"/>
      <c r="LDC38" s="86"/>
      <c r="LDD38" s="86"/>
      <c r="LDE38" s="86"/>
      <c r="LDF38" s="86"/>
      <c r="LDG38" s="86"/>
      <c r="LDH38" s="86"/>
      <c r="LDI38" s="86"/>
      <c r="LDJ38" s="86"/>
      <c r="LDK38" s="86"/>
      <c r="LDL38" s="86"/>
      <c r="LDM38" s="86"/>
      <c r="LDN38" s="86"/>
      <c r="LDO38" s="86"/>
      <c r="LDP38" s="86"/>
      <c r="LDQ38" s="86"/>
      <c r="LDR38" s="86"/>
      <c r="LDS38" s="86"/>
      <c r="LDT38" s="86"/>
      <c r="LDU38" s="86"/>
      <c r="LDV38" s="86"/>
      <c r="LDW38" s="86"/>
      <c r="LDX38" s="86"/>
      <c r="LDY38" s="86"/>
      <c r="LDZ38" s="86"/>
      <c r="LEA38" s="86"/>
      <c r="LEB38" s="86"/>
      <c r="LEC38" s="86"/>
      <c r="LED38" s="86"/>
      <c r="LEE38" s="86"/>
      <c r="LEF38" s="86"/>
      <c r="LEG38" s="86"/>
      <c r="LEH38" s="86"/>
      <c r="LEI38" s="86"/>
      <c r="LEJ38" s="86"/>
      <c r="LEK38" s="86"/>
      <c r="LEL38" s="86"/>
      <c r="LEM38" s="86"/>
      <c r="LEN38" s="86"/>
      <c r="LEO38" s="86"/>
      <c r="LEP38" s="86"/>
      <c r="LEQ38" s="86"/>
      <c r="LER38" s="86"/>
      <c r="LES38" s="86"/>
      <c r="LET38" s="86"/>
      <c r="LEU38" s="86"/>
      <c r="LEV38" s="86"/>
      <c r="LEW38" s="86"/>
      <c r="LEX38" s="86"/>
      <c r="LEY38" s="86"/>
      <c r="LEZ38" s="86"/>
      <c r="LFA38" s="86"/>
      <c r="LFB38" s="86"/>
      <c r="LFC38" s="86"/>
      <c r="LFD38" s="86"/>
      <c r="LFE38" s="86"/>
      <c r="LFF38" s="86"/>
      <c r="LFG38" s="86"/>
      <c r="LFH38" s="86"/>
      <c r="LFI38" s="86"/>
      <c r="LFJ38" s="86"/>
      <c r="LFK38" s="86"/>
      <c r="LFL38" s="86"/>
      <c r="LFM38" s="86"/>
      <c r="LFN38" s="86"/>
      <c r="LFO38" s="86"/>
      <c r="LFP38" s="86"/>
      <c r="LFQ38" s="86"/>
      <c r="LFR38" s="86"/>
      <c r="LFS38" s="86"/>
      <c r="LFT38" s="86"/>
      <c r="LFU38" s="86"/>
      <c r="LFV38" s="86"/>
      <c r="LFW38" s="86"/>
      <c r="LFX38" s="86"/>
      <c r="LFY38" s="86"/>
      <c r="LFZ38" s="86"/>
      <c r="LGA38" s="86"/>
      <c r="LGB38" s="86"/>
      <c r="LGC38" s="86"/>
      <c r="LGD38" s="86"/>
      <c r="LGE38" s="86"/>
      <c r="LGF38" s="86"/>
      <c r="LGG38" s="86"/>
      <c r="LGH38" s="86"/>
      <c r="LGI38" s="86"/>
      <c r="LGJ38" s="86"/>
      <c r="LGK38" s="86"/>
      <c r="LGL38" s="86"/>
      <c r="LGM38" s="86"/>
      <c r="LGN38" s="86"/>
      <c r="LGO38" s="86"/>
      <c r="LGP38" s="86"/>
      <c r="LGQ38" s="86"/>
      <c r="LGR38" s="86"/>
      <c r="LGS38" s="86"/>
      <c r="LGT38" s="86"/>
      <c r="LGU38" s="86"/>
      <c r="LGV38" s="86"/>
      <c r="LGW38" s="86"/>
      <c r="LGX38" s="86"/>
      <c r="LGY38" s="86"/>
      <c r="LGZ38" s="86"/>
      <c r="LHA38" s="86"/>
      <c r="LHB38" s="86"/>
      <c r="LHC38" s="86"/>
      <c r="LHD38" s="86"/>
      <c r="LHE38" s="86"/>
      <c r="LHF38" s="86"/>
      <c r="LHG38" s="86"/>
      <c r="LHH38" s="86"/>
      <c r="LHI38" s="86"/>
      <c r="LHJ38" s="86"/>
      <c r="LHK38" s="86"/>
      <c r="LHL38" s="86"/>
      <c r="LHM38" s="86"/>
      <c r="LHN38" s="86"/>
      <c r="LHO38" s="86"/>
      <c r="LHP38" s="86"/>
      <c r="LHQ38" s="86"/>
      <c r="LHR38" s="86"/>
      <c r="LHS38" s="86"/>
      <c r="LHT38" s="86"/>
      <c r="LHU38" s="86"/>
      <c r="LHV38" s="86"/>
      <c r="LHW38" s="86"/>
      <c r="LHX38" s="86"/>
      <c r="LHY38" s="86"/>
      <c r="LHZ38" s="86"/>
      <c r="LIA38" s="86"/>
      <c r="LIB38" s="86"/>
      <c r="LIC38" s="86"/>
      <c r="LID38" s="86"/>
      <c r="LIE38" s="86"/>
      <c r="LIF38" s="86"/>
      <c r="LIG38" s="86"/>
      <c r="LIH38" s="86"/>
      <c r="LII38" s="86"/>
      <c r="LIJ38" s="86"/>
      <c r="LIK38" s="86"/>
      <c r="LIL38" s="86"/>
      <c r="LIM38" s="86"/>
      <c r="LIN38" s="86"/>
      <c r="LIO38" s="86"/>
      <c r="LIP38" s="86"/>
      <c r="LIQ38" s="86"/>
      <c r="LIR38" s="86"/>
      <c r="LIS38" s="86"/>
      <c r="LIT38" s="86"/>
      <c r="LIU38" s="86"/>
      <c r="LIV38" s="86"/>
      <c r="LIW38" s="86"/>
      <c r="LIX38" s="86"/>
      <c r="LIY38" s="86"/>
      <c r="LIZ38" s="86"/>
      <c r="LJA38" s="86"/>
      <c r="LJB38" s="86"/>
      <c r="LJC38" s="86"/>
      <c r="LJD38" s="86"/>
      <c r="LJE38" s="86"/>
      <c r="LJF38" s="86"/>
      <c r="LJG38" s="86"/>
      <c r="LJH38" s="86"/>
      <c r="LJI38" s="86"/>
      <c r="LJJ38" s="86"/>
      <c r="LJK38" s="86"/>
      <c r="LJL38" s="86"/>
      <c r="LJM38" s="86"/>
      <c r="LJN38" s="86"/>
      <c r="LJO38" s="86"/>
      <c r="LJP38" s="86"/>
      <c r="LJQ38" s="86"/>
      <c r="LJR38" s="86"/>
      <c r="LJS38" s="86"/>
      <c r="LJT38" s="86"/>
      <c r="LJU38" s="86"/>
      <c r="LJV38" s="86"/>
      <c r="LJW38" s="86"/>
      <c r="LJX38" s="86"/>
      <c r="LJY38" s="86"/>
      <c r="LJZ38" s="86"/>
      <c r="LKA38" s="86"/>
      <c r="LKB38" s="86"/>
      <c r="LKC38" s="86"/>
      <c r="LKD38" s="86"/>
      <c r="LKE38" s="86"/>
      <c r="LKF38" s="86"/>
      <c r="LKG38" s="86"/>
      <c r="LKH38" s="86"/>
      <c r="LKI38" s="86"/>
      <c r="LKJ38" s="86"/>
      <c r="LKK38" s="86"/>
      <c r="LKL38" s="86"/>
      <c r="LKM38" s="86"/>
      <c r="LKN38" s="86"/>
      <c r="LKO38" s="86"/>
      <c r="LKP38" s="86"/>
      <c r="LKQ38" s="86"/>
      <c r="LKR38" s="86"/>
      <c r="LKS38" s="86"/>
      <c r="LKT38" s="86"/>
      <c r="LKU38" s="86"/>
      <c r="LKV38" s="86"/>
      <c r="LKW38" s="86"/>
      <c r="LKX38" s="86"/>
      <c r="LKY38" s="86"/>
      <c r="LKZ38" s="86"/>
      <c r="LLA38" s="86"/>
      <c r="LLB38" s="86"/>
      <c r="LLC38" s="86"/>
      <c r="LLD38" s="86"/>
      <c r="LLE38" s="86"/>
      <c r="LLF38" s="86"/>
      <c r="LLG38" s="86"/>
      <c r="LLH38" s="86"/>
      <c r="LLI38" s="86"/>
      <c r="LLJ38" s="86"/>
      <c r="LLK38" s="86"/>
      <c r="LLL38" s="86"/>
      <c r="LLM38" s="86"/>
      <c r="LLN38" s="86"/>
      <c r="LLO38" s="86"/>
      <c r="LLP38" s="86"/>
      <c r="LLQ38" s="86"/>
      <c r="LLR38" s="86"/>
      <c r="LLS38" s="86"/>
      <c r="LLT38" s="86"/>
      <c r="LLU38" s="86"/>
      <c r="LLV38" s="86"/>
      <c r="LLW38" s="86"/>
      <c r="LLX38" s="86"/>
      <c r="LLY38" s="86"/>
      <c r="LLZ38" s="86"/>
      <c r="LMA38" s="86"/>
      <c r="LMB38" s="86"/>
      <c r="LMC38" s="86"/>
      <c r="LMD38" s="86"/>
      <c r="LME38" s="86"/>
      <c r="LMF38" s="86"/>
      <c r="LMG38" s="86"/>
      <c r="LMH38" s="86"/>
      <c r="LMI38" s="86"/>
      <c r="LMJ38" s="86"/>
      <c r="LMK38" s="86"/>
      <c r="LML38" s="86"/>
      <c r="LMM38" s="86"/>
      <c r="LMN38" s="86"/>
      <c r="LMO38" s="86"/>
      <c r="LMP38" s="86"/>
      <c r="LMQ38" s="86"/>
      <c r="LMR38" s="86"/>
      <c r="LMS38" s="86"/>
      <c r="LMT38" s="86"/>
      <c r="LMU38" s="86"/>
      <c r="LMV38" s="86"/>
      <c r="LMW38" s="86"/>
      <c r="LMX38" s="86"/>
      <c r="LMY38" s="86"/>
      <c r="LMZ38" s="86"/>
      <c r="LNA38" s="86"/>
      <c r="LNB38" s="86"/>
      <c r="LNC38" s="86"/>
      <c r="LND38" s="86"/>
      <c r="LNE38" s="86"/>
      <c r="LNF38" s="86"/>
      <c r="LNG38" s="86"/>
      <c r="LNH38" s="86"/>
      <c r="LNI38" s="86"/>
      <c r="LNJ38" s="86"/>
      <c r="LNK38" s="86"/>
      <c r="LNL38" s="86"/>
      <c r="LNM38" s="86"/>
      <c r="LNN38" s="86"/>
      <c r="LNO38" s="86"/>
      <c r="LNP38" s="86"/>
      <c r="LNQ38" s="86"/>
      <c r="LNR38" s="86"/>
      <c r="LNS38" s="86"/>
      <c r="LNT38" s="86"/>
      <c r="LNU38" s="86"/>
      <c r="LNV38" s="86"/>
      <c r="LNW38" s="86"/>
      <c r="LNX38" s="86"/>
      <c r="LNY38" s="86"/>
      <c r="LNZ38" s="86"/>
      <c r="LOA38" s="86"/>
      <c r="LOB38" s="86"/>
      <c r="LOC38" s="86"/>
      <c r="LOD38" s="86"/>
      <c r="LOE38" s="86"/>
      <c r="LOF38" s="86"/>
      <c r="LOG38" s="86"/>
      <c r="LOH38" s="86"/>
      <c r="LOI38" s="86"/>
      <c r="LOJ38" s="86"/>
      <c r="LOK38" s="86"/>
      <c r="LOL38" s="86"/>
      <c r="LOM38" s="86"/>
      <c r="LON38" s="86"/>
      <c r="LOO38" s="86"/>
      <c r="LOP38" s="86"/>
      <c r="LOQ38" s="86"/>
      <c r="LOR38" s="86"/>
      <c r="LOS38" s="86"/>
      <c r="LOT38" s="86"/>
      <c r="LOU38" s="86"/>
      <c r="LOV38" s="86"/>
      <c r="LOW38" s="86"/>
      <c r="LOX38" s="86"/>
      <c r="LOY38" s="86"/>
      <c r="LOZ38" s="86"/>
      <c r="LPA38" s="86"/>
      <c r="LPB38" s="86"/>
      <c r="LPC38" s="86"/>
      <c r="LPD38" s="86"/>
      <c r="LPE38" s="86"/>
      <c r="LPF38" s="86"/>
      <c r="LPG38" s="86"/>
      <c r="LPH38" s="86"/>
      <c r="LPI38" s="86"/>
      <c r="LPJ38" s="86"/>
      <c r="LPK38" s="86"/>
      <c r="LPL38" s="86"/>
      <c r="LPM38" s="86"/>
      <c r="LPN38" s="86"/>
      <c r="LPO38" s="86"/>
      <c r="LPP38" s="86"/>
      <c r="LPQ38" s="86"/>
      <c r="LPR38" s="86"/>
      <c r="LPS38" s="86"/>
      <c r="LPT38" s="86"/>
      <c r="LPU38" s="86"/>
      <c r="LPV38" s="86"/>
      <c r="LPW38" s="86"/>
      <c r="LPX38" s="86"/>
      <c r="LPY38" s="86"/>
      <c r="LPZ38" s="86"/>
      <c r="LQA38" s="86"/>
      <c r="LQB38" s="86"/>
      <c r="LQC38" s="86"/>
      <c r="LQD38" s="86"/>
      <c r="LQE38" s="86"/>
      <c r="LQF38" s="86"/>
      <c r="LQG38" s="86"/>
      <c r="LQH38" s="86"/>
      <c r="LQI38" s="86"/>
      <c r="LQJ38" s="86"/>
      <c r="LQK38" s="86"/>
      <c r="LQL38" s="86"/>
      <c r="LQM38" s="86"/>
      <c r="LQN38" s="86"/>
      <c r="LQO38" s="86"/>
      <c r="LQP38" s="86"/>
      <c r="LQQ38" s="86"/>
      <c r="LQR38" s="86"/>
      <c r="LQS38" s="86"/>
      <c r="LQT38" s="86"/>
      <c r="LQU38" s="86"/>
      <c r="LQV38" s="86"/>
      <c r="LQW38" s="86"/>
      <c r="LQX38" s="86"/>
      <c r="LQY38" s="86"/>
      <c r="LQZ38" s="86"/>
      <c r="LRA38" s="86"/>
      <c r="LRB38" s="86"/>
      <c r="LRC38" s="86"/>
      <c r="LRD38" s="86"/>
      <c r="LRE38" s="86"/>
      <c r="LRF38" s="86"/>
      <c r="LRG38" s="86"/>
      <c r="LRH38" s="86"/>
      <c r="LRI38" s="86"/>
      <c r="LRJ38" s="86"/>
      <c r="LRK38" s="86"/>
      <c r="LRL38" s="86"/>
      <c r="LRM38" s="86"/>
      <c r="LRN38" s="86"/>
      <c r="LRO38" s="86"/>
      <c r="LRP38" s="86"/>
      <c r="LRQ38" s="86"/>
      <c r="LRR38" s="86"/>
      <c r="LRS38" s="86"/>
      <c r="LRT38" s="86"/>
      <c r="LRU38" s="86"/>
      <c r="LRV38" s="86"/>
      <c r="LRW38" s="86"/>
      <c r="LRX38" s="86"/>
      <c r="LRY38" s="86"/>
      <c r="LRZ38" s="86"/>
      <c r="LSA38" s="86"/>
      <c r="LSB38" s="86"/>
      <c r="LSC38" s="86"/>
      <c r="LSD38" s="86"/>
      <c r="LSE38" s="86"/>
      <c r="LSF38" s="86"/>
      <c r="LSG38" s="86"/>
      <c r="LSH38" s="86"/>
      <c r="LSI38" s="86"/>
      <c r="LSJ38" s="86"/>
      <c r="LSK38" s="86"/>
      <c r="LSL38" s="86"/>
      <c r="LSM38" s="86"/>
      <c r="LSN38" s="86"/>
      <c r="LSO38" s="86"/>
      <c r="LSP38" s="86"/>
      <c r="LSQ38" s="86"/>
      <c r="LSR38" s="86"/>
      <c r="LSS38" s="86"/>
      <c r="LST38" s="86"/>
      <c r="LSU38" s="86"/>
      <c r="LSV38" s="86"/>
      <c r="LSW38" s="86"/>
      <c r="LSX38" s="86"/>
      <c r="LSY38" s="86"/>
      <c r="LSZ38" s="86"/>
      <c r="LTA38" s="86"/>
      <c r="LTB38" s="86"/>
      <c r="LTC38" s="86"/>
      <c r="LTD38" s="86"/>
      <c r="LTE38" s="86"/>
      <c r="LTF38" s="86"/>
      <c r="LTG38" s="86"/>
      <c r="LTH38" s="86"/>
      <c r="LTI38" s="86"/>
      <c r="LTJ38" s="86"/>
      <c r="LTK38" s="86"/>
      <c r="LTL38" s="86"/>
      <c r="LTM38" s="86"/>
      <c r="LTN38" s="86"/>
      <c r="LTO38" s="86"/>
      <c r="LTP38" s="86"/>
      <c r="LTQ38" s="86"/>
      <c r="LTR38" s="86"/>
      <c r="LTS38" s="86"/>
      <c r="LTT38" s="86"/>
      <c r="LTU38" s="86"/>
      <c r="LTV38" s="86"/>
      <c r="LTW38" s="86"/>
      <c r="LTX38" s="86"/>
      <c r="LTY38" s="86"/>
      <c r="LTZ38" s="86"/>
      <c r="LUA38" s="86"/>
      <c r="LUB38" s="86"/>
      <c r="LUC38" s="86"/>
      <c r="LUD38" s="86"/>
      <c r="LUE38" s="86"/>
      <c r="LUF38" s="86"/>
      <c r="LUG38" s="86"/>
      <c r="LUH38" s="86"/>
      <c r="LUI38" s="86"/>
      <c r="LUJ38" s="86"/>
      <c r="LUK38" s="86"/>
      <c r="LUL38" s="86"/>
      <c r="LUM38" s="86"/>
      <c r="LUN38" s="86"/>
      <c r="LUO38" s="86"/>
      <c r="LUP38" s="86"/>
      <c r="LUQ38" s="86"/>
      <c r="LUR38" s="86"/>
      <c r="LUS38" s="86"/>
      <c r="LUT38" s="86"/>
      <c r="LUU38" s="86"/>
      <c r="LUV38" s="86"/>
      <c r="LUW38" s="86"/>
      <c r="LUX38" s="86"/>
      <c r="LUY38" s="86"/>
      <c r="LUZ38" s="86"/>
      <c r="LVA38" s="86"/>
      <c r="LVB38" s="86"/>
      <c r="LVC38" s="86"/>
      <c r="LVD38" s="86"/>
      <c r="LVE38" s="86"/>
      <c r="LVF38" s="86"/>
      <c r="LVG38" s="86"/>
      <c r="LVH38" s="86"/>
      <c r="LVI38" s="86"/>
      <c r="LVJ38" s="86"/>
      <c r="LVK38" s="86"/>
      <c r="LVL38" s="86"/>
      <c r="LVM38" s="86"/>
      <c r="LVN38" s="86"/>
      <c r="LVO38" s="86"/>
      <c r="LVP38" s="86"/>
      <c r="LVQ38" s="86"/>
      <c r="LVR38" s="86"/>
      <c r="LVS38" s="86"/>
      <c r="LVT38" s="86"/>
      <c r="LVU38" s="86"/>
      <c r="LVV38" s="86"/>
      <c r="LVW38" s="86"/>
      <c r="LVX38" s="86"/>
      <c r="LVY38" s="86"/>
      <c r="LVZ38" s="86"/>
      <c r="LWA38" s="86"/>
      <c r="LWB38" s="86"/>
      <c r="LWC38" s="86"/>
      <c r="LWD38" s="86"/>
      <c r="LWE38" s="86"/>
      <c r="LWF38" s="86"/>
      <c r="LWG38" s="86"/>
      <c r="LWH38" s="86"/>
      <c r="LWI38" s="86"/>
      <c r="LWJ38" s="86"/>
      <c r="LWK38" s="86"/>
      <c r="LWL38" s="86"/>
      <c r="LWM38" s="86"/>
      <c r="LWN38" s="86"/>
      <c r="LWO38" s="86"/>
      <c r="LWP38" s="86"/>
      <c r="LWQ38" s="86"/>
      <c r="LWR38" s="86"/>
      <c r="LWS38" s="86"/>
      <c r="LWT38" s="86"/>
      <c r="LWU38" s="86"/>
      <c r="LWV38" s="86"/>
      <c r="LWW38" s="86"/>
      <c r="LWX38" s="86"/>
      <c r="LWY38" s="86"/>
      <c r="LWZ38" s="86"/>
      <c r="LXA38" s="86"/>
      <c r="LXB38" s="86"/>
      <c r="LXC38" s="86"/>
      <c r="LXD38" s="86"/>
      <c r="LXE38" s="86"/>
      <c r="LXF38" s="86"/>
      <c r="LXG38" s="86"/>
      <c r="LXH38" s="86"/>
      <c r="LXI38" s="86"/>
      <c r="LXJ38" s="86"/>
      <c r="LXK38" s="86"/>
      <c r="LXL38" s="86"/>
      <c r="LXM38" s="86"/>
      <c r="LXN38" s="86"/>
      <c r="LXO38" s="86"/>
      <c r="LXP38" s="86"/>
      <c r="LXQ38" s="86"/>
      <c r="LXR38" s="86"/>
      <c r="LXS38" s="86"/>
      <c r="LXT38" s="86"/>
      <c r="LXU38" s="86"/>
      <c r="LXV38" s="86"/>
      <c r="LXW38" s="86"/>
      <c r="LXX38" s="86"/>
      <c r="LXY38" s="86"/>
      <c r="LXZ38" s="86"/>
      <c r="LYA38" s="86"/>
      <c r="LYB38" s="86"/>
      <c r="LYC38" s="86"/>
      <c r="LYD38" s="86"/>
      <c r="LYE38" s="86"/>
      <c r="LYF38" s="86"/>
      <c r="LYG38" s="86"/>
      <c r="LYH38" s="86"/>
      <c r="LYI38" s="86"/>
      <c r="LYJ38" s="86"/>
      <c r="LYK38" s="86"/>
      <c r="LYL38" s="86"/>
      <c r="LYM38" s="86"/>
      <c r="LYN38" s="86"/>
      <c r="LYO38" s="86"/>
      <c r="LYP38" s="86"/>
      <c r="LYQ38" s="86"/>
      <c r="LYR38" s="86"/>
      <c r="LYS38" s="86"/>
      <c r="LYT38" s="86"/>
      <c r="LYU38" s="86"/>
      <c r="LYV38" s="86"/>
      <c r="LYW38" s="86"/>
      <c r="LYX38" s="86"/>
      <c r="LYY38" s="86"/>
      <c r="LYZ38" s="86"/>
      <c r="LZA38" s="86"/>
      <c r="LZB38" s="86"/>
      <c r="LZC38" s="86"/>
      <c r="LZD38" s="86"/>
      <c r="LZE38" s="86"/>
      <c r="LZF38" s="86"/>
      <c r="LZG38" s="86"/>
      <c r="LZH38" s="86"/>
      <c r="LZI38" s="86"/>
      <c r="LZJ38" s="86"/>
      <c r="LZK38" s="86"/>
      <c r="LZL38" s="86"/>
      <c r="LZM38" s="86"/>
      <c r="LZN38" s="86"/>
      <c r="LZO38" s="86"/>
      <c r="LZP38" s="86"/>
      <c r="LZQ38" s="86"/>
      <c r="LZR38" s="86"/>
      <c r="LZS38" s="86"/>
      <c r="LZT38" s="86"/>
      <c r="LZU38" s="86"/>
      <c r="LZV38" s="86"/>
      <c r="LZW38" s="86"/>
      <c r="LZX38" s="86"/>
      <c r="LZY38" s="86"/>
      <c r="LZZ38" s="86"/>
      <c r="MAA38" s="86"/>
      <c r="MAB38" s="86"/>
      <c r="MAC38" s="86"/>
      <c r="MAD38" s="86"/>
      <c r="MAE38" s="86"/>
      <c r="MAF38" s="86"/>
      <c r="MAG38" s="86"/>
      <c r="MAH38" s="86"/>
      <c r="MAI38" s="86"/>
      <c r="MAJ38" s="86"/>
      <c r="MAK38" s="86"/>
      <c r="MAL38" s="86"/>
      <c r="MAM38" s="86"/>
      <c r="MAN38" s="86"/>
      <c r="MAO38" s="86"/>
      <c r="MAP38" s="86"/>
      <c r="MAQ38" s="86"/>
      <c r="MAR38" s="86"/>
      <c r="MAS38" s="86"/>
      <c r="MAT38" s="86"/>
      <c r="MAU38" s="86"/>
      <c r="MAV38" s="86"/>
      <c r="MAW38" s="86"/>
      <c r="MAX38" s="86"/>
      <c r="MAY38" s="86"/>
      <c r="MAZ38" s="86"/>
      <c r="MBA38" s="86"/>
      <c r="MBB38" s="86"/>
      <c r="MBC38" s="86"/>
      <c r="MBD38" s="86"/>
      <c r="MBE38" s="86"/>
      <c r="MBF38" s="86"/>
      <c r="MBG38" s="86"/>
      <c r="MBH38" s="86"/>
      <c r="MBI38" s="86"/>
      <c r="MBJ38" s="86"/>
      <c r="MBK38" s="86"/>
      <c r="MBL38" s="86"/>
      <c r="MBM38" s="86"/>
      <c r="MBN38" s="86"/>
      <c r="MBO38" s="86"/>
      <c r="MBP38" s="86"/>
      <c r="MBQ38" s="86"/>
      <c r="MBR38" s="86"/>
      <c r="MBS38" s="86"/>
      <c r="MBT38" s="86"/>
      <c r="MBU38" s="86"/>
      <c r="MBV38" s="86"/>
      <c r="MBW38" s="86"/>
      <c r="MBX38" s="86"/>
      <c r="MBY38" s="86"/>
      <c r="MBZ38" s="86"/>
      <c r="MCA38" s="86"/>
      <c r="MCB38" s="86"/>
      <c r="MCC38" s="86"/>
      <c r="MCD38" s="86"/>
      <c r="MCE38" s="86"/>
      <c r="MCF38" s="86"/>
      <c r="MCG38" s="86"/>
      <c r="MCH38" s="86"/>
      <c r="MCI38" s="86"/>
      <c r="MCJ38" s="86"/>
      <c r="MCK38" s="86"/>
      <c r="MCL38" s="86"/>
      <c r="MCM38" s="86"/>
      <c r="MCN38" s="86"/>
      <c r="MCO38" s="86"/>
      <c r="MCP38" s="86"/>
      <c r="MCQ38" s="86"/>
      <c r="MCR38" s="86"/>
      <c r="MCS38" s="86"/>
      <c r="MCT38" s="86"/>
      <c r="MCU38" s="86"/>
      <c r="MCV38" s="86"/>
      <c r="MCW38" s="86"/>
      <c r="MCX38" s="86"/>
      <c r="MCY38" s="86"/>
      <c r="MCZ38" s="86"/>
      <c r="MDA38" s="86"/>
      <c r="MDB38" s="86"/>
      <c r="MDC38" s="86"/>
      <c r="MDD38" s="86"/>
      <c r="MDE38" s="86"/>
      <c r="MDF38" s="86"/>
      <c r="MDG38" s="86"/>
      <c r="MDH38" s="86"/>
      <c r="MDI38" s="86"/>
      <c r="MDJ38" s="86"/>
      <c r="MDK38" s="86"/>
      <c r="MDL38" s="86"/>
      <c r="MDM38" s="86"/>
      <c r="MDN38" s="86"/>
      <c r="MDO38" s="86"/>
      <c r="MDP38" s="86"/>
      <c r="MDQ38" s="86"/>
      <c r="MDR38" s="86"/>
      <c r="MDS38" s="86"/>
      <c r="MDT38" s="86"/>
      <c r="MDU38" s="86"/>
      <c r="MDV38" s="86"/>
      <c r="MDW38" s="86"/>
      <c r="MDX38" s="86"/>
      <c r="MDY38" s="86"/>
      <c r="MDZ38" s="86"/>
      <c r="MEA38" s="86"/>
      <c r="MEB38" s="86"/>
      <c r="MEC38" s="86"/>
      <c r="MED38" s="86"/>
      <c r="MEE38" s="86"/>
      <c r="MEF38" s="86"/>
      <c r="MEG38" s="86"/>
      <c r="MEH38" s="86"/>
      <c r="MEI38" s="86"/>
      <c r="MEJ38" s="86"/>
      <c r="MEK38" s="86"/>
      <c r="MEL38" s="86"/>
      <c r="MEM38" s="86"/>
      <c r="MEN38" s="86"/>
      <c r="MEO38" s="86"/>
      <c r="MEP38" s="86"/>
      <c r="MEQ38" s="86"/>
      <c r="MER38" s="86"/>
      <c r="MES38" s="86"/>
      <c r="MET38" s="86"/>
      <c r="MEU38" s="86"/>
      <c r="MEV38" s="86"/>
      <c r="MEW38" s="86"/>
      <c r="MEX38" s="86"/>
      <c r="MEY38" s="86"/>
      <c r="MEZ38" s="86"/>
      <c r="MFA38" s="86"/>
      <c r="MFB38" s="86"/>
      <c r="MFC38" s="86"/>
      <c r="MFD38" s="86"/>
      <c r="MFE38" s="86"/>
      <c r="MFF38" s="86"/>
      <c r="MFG38" s="86"/>
      <c r="MFH38" s="86"/>
      <c r="MFI38" s="86"/>
      <c r="MFJ38" s="86"/>
      <c r="MFK38" s="86"/>
      <c r="MFL38" s="86"/>
      <c r="MFM38" s="86"/>
      <c r="MFN38" s="86"/>
      <c r="MFO38" s="86"/>
      <c r="MFP38" s="86"/>
      <c r="MFQ38" s="86"/>
      <c r="MFR38" s="86"/>
      <c r="MFS38" s="86"/>
      <c r="MFT38" s="86"/>
      <c r="MFU38" s="86"/>
      <c r="MFV38" s="86"/>
      <c r="MFW38" s="86"/>
      <c r="MFX38" s="86"/>
      <c r="MFY38" s="86"/>
      <c r="MFZ38" s="86"/>
      <c r="MGA38" s="86"/>
      <c r="MGB38" s="86"/>
      <c r="MGC38" s="86"/>
      <c r="MGD38" s="86"/>
      <c r="MGE38" s="86"/>
      <c r="MGF38" s="86"/>
      <c r="MGG38" s="86"/>
      <c r="MGH38" s="86"/>
      <c r="MGI38" s="86"/>
      <c r="MGJ38" s="86"/>
      <c r="MGK38" s="86"/>
      <c r="MGL38" s="86"/>
      <c r="MGM38" s="86"/>
      <c r="MGN38" s="86"/>
      <c r="MGO38" s="86"/>
      <c r="MGP38" s="86"/>
      <c r="MGQ38" s="86"/>
      <c r="MGR38" s="86"/>
      <c r="MGS38" s="86"/>
      <c r="MGT38" s="86"/>
      <c r="MGU38" s="86"/>
      <c r="MGV38" s="86"/>
      <c r="MGW38" s="86"/>
      <c r="MGX38" s="86"/>
      <c r="MGY38" s="86"/>
      <c r="MGZ38" s="86"/>
      <c r="MHA38" s="86"/>
      <c r="MHB38" s="86"/>
      <c r="MHC38" s="86"/>
      <c r="MHD38" s="86"/>
      <c r="MHE38" s="86"/>
      <c r="MHF38" s="86"/>
      <c r="MHG38" s="86"/>
      <c r="MHH38" s="86"/>
      <c r="MHI38" s="86"/>
      <c r="MHJ38" s="86"/>
      <c r="MHK38" s="86"/>
      <c r="MHL38" s="86"/>
      <c r="MHM38" s="86"/>
      <c r="MHN38" s="86"/>
      <c r="MHO38" s="86"/>
      <c r="MHP38" s="86"/>
      <c r="MHQ38" s="86"/>
      <c r="MHR38" s="86"/>
      <c r="MHS38" s="86"/>
      <c r="MHT38" s="86"/>
      <c r="MHU38" s="86"/>
      <c r="MHV38" s="86"/>
      <c r="MHW38" s="86"/>
      <c r="MHX38" s="86"/>
      <c r="MHY38" s="86"/>
      <c r="MHZ38" s="86"/>
      <c r="MIA38" s="86"/>
      <c r="MIB38" s="86"/>
      <c r="MIC38" s="86"/>
      <c r="MID38" s="86"/>
      <c r="MIE38" s="86"/>
      <c r="MIF38" s="86"/>
      <c r="MIG38" s="86"/>
      <c r="MIH38" s="86"/>
      <c r="MII38" s="86"/>
      <c r="MIJ38" s="86"/>
      <c r="MIK38" s="86"/>
      <c r="MIL38" s="86"/>
      <c r="MIM38" s="86"/>
      <c r="MIN38" s="86"/>
      <c r="MIO38" s="86"/>
      <c r="MIP38" s="86"/>
      <c r="MIQ38" s="86"/>
      <c r="MIR38" s="86"/>
      <c r="MIS38" s="86"/>
      <c r="MIT38" s="86"/>
      <c r="MIU38" s="86"/>
      <c r="MIV38" s="86"/>
      <c r="MIW38" s="86"/>
      <c r="MIX38" s="86"/>
      <c r="MIY38" s="86"/>
      <c r="MIZ38" s="86"/>
      <c r="MJA38" s="86"/>
      <c r="MJB38" s="86"/>
      <c r="MJC38" s="86"/>
      <c r="MJD38" s="86"/>
      <c r="MJE38" s="86"/>
      <c r="MJF38" s="86"/>
      <c r="MJG38" s="86"/>
      <c r="MJH38" s="86"/>
      <c r="MJI38" s="86"/>
      <c r="MJJ38" s="86"/>
      <c r="MJK38" s="86"/>
      <c r="MJL38" s="86"/>
      <c r="MJM38" s="86"/>
      <c r="MJN38" s="86"/>
      <c r="MJO38" s="86"/>
      <c r="MJP38" s="86"/>
      <c r="MJQ38" s="86"/>
      <c r="MJR38" s="86"/>
      <c r="MJS38" s="86"/>
      <c r="MJT38" s="86"/>
      <c r="MJU38" s="86"/>
      <c r="MJV38" s="86"/>
      <c r="MJW38" s="86"/>
      <c r="MJX38" s="86"/>
      <c r="MJY38" s="86"/>
      <c r="MJZ38" s="86"/>
      <c r="MKA38" s="86"/>
      <c r="MKB38" s="86"/>
      <c r="MKC38" s="86"/>
      <c r="MKD38" s="86"/>
      <c r="MKE38" s="86"/>
      <c r="MKF38" s="86"/>
      <c r="MKG38" s="86"/>
      <c r="MKH38" s="86"/>
      <c r="MKI38" s="86"/>
      <c r="MKJ38" s="86"/>
      <c r="MKK38" s="86"/>
      <c r="MKL38" s="86"/>
      <c r="MKM38" s="86"/>
      <c r="MKN38" s="86"/>
      <c r="MKO38" s="86"/>
      <c r="MKP38" s="86"/>
      <c r="MKQ38" s="86"/>
      <c r="MKR38" s="86"/>
      <c r="MKS38" s="86"/>
      <c r="MKT38" s="86"/>
      <c r="MKU38" s="86"/>
      <c r="MKV38" s="86"/>
      <c r="MKW38" s="86"/>
      <c r="MKX38" s="86"/>
      <c r="MKY38" s="86"/>
      <c r="MKZ38" s="86"/>
      <c r="MLA38" s="86"/>
      <c r="MLB38" s="86"/>
      <c r="MLC38" s="86"/>
      <c r="MLD38" s="86"/>
      <c r="MLE38" s="86"/>
      <c r="MLF38" s="86"/>
      <c r="MLG38" s="86"/>
      <c r="MLH38" s="86"/>
      <c r="MLI38" s="86"/>
      <c r="MLJ38" s="86"/>
      <c r="MLK38" s="86"/>
      <c r="MLL38" s="86"/>
      <c r="MLM38" s="86"/>
      <c r="MLN38" s="86"/>
      <c r="MLO38" s="86"/>
      <c r="MLP38" s="86"/>
      <c r="MLQ38" s="86"/>
      <c r="MLR38" s="86"/>
      <c r="MLS38" s="86"/>
      <c r="MLT38" s="86"/>
      <c r="MLU38" s="86"/>
      <c r="MLV38" s="86"/>
      <c r="MLW38" s="86"/>
      <c r="MLX38" s="86"/>
      <c r="MLY38" s="86"/>
      <c r="MLZ38" s="86"/>
      <c r="MMA38" s="86"/>
      <c r="MMB38" s="86"/>
      <c r="MMC38" s="86"/>
      <c r="MMD38" s="86"/>
      <c r="MME38" s="86"/>
      <c r="MMF38" s="86"/>
      <c r="MMG38" s="86"/>
      <c r="MMH38" s="86"/>
      <c r="MMI38" s="86"/>
      <c r="MMJ38" s="86"/>
      <c r="MMK38" s="86"/>
      <c r="MML38" s="86"/>
      <c r="MMM38" s="86"/>
      <c r="MMN38" s="86"/>
      <c r="MMO38" s="86"/>
      <c r="MMP38" s="86"/>
      <c r="MMQ38" s="86"/>
      <c r="MMR38" s="86"/>
      <c r="MMS38" s="86"/>
      <c r="MMT38" s="86"/>
      <c r="MMU38" s="86"/>
      <c r="MMV38" s="86"/>
      <c r="MMW38" s="86"/>
      <c r="MMX38" s="86"/>
      <c r="MMY38" s="86"/>
      <c r="MMZ38" s="86"/>
      <c r="MNA38" s="86"/>
      <c r="MNB38" s="86"/>
      <c r="MNC38" s="86"/>
      <c r="MND38" s="86"/>
      <c r="MNE38" s="86"/>
      <c r="MNF38" s="86"/>
      <c r="MNG38" s="86"/>
      <c r="MNH38" s="86"/>
      <c r="MNI38" s="86"/>
      <c r="MNJ38" s="86"/>
      <c r="MNK38" s="86"/>
      <c r="MNL38" s="86"/>
      <c r="MNM38" s="86"/>
      <c r="MNN38" s="86"/>
      <c r="MNO38" s="86"/>
      <c r="MNP38" s="86"/>
      <c r="MNQ38" s="86"/>
      <c r="MNR38" s="86"/>
      <c r="MNS38" s="86"/>
      <c r="MNT38" s="86"/>
      <c r="MNU38" s="86"/>
      <c r="MNV38" s="86"/>
      <c r="MNW38" s="86"/>
      <c r="MNX38" s="86"/>
      <c r="MNY38" s="86"/>
      <c r="MNZ38" s="86"/>
      <c r="MOA38" s="86"/>
      <c r="MOB38" s="86"/>
      <c r="MOC38" s="86"/>
      <c r="MOD38" s="86"/>
      <c r="MOE38" s="86"/>
      <c r="MOF38" s="86"/>
      <c r="MOG38" s="86"/>
      <c r="MOH38" s="86"/>
      <c r="MOI38" s="86"/>
      <c r="MOJ38" s="86"/>
      <c r="MOK38" s="86"/>
      <c r="MOL38" s="86"/>
      <c r="MOM38" s="86"/>
      <c r="MON38" s="86"/>
      <c r="MOO38" s="86"/>
      <c r="MOP38" s="86"/>
      <c r="MOQ38" s="86"/>
      <c r="MOR38" s="86"/>
      <c r="MOS38" s="86"/>
      <c r="MOT38" s="86"/>
      <c r="MOU38" s="86"/>
      <c r="MOV38" s="86"/>
      <c r="MOW38" s="86"/>
      <c r="MOX38" s="86"/>
      <c r="MOY38" s="86"/>
      <c r="MOZ38" s="86"/>
      <c r="MPA38" s="86"/>
      <c r="MPB38" s="86"/>
      <c r="MPC38" s="86"/>
      <c r="MPD38" s="86"/>
      <c r="MPE38" s="86"/>
      <c r="MPF38" s="86"/>
      <c r="MPG38" s="86"/>
      <c r="MPH38" s="86"/>
      <c r="MPI38" s="86"/>
      <c r="MPJ38" s="86"/>
      <c r="MPK38" s="86"/>
      <c r="MPL38" s="86"/>
      <c r="MPM38" s="86"/>
      <c r="MPN38" s="86"/>
      <c r="MPO38" s="86"/>
      <c r="MPP38" s="86"/>
      <c r="MPQ38" s="86"/>
      <c r="MPR38" s="86"/>
      <c r="MPS38" s="86"/>
      <c r="MPT38" s="86"/>
      <c r="MPU38" s="86"/>
      <c r="MPV38" s="86"/>
      <c r="MPW38" s="86"/>
      <c r="MPX38" s="86"/>
      <c r="MPY38" s="86"/>
      <c r="MPZ38" s="86"/>
      <c r="MQA38" s="86"/>
      <c r="MQB38" s="86"/>
      <c r="MQC38" s="86"/>
      <c r="MQD38" s="86"/>
      <c r="MQE38" s="86"/>
      <c r="MQF38" s="86"/>
      <c r="MQG38" s="86"/>
      <c r="MQH38" s="86"/>
      <c r="MQI38" s="86"/>
      <c r="MQJ38" s="86"/>
      <c r="MQK38" s="86"/>
      <c r="MQL38" s="86"/>
      <c r="MQM38" s="86"/>
      <c r="MQN38" s="86"/>
      <c r="MQO38" s="86"/>
      <c r="MQP38" s="86"/>
      <c r="MQQ38" s="86"/>
      <c r="MQR38" s="86"/>
      <c r="MQS38" s="86"/>
      <c r="MQT38" s="86"/>
      <c r="MQU38" s="86"/>
      <c r="MQV38" s="86"/>
      <c r="MQW38" s="86"/>
      <c r="MQX38" s="86"/>
      <c r="MQY38" s="86"/>
      <c r="MQZ38" s="86"/>
      <c r="MRA38" s="86"/>
      <c r="MRB38" s="86"/>
      <c r="MRC38" s="86"/>
      <c r="MRD38" s="86"/>
      <c r="MRE38" s="86"/>
      <c r="MRF38" s="86"/>
      <c r="MRG38" s="86"/>
      <c r="MRH38" s="86"/>
      <c r="MRI38" s="86"/>
      <c r="MRJ38" s="86"/>
      <c r="MRK38" s="86"/>
      <c r="MRL38" s="86"/>
      <c r="MRM38" s="86"/>
      <c r="MRN38" s="86"/>
      <c r="MRO38" s="86"/>
      <c r="MRP38" s="86"/>
      <c r="MRQ38" s="86"/>
      <c r="MRR38" s="86"/>
      <c r="MRS38" s="86"/>
      <c r="MRT38" s="86"/>
      <c r="MRU38" s="86"/>
      <c r="MRV38" s="86"/>
      <c r="MRW38" s="86"/>
      <c r="MRX38" s="86"/>
      <c r="MRY38" s="86"/>
      <c r="MRZ38" s="86"/>
      <c r="MSA38" s="86"/>
      <c r="MSB38" s="86"/>
      <c r="MSC38" s="86"/>
      <c r="MSD38" s="86"/>
      <c r="MSE38" s="86"/>
      <c r="MSF38" s="86"/>
      <c r="MSG38" s="86"/>
      <c r="MSH38" s="86"/>
      <c r="MSI38" s="86"/>
      <c r="MSJ38" s="86"/>
      <c r="MSK38" s="86"/>
      <c r="MSL38" s="86"/>
      <c r="MSM38" s="86"/>
      <c r="MSN38" s="86"/>
      <c r="MSO38" s="86"/>
      <c r="MSP38" s="86"/>
      <c r="MSQ38" s="86"/>
      <c r="MSR38" s="86"/>
      <c r="MSS38" s="86"/>
      <c r="MST38" s="86"/>
      <c r="MSU38" s="86"/>
      <c r="MSV38" s="86"/>
      <c r="MSW38" s="86"/>
      <c r="MSX38" s="86"/>
      <c r="MSY38" s="86"/>
      <c r="MSZ38" s="86"/>
      <c r="MTA38" s="86"/>
      <c r="MTB38" s="86"/>
      <c r="MTC38" s="86"/>
      <c r="MTD38" s="86"/>
      <c r="MTE38" s="86"/>
      <c r="MTF38" s="86"/>
      <c r="MTG38" s="86"/>
      <c r="MTH38" s="86"/>
      <c r="MTI38" s="86"/>
      <c r="MTJ38" s="86"/>
      <c r="MTK38" s="86"/>
      <c r="MTL38" s="86"/>
      <c r="MTM38" s="86"/>
      <c r="MTN38" s="86"/>
      <c r="MTO38" s="86"/>
      <c r="MTP38" s="86"/>
      <c r="MTQ38" s="86"/>
      <c r="MTR38" s="86"/>
      <c r="MTS38" s="86"/>
      <c r="MTT38" s="86"/>
      <c r="MTU38" s="86"/>
      <c r="MTV38" s="86"/>
      <c r="MTW38" s="86"/>
      <c r="MTX38" s="86"/>
      <c r="MTY38" s="86"/>
      <c r="MTZ38" s="86"/>
      <c r="MUA38" s="86"/>
      <c r="MUB38" s="86"/>
      <c r="MUC38" s="86"/>
      <c r="MUD38" s="86"/>
      <c r="MUE38" s="86"/>
      <c r="MUF38" s="86"/>
      <c r="MUG38" s="86"/>
      <c r="MUH38" s="86"/>
      <c r="MUI38" s="86"/>
      <c r="MUJ38" s="86"/>
      <c r="MUK38" s="86"/>
      <c r="MUL38" s="86"/>
      <c r="MUM38" s="86"/>
      <c r="MUN38" s="86"/>
      <c r="MUO38" s="86"/>
      <c r="MUP38" s="86"/>
      <c r="MUQ38" s="86"/>
      <c r="MUR38" s="86"/>
      <c r="MUS38" s="86"/>
      <c r="MUT38" s="86"/>
      <c r="MUU38" s="86"/>
      <c r="MUV38" s="86"/>
      <c r="MUW38" s="86"/>
      <c r="MUX38" s="86"/>
      <c r="MUY38" s="86"/>
      <c r="MUZ38" s="86"/>
      <c r="MVA38" s="86"/>
      <c r="MVB38" s="86"/>
      <c r="MVC38" s="86"/>
      <c r="MVD38" s="86"/>
      <c r="MVE38" s="86"/>
      <c r="MVF38" s="86"/>
      <c r="MVG38" s="86"/>
      <c r="MVH38" s="86"/>
      <c r="MVI38" s="86"/>
      <c r="MVJ38" s="86"/>
      <c r="MVK38" s="86"/>
      <c r="MVL38" s="86"/>
      <c r="MVM38" s="86"/>
      <c r="MVN38" s="86"/>
      <c r="MVO38" s="86"/>
      <c r="MVP38" s="86"/>
      <c r="MVQ38" s="86"/>
      <c r="MVR38" s="86"/>
      <c r="MVS38" s="86"/>
      <c r="MVT38" s="86"/>
      <c r="MVU38" s="86"/>
      <c r="MVV38" s="86"/>
      <c r="MVW38" s="86"/>
      <c r="MVX38" s="86"/>
      <c r="MVY38" s="86"/>
      <c r="MVZ38" s="86"/>
      <c r="MWA38" s="86"/>
      <c r="MWB38" s="86"/>
      <c r="MWC38" s="86"/>
      <c r="MWD38" s="86"/>
      <c r="MWE38" s="86"/>
      <c r="MWF38" s="86"/>
      <c r="MWG38" s="86"/>
      <c r="MWH38" s="86"/>
      <c r="MWI38" s="86"/>
      <c r="MWJ38" s="86"/>
      <c r="MWK38" s="86"/>
      <c r="MWL38" s="86"/>
      <c r="MWM38" s="86"/>
      <c r="MWN38" s="86"/>
      <c r="MWO38" s="86"/>
      <c r="MWP38" s="86"/>
      <c r="MWQ38" s="86"/>
      <c r="MWR38" s="86"/>
      <c r="MWS38" s="86"/>
      <c r="MWT38" s="86"/>
      <c r="MWU38" s="86"/>
      <c r="MWV38" s="86"/>
      <c r="MWW38" s="86"/>
      <c r="MWX38" s="86"/>
      <c r="MWY38" s="86"/>
      <c r="MWZ38" s="86"/>
      <c r="MXA38" s="86"/>
      <c r="MXB38" s="86"/>
      <c r="MXC38" s="86"/>
      <c r="MXD38" s="86"/>
      <c r="MXE38" s="86"/>
      <c r="MXF38" s="86"/>
      <c r="MXG38" s="86"/>
      <c r="MXH38" s="86"/>
      <c r="MXI38" s="86"/>
      <c r="MXJ38" s="86"/>
      <c r="MXK38" s="86"/>
      <c r="MXL38" s="86"/>
      <c r="MXM38" s="86"/>
      <c r="MXN38" s="86"/>
      <c r="MXO38" s="86"/>
      <c r="MXP38" s="86"/>
      <c r="MXQ38" s="86"/>
      <c r="MXR38" s="86"/>
      <c r="MXS38" s="86"/>
      <c r="MXT38" s="86"/>
      <c r="MXU38" s="86"/>
      <c r="MXV38" s="86"/>
      <c r="MXW38" s="86"/>
      <c r="MXX38" s="86"/>
      <c r="MXY38" s="86"/>
      <c r="MXZ38" s="86"/>
      <c r="MYA38" s="86"/>
      <c r="MYB38" s="86"/>
      <c r="MYC38" s="86"/>
      <c r="MYD38" s="86"/>
      <c r="MYE38" s="86"/>
      <c r="MYF38" s="86"/>
      <c r="MYG38" s="86"/>
      <c r="MYH38" s="86"/>
      <c r="MYI38" s="86"/>
      <c r="MYJ38" s="86"/>
      <c r="MYK38" s="86"/>
      <c r="MYL38" s="86"/>
      <c r="MYM38" s="86"/>
      <c r="MYN38" s="86"/>
      <c r="MYO38" s="86"/>
      <c r="MYP38" s="86"/>
      <c r="MYQ38" s="86"/>
      <c r="MYR38" s="86"/>
      <c r="MYS38" s="86"/>
      <c r="MYT38" s="86"/>
      <c r="MYU38" s="86"/>
      <c r="MYV38" s="86"/>
      <c r="MYW38" s="86"/>
      <c r="MYX38" s="86"/>
      <c r="MYY38" s="86"/>
      <c r="MYZ38" s="86"/>
      <c r="MZA38" s="86"/>
      <c r="MZB38" s="86"/>
      <c r="MZC38" s="86"/>
      <c r="MZD38" s="86"/>
      <c r="MZE38" s="86"/>
      <c r="MZF38" s="86"/>
      <c r="MZG38" s="86"/>
      <c r="MZH38" s="86"/>
      <c r="MZI38" s="86"/>
      <c r="MZJ38" s="86"/>
      <c r="MZK38" s="86"/>
      <c r="MZL38" s="86"/>
      <c r="MZM38" s="86"/>
      <c r="MZN38" s="86"/>
      <c r="MZO38" s="86"/>
      <c r="MZP38" s="86"/>
      <c r="MZQ38" s="86"/>
      <c r="MZR38" s="86"/>
      <c r="MZS38" s="86"/>
      <c r="MZT38" s="86"/>
      <c r="MZU38" s="86"/>
      <c r="MZV38" s="86"/>
      <c r="MZW38" s="86"/>
      <c r="MZX38" s="86"/>
      <c r="MZY38" s="86"/>
      <c r="MZZ38" s="86"/>
      <c r="NAA38" s="86"/>
      <c r="NAB38" s="86"/>
      <c r="NAC38" s="86"/>
      <c r="NAD38" s="86"/>
      <c r="NAE38" s="86"/>
      <c r="NAF38" s="86"/>
      <c r="NAG38" s="86"/>
      <c r="NAH38" s="86"/>
      <c r="NAI38" s="86"/>
      <c r="NAJ38" s="86"/>
      <c r="NAK38" s="86"/>
      <c r="NAL38" s="86"/>
      <c r="NAM38" s="86"/>
      <c r="NAN38" s="86"/>
      <c r="NAO38" s="86"/>
      <c r="NAP38" s="86"/>
      <c r="NAQ38" s="86"/>
      <c r="NAR38" s="86"/>
      <c r="NAS38" s="86"/>
      <c r="NAT38" s="86"/>
      <c r="NAU38" s="86"/>
      <c r="NAV38" s="86"/>
      <c r="NAW38" s="86"/>
      <c r="NAX38" s="86"/>
      <c r="NAY38" s="86"/>
      <c r="NAZ38" s="86"/>
      <c r="NBA38" s="86"/>
      <c r="NBB38" s="86"/>
      <c r="NBC38" s="86"/>
      <c r="NBD38" s="86"/>
      <c r="NBE38" s="86"/>
      <c r="NBF38" s="86"/>
      <c r="NBG38" s="86"/>
      <c r="NBH38" s="86"/>
      <c r="NBI38" s="86"/>
      <c r="NBJ38" s="86"/>
      <c r="NBK38" s="86"/>
      <c r="NBL38" s="86"/>
      <c r="NBM38" s="86"/>
      <c r="NBN38" s="86"/>
      <c r="NBO38" s="86"/>
      <c r="NBP38" s="86"/>
      <c r="NBQ38" s="86"/>
      <c r="NBR38" s="86"/>
      <c r="NBS38" s="86"/>
      <c r="NBT38" s="86"/>
      <c r="NBU38" s="86"/>
      <c r="NBV38" s="86"/>
      <c r="NBW38" s="86"/>
      <c r="NBX38" s="86"/>
      <c r="NBY38" s="86"/>
      <c r="NBZ38" s="86"/>
      <c r="NCA38" s="86"/>
      <c r="NCB38" s="86"/>
      <c r="NCC38" s="86"/>
      <c r="NCD38" s="86"/>
      <c r="NCE38" s="86"/>
      <c r="NCF38" s="86"/>
      <c r="NCG38" s="86"/>
      <c r="NCH38" s="86"/>
      <c r="NCI38" s="86"/>
      <c r="NCJ38" s="86"/>
      <c r="NCK38" s="86"/>
      <c r="NCL38" s="86"/>
      <c r="NCM38" s="86"/>
      <c r="NCN38" s="86"/>
      <c r="NCO38" s="86"/>
      <c r="NCP38" s="86"/>
      <c r="NCQ38" s="86"/>
      <c r="NCR38" s="86"/>
      <c r="NCS38" s="86"/>
      <c r="NCT38" s="86"/>
      <c r="NCU38" s="86"/>
      <c r="NCV38" s="86"/>
      <c r="NCW38" s="86"/>
      <c r="NCX38" s="86"/>
      <c r="NCY38" s="86"/>
      <c r="NCZ38" s="86"/>
      <c r="NDA38" s="86"/>
      <c r="NDB38" s="86"/>
      <c r="NDC38" s="86"/>
      <c r="NDD38" s="86"/>
      <c r="NDE38" s="86"/>
      <c r="NDF38" s="86"/>
      <c r="NDG38" s="86"/>
      <c r="NDH38" s="86"/>
      <c r="NDI38" s="86"/>
      <c r="NDJ38" s="86"/>
      <c r="NDK38" s="86"/>
      <c r="NDL38" s="86"/>
      <c r="NDM38" s="86"/>
      <c r="NDN38" s="86"/>
      <c r="NDO38" s="86"/>
      <c r="NDP38" s="86"/>
      <c r="NDQ38" s="86"/>
      <c r="NDR38" s="86"/>
      <c r="NDS38" s="86"/>
      <c r="NDT38" s="86"/>
      <c r="NDU38" s="86"/>
      <c r="NDV38" s="86"/>
      <c r="NDW38" s="86"/>
      <c r="NDX38" s="86"/>
      <c r="NDY38" s="86"/>
      <c r="NDZ38" s="86"/>
      <c r="NEA38" s="86"/>
      <c r="NEB38" s="86"/>
      <c r="NEC38" s="86"/>
      <c r="NED38" s="86"/>
      <c r="NEE38" s="86"/>
      <c r="NEF38" s="86"/>
      <c r="NEG38" s="86"/>
      <c r="NEH38" s="86"/>
      <c r="NEI38" s="86"/>
      <c r="NEJ38" s="86"/>
      <c r="NEK38" s="86"/>
      <c r="NEL38" s="86"/>
      <c r="NEM38" s="86"/>
      <c r="NEN38" s="86"/>
      <c r="NEO38" s="86"/>
      <c r="NEP38" s="86"/>
      <c r="NEQ38" s="86"/>
      <c r="NER38" s="86"/>
      <c r="NES38" s="86"/>
      <c r="NET38" s="86"/>
      <c r="NEU38" s="86"/>
      <c r="NEV38" s="86"/>
      <c r="NEW38" s="86"/>
      <c r="NEX38" s="86"/>
      <c r="NEY38" s="86"/>
      <c r="NEZ38" s="86"/>
      <c r="NFA38" s="86"/>
      <c r="NFB38" s="86"/>
      <c r="NFC38" s="86"/>
      <c r="NFD38" s="86"/>
      <c r="NFE38" s="86"/>
      <c r="NFF38" s="86"/>
      <c r="NFG38" s="86"/>
      <c r="NFH38" s="86"/>
      <c r="NFI38" s="86"/>
      <c r="NFJ38" s="86"/>
      <c r="NFK38" s="86"/>
      <c r="NFL38" s="86"/>
      <c r="NFM38" s="86"/>
      <c r="NFN38" s="86"/>
      <c r="NFO38" s="86"/>
      <c r="NFP38" s="86"/>
      <c r="NFQ38" s="86"/>
      <c r="NFR38" s="86"/>
      <c r="NFS38" s="86"/>
      <c r="NFT38" s="86"/>
      <c r="NFU38" s="86"/>
      <c r="NFV38" s="86"/>
      <c r="NFW38" s="86"/>
      <c r="NFX38" s="86"/>
      <c r="NFY38" s="86"/>
      <c r="NFZ38" s="86"/>
      <c r="NGA38" s="86"/>
      <c r="NGB38" s="86"/>
      <c r="NGC38" s="86"/>
      <c r="NGD38" s="86"/>
      <c r="NGE38" s="86"/>
      <c r="NGF38" s="86"/>
      <c r="NGG38" s="86"/>
      <c r="NGH38" s="86"/>
      <c r="NGI38" s="86"/>
      <c r="NGJ38" s="86"/>
      <c r="NGK38" s="86"/>
      <c r="NGL38" s="86"/>
      <c r="NGM38" s="86"/>
      <c r="NGN38" s="86"/>
      <c r="NGO38" s="86"/>
      <c r="NGP38" s="86"/>
      <c r="NGQ38" s="86"/>
      <c r="NGR38" s="86"/>
      <c r="NGS38" s="86"/>
      <c r="NGT38" s="86"/>
      <c r="NGU38" s="86"/>
      <c r="NGV38" s="86"/>
      <c r="NGW38" s="86"/>
      <c r="NGX38" s="86"/>
      <c r="NGY38" s="86"/>
      <c r="NGZ38" s="86"/>
      <c r="NHA38" s="86"/>
      <c r="NHB38" s="86"/>
      <c r="NHC38" s="86"/>
      <c r="NHD38" s="86"/>
      <c r="NHE38" s="86"/>
      <c r="NHF38" s="86"/>
      <c r="NHG38" s="86"/>
      <c r="NHH38" s="86"/>
      <c r="NHI38" s="86"/>
      <c r="NHJ38" s="86"/>
      <c r="NHK38" s="86"/>
      <c r="NHL38" s="86"/>
      <c r="NHM38" s="86"/>
      <c r="NHN38" s="86"/>
      <c r="NHO38" s="86"/>
      <c r="NHP38" s="86"/>
      <c r="NHQ38" s="86"/>
      <c r="NHR38" s="86"/>
      <c r="NHS38" s="86"/>
      <c r="NHT38" s="86"/>
      <c r="NHU38" s="86"/>
      <c r="NHV38" s="86"/>
      <c r="NHW38" s="86"/>
      <c r="NHX38" s="86"/>
      <c r="NHY38" s="86"/>
      <c r="NHZ38" s="86"/>
      <c r="NIA38" s="86"/>
      <c r="NIB38" s="86"/>
      <c r="NIC38" s="86"/>
      <c r="NID38" s="86"/>
      <c r="NIE38" s="86"/>
      <c r="NIF38" s="86"/>
      <c r="NIG38" s="86"/>
      <c r="NIH38" s="86"/>
      <c r="NII38" s="86"/>
      <c r="NIJ38" s="86"/>
      <c r="NIK38" s="86"/>
      <c r="NIL38" s="86"/>
      <c r="NIM38" s="86"/>
      <c r="NIN38" s="86"/>
      <c r="NIO38" s="86"/>
      <c r="NIP38" s="86"/>
      <c r="NIQ38" s="86"/>
      <c r="NIR38" s="86"/>
      <c r="NIS38" s="86"/>
      <c r="NIT38" s="86"/>
      <c r="NIU38" s="86"/>
      <c r="NIV38" s="86"/>
      <c r="NIW38" s="86"/>
      <c r="NIX38" s="86"/>
      <c r="NIY38" s="86"/>
      <c r="NIZ38" s="86"/>
      <c r="NJA38" s="86"/>
      <c r="NJB38" s="86"/>
      <c r="NJC38" s="86"/>
      <c r="NJD38" s="86"/>
      <c r="NJE38" s="86"/>
      <c r="NJF38" s="86"/>
      <c r="NJG38" s="86"/>
      <c r="NJH38" s="86"/>
      <c r="NJI38" s="86"/>
      <c r="NJJ38" s="86"/>
      <c r="NJK38" s="86"/>
      <c r="NJL38" s="86"/>
      <c r="NJM38" s="86"/>
      <c r="NJN38" s="86"/>
      <c r="NJO38" s="86"/>
      <c r="NJP38" s="86"/>
      <c r="NJQ38" s="86"/>
      <c r="NJR38" s="86"/>
      <c r="NJS38" s="86"/>
      <c r="NJT38" s="86"/>
      <c r="NJU38" s="86"/>
      <c r="NJV38" s="86"/>
      <c r="NJW38" s="86"/>
      <c r="NJX38" s="86"/>
      <c r="NJY38" s="86"/>
      <c r="NJZ38" s="86"/>
      <c r="NKA38" s="86"/>
      <c r="NKB38" s="86"/>
      <c r="NKC38" s="86"/>
      <c r="NKD38" s="86"/>
      <c r="NKE38" s="86"/>
      <c r="NKF38" s="86"/>
      <c r="NKG38" s="86"/>
      <c r="NKH38" s="86"/>
      <c r="NKI38" s="86"/>
      <c r="NKJ38" s="86"/>
      <c r="NKK38" s="86"/>
      <c r="NKL38" s="86"/>
      <c r="NKM38" s="86"/>
      <c r="NKN38" s="86"/>
      <c r="NKO38" s="86"/>
      <c r="NKP38" s="86"/>
      <c r="NKQ38" s="86"/>
      <c r="NKR38" s="86"/>
      <c r="NKS38" s="86"/>
      <c r="NKT38" s="86"/>
      <c r="NKU38" s="86"/>
      <c r="NKV38" s="86"/>
      <c r="NKW38" s="86"/>
      <c r="NKX38" s="86"/>
      <c r="NKY38" s="86"/>
      <c r="NKZ38" s="86"/>
      <c r="NLA38" s="86"/>
      <c r="NLB38" s="86"/>
      <c r="NLC38" s="86"/>
      <c r="NLD38" s="86"/>
      <c r="NLE38" s="86"/>
      <c r="NLF38" s="86"/>
      <c r="NLG38" s="86"/>
      <c r="NLH38" s="86"/>
      <c r="NLI38" s="86"/>
      <c r="NLJ38" s="86"/>
      <c r="NLK38" s="86"/>
      <c r="NLL38" s="86"/>
      <c r="NLM38" s="86"/>
      <c r="NLN38" s="86"/>
      <c r="NLO38" s="86"/>
      <c r="NLP38" s="86"/>
      <c r="NLQ38" s="86"/>
      <c r="NLR38" s="86"/>
      <c r="NLS38" s="86"/>
      <c r="NLT38" s="86"/>
      <c r="NLU38" s="86"/>
      <c r="NLV38" s="86"/>
      <c r="NLW38" s="86"/>
      <c r="NLX38" s="86"/>
      <c r="NLY38" s="86"/>
      <c r="NLZ38" s="86"/>
      <c r="NMA38" s="86"/>
      <c r="NMB38" s="86"/>
      <c r="NMC38" s="86"/>
      <c r="NMD38" s="86"/>
      <c r="NME38" s="86"/>
      <c r="NMF38" s="86"/>
      <c r="NMG38" s="86"/>
      <c r="NMH38" s="86"/>
      <c r="NMI38" s="86"/>
      <c r="NMJ38" s="86"/>
      <c r="NMK38" s="86"/>
      <c r="NML38" s="86"/>
      <c r="NMM38" s="86"/>
      <c r="NMN38" s="86"/>
      <c r="NMO38" s="86"/>
      <c r="NMP38" s="86"/>
      <c r="NMQ38" s="86"/>
      <c r="NMR38" s="86"/>
      <c r="NMS38" s="86"/>
      <c r="NMT38" s="86"/>
      <c r="NMU38" s="86"/>
      <c r="NMV38" s="86"/>
      <c r="NMW38" s="86"/>
      <c r="NMX38" s="86"/>
      <c r="NMY38" s="86"/>
      <c r="NMZ38" s="86"/>
      <c r="NNA38" s="86"/>
      <c r="NNB38" s="86"/>
      <c r="NNC38" s="86"/>
      <c r="NND38" s="86"/>
      <c r="NNE38" s="86"/>
      <c r="NNF38" s="86"/>
      <c r="NNG38" s="86"/>
      <c r="NNH38" s="86"/>
      <c r="NNI38" s="86"/>
      <c r="NNJ38" s="86"/>
      <c r="NNK38" s="86"/>
      <c r="NNL38" s="86"/>
      <c r="NNM38" s="86"/>
      <c r="NNN38" s="86"/>
      <c r="NNO38" s="86"/>
      <c r="NNP38" s="86"/>
      <c r="NNQ38" s="86"/>
      <c r="NNR38" s="86"/>
      <c r="NNS38" s="86"/>
      <c r="NNT38" s="86"/>
      <c r="NNU38" s="86"/>
      <c r="NNV38" s="86"/>
      <c r="NNW38" s="86"/>
      <c r="NNX38" s="86"/>
      <c r="NNY38" s="86"/>
      <c r="NNZ38" s="86"/>
      <c r="NOA38" s="86"/>
      <c r="NOB38" s="86"/>
      <c r="NOC38" s="86"/>
      <c r="NOD38" s="86"/>
      <c r="NOE38" s="86"/>
      <c r="NOF38" s="86"/>
      <c r="NOG38" s="86"/>
      <c r="NOH38" s="86"/>
      <c r="NOI38" s="86"/>
      <c r="NOJ38" s="86"/>
      <c r="NOK38" s="86"/>
      <c r="NOL38" s="86"/>
      <c r="NOM38" s="86"/>
      <c r="NON38" s="86"/>
      <c r="NOO38" s="86"/>
      <c r="NOP38" s="86"/>
      <c r="NOQ38" s="86"/>
      <c r="NOR38" s="86"/>
      <c r="NOS38" s="86"/>
      <c r="NOT38" s="86"/>
      <c r="NOU38" s="86"/>
      <c r="NOV38" s="86"/>
      <c r="NOW38" s="86"/>
      <c r="NOX38" s="86"/>
      <c r="NOY38" s="86"/>
      <c r="NOZ38" s="86"/>
      <c r="NPA38" s="86"/>
      <c r="NPB38" s="86"/>
      <c r="NPC38" s="86"/>
      <c r="NPD38" s="86"/>
      <c r="NPE38" s="86"/>
      <c r="NPF38" s="86"/>
      <c r="NPG38" s="86"/>
      <c r="NPH38" s="86"/>
      <c r="NPI38" s="86"/>
      <c r="NPJ38" s="86"/>
      <c r="NPK38" s="86"/>
      <c r="NPL38" s="86"/>
      <c r="NPM38" s="86"/>
      <c r="NPN38" s="86"/>
      <c r="NPO38" s="86"/>
      <c r="NPP38" s="86"/>
      <c r="NPQ38" s="86"/>
      <c r="NPR38" s="86"/>
      <c r="NPS38" s="86"/>
      <c r="NPT38" s="86"/>
      <c r="NPU38" s="86"/>
      <c r="NPV38" s="86"/>
      <c r="NPW38" s="86"/>
      <c r="NPX38" s="86"/>
      <c r="NPY38" s="86"/>
      <c r="NPZ38" s="86"/>
      <c r="NQA38" s="86"/>
      <c r="NQB38" s="86"/>
      <c r="NQC38" s="86"/>
      <c r="NQD38" s="86"/>
      <c r="NQE38" s="86"/>
      <c r="NQF38" s="86"/>
      <c r="NQG38" s="86"/>
      <c r="NQH38" s="86"/>
      <c r="NQI38" s="86"/>
      <c r="NQJ38" s="86"/>
      <c r="NQK38" s="86"/>
      <c r="NQL38" s="86"/>
      <c r="NQM38" s="86"/>
      <c r="NQN38" s="86"/>
      <c r="NQO38" s="86"/>
      <c r="NQP38" s="86"/>
      <c r="NQQ38" s="86"/>
      <c r="NQR38" s="86"/>
      <c r="NQS38" s="86"/>
      <c r="NQT38" s="86"/>
      <c r="NQU38" s="86"/>
      <c r="NQV38" s="86"/>
      <c r="NQW38" s="86"/>
      <c r="NQX38" s="86"/>
      <c r="NQY38" s="86"/>
      <c r="NQZ38" s="86"/>
      <c r="NRA38" s="86"/>
      <c r="NRB38" s="86"/>
      <c r="NRC38" s="86"/>
      <c r="NRD38" s="86"/>
      <c r="NRE38" s="86"/>
      <c r="NRF38" s="86"/>
      <c r="NRG38" s="86"/>
      <c r="NRH38" s="86"/>
      <c r="NRI38" s="86"/>
      <c r="NRJ38" s="86"/>
      <c r="NRK38" s="86"/>
      <c r="NRL38" s="86"/>
      <c r="NRM38" s="86"/>
      <c r="NRN38" s="86"/>
      <c r="NRO38" s="86"/>
      <c r="NRP38" s="86"/>
      <c r="NRQ38" s="86"/>
      <c r="NRR38" s="86"/>
      <c r="NRS38" s="86"/>
      <c r="NRT38" s="86"/>
      <c r="NRU38" s="86"/>
      <c r="NRV38" s="86"/>
      <c r="NRW38" s="86"/>
      <c r="NRX38" s="86"/>
      <c r="NRY38" s="86"/>
      <c r="NRZ38" s="86"/>
      <c r="NSA38" s="86"/>
      <c r="NSB38" s="86"/>
      <c r="NSC38" s="86"/>
      <c r="NSD38" s="86"/>
      <c r="NSE38" s="86"/>
      <c r="NSF38" s="86"/>
      <c r="NSG38" s="86"/>
      <c r="NSH38" s="86"/>
      <c r="NSI38" s="86"/>
      <c r="NSJ38" s="86"/>
      <c r="NSK38" s="86"/>
      <c r="NSL38" s="86"/>
      <c r="NSM38" s="86"/>
      <c r="NSN38" s="86"/>
      <c r="NSO38" s="86"/>
      <c r="NSP38" s="86"/>
      <c r="NSQ38" s="86"/>
      <c r="NSR38" s="86"/>
      <c r="NSS38" s="86"/>
      <c r="NST38" s="86"/>
      <c r="NSU38" s="86"/>
      <c r="NSV38" s="86"/>
      <c r="NSW38" s="86"/>
      <c r="NSX38" s="86"/>
      <c r="NSY38" s="86"/>
      <c r="NSZ38" s="86"/>
      <c r="NTA38" s="86"/>
      <c r="NTB38" s="86"/>
      <c r="NTC38" s="86"/>
      <c r="NTD38" s="86"/>
      <c r="NTE38" s="86"/>
      <c r="NTF38" s="86"/>
      <c r="NTG38" s="86"/>
      <c r="NTH38" s="86"/>
      <c r="NTI38" s="86"/>
      <c r="NTJ38" s="86"/>
      <c r="NTK38" s="86"/>
      <c r="NTL38" s="86"/>
      <c r="NTM38" s="86"/>
      <c r="NTN38" s="86"/>
      <c r="NTO38" s="86"/>
      <c r="NTP38" s="86"/>
      <c r="NTQ38" s="86"/>
      <c r="NTR38" s="86"/>
      <c r="NTS38" s="86"/>
      <c r="NTT38" s="86"/>
      <c r="NTU38" s="86"/>
      <c r="NTV38" s="86"/>
      <c r="NTW38" s="86"/>
      <c r="NTX38" s="86"/>
      <c r="NTY38" s="86"/>
      <c r="NTZ38" s="86"/>
      <c r="NUA38" s="86"/>
      <c r="NUB38" s="86"/>
      <c r="NUC38" s="86"/>
      <c r="NUD38" s="86"/>
      <c r="NUE38" s="86"/>
      <c r="NUF38" s="86"/>
      <c r="NUG38" s="86"/>
      <c r="NUH38" s="86"/>
      <c r="NUI38" s="86"/>
      <c r="NUJ38" s="86"/>
      <c r="NUK38" s="86"/>
      <c r="NUL38" s="86"/>
      <c r="NUM38" s="86"/>
      <c r="NUN38" s="86"/>
      <c r="NUO38" s="86"/>
      <c r="NUP38" s="86"/>
      <c r="NUQ38" s="86"/>
      <c r="NUR38" s="86"/>
      <c r="NUS38" s="86"/>
      <c r="NUT38" s="86"/>
      <c r="NUU38" s="86"/>
      <c r="NUV38" s="86"/>
      <c r="NUW38" s="86"/>
      <c r="NUX38" s="86"/>
      <c r="NUY38" s="86"/>
      <c r="NUZ38" s="86"/>
      <c r="NVA38" s="86"/>
      <c r="NVB38" s="86"/>
      <c r="NVC38" s="86"/>
      <c r="NVD38" s="86"/>
      <c r="NVE38" s="86"/>
      <c r="NVF38" s="86"/>
      <c r="NVG38" s="86"/>
      <c r="NVH38" s="86"/>
      <c r="NVI38" s="86"/>
      <c r="NVJ38" s="86"/>
      <c r="NVK38" s="86"/>
      <c r="NVL38" s="86"/>
      <c r="NVM38" s="86"/>
      <c r="NVN38" s="86"/>
      <c r="NVO38" s="86"/>
      <c r="NVP38" s="86"/>
      <c r="NVQ38" s="86"/>
      <c r="NVR38" s="86"/>
      <c r="NVS38" s="86"/>
      <c r="NVT38" s="86"/>
      <c r="NVU38" s="86"/>
      <c r="NVV38" s="86"/>
      <c r="NVW38" s="86"/>
      <c r="NVX38" s="86"/>
      <c r="NVY38" s="86"/>
      <c r="NVZ38" s="86"/>
      <c r="NWA38" s="86"/>
      <c r="NWB38" s="86"/>
      <c r="NWC38" s="86"/>
      <c r="NWD38" s="86"/>
      <c r="NWE38" s="86"/>
      <c r="NWF38" s="86"/>
      <c r="NWG38" s="86"/>
      <c r="NWH38" s="86"/>
      <c r="NWI38" s="86"/>
      <c r="NWJ38" s="86"/>
      <c r="NWK38" s="86"/>
      <c r="NWL38" s="86"/>
      <c r="NWM38" s="86"/>
      <c r="NWN38" s="86"/>
      <c r="NWO38" s="86"/>
      <c r="NWP38" s="86"/>
      <c r="NWQ38" s="86"/>
      <c r="NWR38" s="86"/>
      <c r="NWS38" s="86"/>
      <c r="NWT38" s="86"/>
      <c r="NWU38" s="86"/>
      <c r="NWV38" s="86"/>
      <c r="NWW38" s="86"/>
      <c r="NWX38" s="86"/>
      <c r="NWY38" s="86"/>
      <c r="NWZ38" s="86"/>
      <c r="NXA38" s="86"/>
      <c r="NXB38" s="86"/>
      <c r="NXC38" s="86"/>
      <c r="NXD38" s="86"/>
      <c r="NXE38" s="86"/>
      <c r="NXF38" s="86"/>
      <c r="NXG38" s="86"/>
      <c r="NXH38" s="86"/>
      <c r="NXI38" s="86"/>
      <c r="NXJ38" s="86"/>
      <c r="NXK38" s="86"/>
      <c r="NXL38" s="86"/>
      <c r="NXM38" s="86"/>
      <c r="NXN38" s="86"/>
      <c r="NXO38" s="86"/>
      <c r="NXP38" s="86"/>
      <c r="NXQ38" s="86"/>
      <c r="NXR38" s="86"/>
      <c r="NXS38" s="86"/>
      <c r="NXT38" s="86"/>
      <c r="NXU38" s="86"/>
      <c r="NXV38" s="86"/>
      <c r="NXW38" s="86"/>
      <c r="NXX38" s="86"/>
      <c r="NXY38" s="86"/>
      <c r="NXZ38" s="86"/>
      <c r="NYA38" s="86"/>
      <c r="NYB38" s="86"/>
      <c r="NYC38" s="86"/>
      <c r="NYD38" s="86"/>
      <c r="NYE38" s="86"/>
      <c r="NYF38" s="86"/>
      <c r="NYG38" s="86"/>
      <c r="NYH38" s="86"/>
      <c r="NYI38" s="86"/>
      <c r="NYJ38" s="86"/>
      <c r="NYK38" s="86"/>
      <c r="NYL38" s="86"/>
      <c r="NYM38" s="86"/>
      <c r="NYN38" s="86"/>
      <c r="NYO38" s="86"/>
      <c r="NYP38" s="86"/>
      <c r="NYQ38" s="86"/>
      <c r="NYR38" s="86"/>
      <c r="NYS38" s="86"/>
      <c r="NYT38" s="86"/>
      <c r="NYU38" s="86"/>
      <c r="NYV38" s="86"/>
      <c r="NYW38" s="86"/>
      <c r="NYX38" s="86"/>
      <c r="NYY38" s="86"/>
      <c r="NYZ38" s="86"/>
      <c r="NZA38" s="86"/>
      <c r="NZB38" s="86"/>
      <c r="NZC38" s="86"/>
      <c r="NZD38" s="86"/>
      <c r="NZE38" s="86"/>
      <c r="NZF38" s="86"/>
      <c r="NZG38" s="86"/>
      <c r="NZH38" s="86"/>
      <c r="NZI38" s="86"/>
      <c r="NZJ38" s="86"/>
      <c r="NZK38" s="86"/>
      <c r="NZL38" s="86"/>
      <c r="NZM38" s="86"/>
      <c r="NZN38" s="86"/>
      <c r="NZO38" s="86"/>
      <c r="NZP38" s="86"/>
      <c r="NZQ38" s="86"/>
      <c r="NZR38" s="86"/>
      <c r="NZS38" s="86"/>
      <c r="NZT38" s="86"/>
      <c r="NZU38" s="86"/>
      <c r="NZV38" s="86"/>
      <c r="NZW38" s="86"/>
      <c r="NZX38" s="86"/>
      <c r="NZY38" s="86"/>
      <c r="NZZ38" s="86"/>
      <c r="OAA38" s="86"/>
      <c r="OAB38" s="86"/>
      <c r="OAC38" s="86"/>
      <c r="OAD38" s="86"/>
      <c r="OAE38" s="86"/>
      <c r="OAF38" s="86"/>
      <c r="OAG38" s="86"/>
      <c r="OAH38" s="86"/>
      <c r="OAI38" s="86"/>
      <c r="OAJ38" s="86"/>
      <c r="OAK38" s="86"/>
      <c r="OAL38" s="86"/>
      <c r="OAM38" s="86"/>
      <c r="OAN38" s="86"/>
      <c r="OAO38" s="86"/>
      <c r="OAP38" s="86"/>
      <c r="OAQ38" s="86"/>
      <c r="OAR38" s="86"/>
      <c r="OAS38" s="86"/>
      <c r="OAT38" s="86"/>
      <c r="OAU38" s="86"/>
      <c r="OAV38" s="86"/>
      <c r="OAW38" s="86"/>
      <c r="OAX38" s="86"/>
      <c r="OAY38" s="86"/>
      <c r="OAZ38" s="86"/>
      <c r="OBA38" s="86"/>
      <c r="OBB38" s="86"/>
      <c r="OBC38" s="86"/>
      <c r="OBD38" s="86"/>
      <c r="OBE38" s="86"/>
      <c r="OBF38" s="86"/>
      <c r="OBG38" s="86"/>
      <c r="OBH38" s="86"/>
      <c r="OBI38" s="86"/>
      <c r="OBJ38" s="86"/>
      <c r="OBK38" s="86"/>
      <c r="OBL38" s="86"/>
      <c r="OBM38" s="86"/>
      <c r="OBN38" s="86"/>
      <c r="OBO38" s="86"/>
      <c r="OBP38" s="86"/>
      <c r="OBQ38" s="86"/>
      <c r="OBR38" s="86"/>
      <c r="OBS38" s="86"/>
      <c r="OBT38" s="86"/>
      <c r="OBU38" s="86"/>
      <c r="OBV38" s="86"/>
      <c r="OBW38" s="86"/>
      <c r="OBX38" s="86"/>
      <c r="OBY38" s="86"/>
      <c r="OBZ38" s="86"/>
      <c r="OCA38" s="86"/>
      <c r="OCB38" s="86"/>
      <c r="OCC38" s="86"/>
      <c r="OCD38" s="86"/>
      <c r="OCE38" s="86"/>
      <c r="OCF38" s="86"/>
      <c r="OCG38" s="86"/>
      <c r="OCH38" s="86"/>
      <c r="OCI38" s="86"/>
      <c r="OCJ38" s="86"/>
      <c r="OCK38" s="86"/>
      <c r="OCL38" s="86"/>
      <c r="OCM38" s="86"/>
      <c r="OCN38" s="86"/>
      <c r="OCO38" s="86"/>
      <c r="OCP38" s="86"/>
      <c r="OCQ38" s="86"/>
      <c r="OCR38" s="86"/>
      <c r="OCS38" s="86"/>
      <c r="OCT38" s="86"/>
      <c r="OCU38" s="86"/>
      <c r="OCV38" s="86"/>
      <c r="OCW38" s="86"/>
      <c r="OCX38" s="86"/>
      <c r="OCY38" s="86"/>
      <c r="OCZ38" s="86"/>
      <c r="ODA38" s="86"/>
      <c r="ODB38" s="86"/>
      <c r="ODC38" s="86"/>
      <c r="ODD38" s="86"/>
      <c r="ODE38" s="86"/>
      <c r="ODF38" s="86"/>
      <c r="ODG38" s="86"/>
      <c r="ODH38" s="86"/>
      <c r="ODI38" s="86"/>
      <c r="ODJ38" s="86"/>
      <c r="ODK38" s="86"/>
      <c r="ODL38" s="86"/>
      <c r="ODM38" s="86"/>
      <c r="ODN38" s="86"/>
      <c r="ODO38" s="86"/>
      <c r="ODP38" s="86"/>
      <c r="ODQ38" s="86"/>
      <c r="ODR38" s="86"/>
      <c r="ODS38" s="86"/>
      <c r="ODT38" s="86"/>
      <c r="ODU38" s="86"/>
      <c r="ODV38" s="86"/>
      <c r="ODW38" s="86"/>
      <c r="ODX38" s="86"/>
      <c r="ODY38" s="86"/>
      <c r="ODZ38" s="86"/>
      <c r="OEA38" s="86"/>
      <c r="OEB38" s="86"/>
      <c r="OEC38" s="86"/>
      <c r="OED38" s="86"/>
      <c r="OEE38" s="86"/>
      <c r="OEF38" s="86"/>
      <c r="OEG38" s="86"/>
      <c r="OEH38" s="86"/>
      <c r="OEI38" s="86"/>
      <c r="OEJ38" s="86"/>
      <c r="OEK38" s="86"/>
      <c r="OEL38" s="86"/>
      <c r="OEM38" s="86"/>
      <c r="OEN38" s="86"/>
      <c r="OEO38" s="86"/>
      <c r="OEP38" s="86"/>
      <c r="OEQ38" s="86"/>
      <c r="OER38" s="86"/>
      <c r="OES38" s="86"/>
      <c r="OET38" s="86"/>
      <c r="OEU38" s="86"/>
      <c r="OEV38" s="86"/>
      <c r="OEW38" s="86"/>
      <c r="OEX38" s="86"/>
      <c r="OEY38" s="86"/>
      <c r="OEZ38" s="86"/>
      <c r="OFA38" s="86"/>
      <c r="OFB38" s="86"/>
      <c r="OFC38" s="86"/>
      <c r="OFD38" s="86"/>
      <c r="OFE38" s="86"/>
      <c r="OFF38" s="86"/>
      <c r="OFG38" s="86"/>
      <c r="OFH38" s="86"/>
      <c r="OFI38" s="86"/>
      <c r="OFJ38" s="86"/>
      <c r="OFK38" s="86"/>
      <c r="OFL38" s="86"/>
      <c r="OFM38" s="86"/>
      <c r="OFN38" s="86"/>
      <c r="OFO38" s="86"/>
      <c r="OFP38" s="86"/>
      <c r="OFQ38" s="86"/>
      <c r="OFR38" s="86"/>
      <c r="OFS38" s="86"/>
      <c r="OFT38" s="86"/>
      <c r="OFU38" s="86"/>
      <c r="OFV38" s="86"/>
      <c r="OFW38" s="86"/>
      <c r="OFX38" s="86"/>
      <c r="OFY38" s="86"/>
      <c r="OFZ38" s="86"/>
      <c r="OGA38" s="86"/>
      <c r="OGB38" s="86"/>
      <c r="OGC38" s="86"/>
      <c r="OGD38" s="86"/>
      <c r="OGE38" s="86"/>
      <c r="OGF38" s="86"/>
      <c r="OGG38" s="86"/>
      <c r="OGH38" s="86"/>
      <c r="OGI38" s="86"/>
      <c r="OGJ38" s="86"/>
      <c r="OGK38" s="86"/>
      <c r="OGL38" s="86"/>
      <c r="OGM38" s="86"/>
      <c r="OGN38" s="86"/>
      <c r="OGO38" s="86"/>
      <c r="OGP38" s="86"/>
      <c r="OGQ38" s="86"/>
      <c r="OGR38" s="86"/>
      <c r="OGS38" s="86"/>
      <c r="OGT38" s="86"/>
      <c r="OGU38" s="86"/>
      <c r="OGV38" s="86"/>
      <c r="OGW38" s="86"/>
      <c r="OGX38" s="86"/>
      <c r="OGY38" s="86"/>
      <c r="OGZ38" s="86"/>
      <c r="OHA38" s="86"/>
      <c r="OHB38" s="86"/>
      <c r="OHC38" s="86"/>
      <c r="OHD38" s="86"/>
      <c r="OHE38" s="86"/>
      <c r="OHF38" s="86"/>
      <c r="OHG38" s="86"/>
      <c r="OHH38" s="86"/>
      <c r="OHI38" s="86"/>
      <c r="OHJ38" s="86"/>
      <c r="OHK38" s="86"/>
      <c r="OHL38" s="86"/>
      <c r="OHM38" s="86"/>
      <c r="OHN38" s="86"/>
      <c r="OHO38" s="86"/>
      <c r="OHP38" s="86"/>
      <c r="OHQ38" s="86"/>
      <c r="OHR38" s="86"/>
      <c r="OHS38" s="86"/>
      <c r="OHT38" s="86"/>
      <c r="OHU38" s="86"/>
      <c r="OHV38" s="86"/>
      <c r="OHW38" s="86"/>
      <c r="OHX38" s="86"/>
      <c r="OHY38" s="86"/>
      <c r="OHZ38" s="86"/>
      <c r="OIA38" s="86"/>
      <c r="OIB38" s="86"/>
      <c r="OIC38" s="86"/>
      <c r="OID38" s="86"/>
      <c r="OIE38" s="86"/>
      <c r="OIF38" s="86"/>
      <c r="OIG38" s="86"/>
      <c r="OIH38" s="86"/>
      <c r="OII38" s="86"/>
      <c r="OIJ38" s="86"/>
      <c r="OIK38" s="86"/>
      <c r="OIL38" s="86"/>
      <c r="OIM38" s="86"/>
      <c r="OIN38" s="86"/>
      <c r="OIO38" s="86"/>
      <c r="OIP38" s="86"/>
      <c r="OIQ38" s="86"/>
      <c r="OIR38" s="86"/>
      <c r="OIS38" s="86"/>
      <c r="OIT38" s="86"/>
      <c r="OIU38" s="86"/>
      <c r="OIV38" s="86"/>
      <c r="OIW38" s="86"/>
      <c r="OIX38" s="86"/>
      <c r="OIY38" s="86"/>
      <c r="OIZ38" s="86"/>
      <c r="OJA38" s="86"/>
      <c r="OJB38" s="86"/>
      <c r="OJC38" s="86"/>
      <c r="OJD38" s="86"/>
      <c r="OJE38" s="86"/>
      <c r="OJF38" s="86"/>
      <c r="OJG38" s="86"/>
      <c r="OJH38" s="86"/>
      <c r="OJI38" s="86"/>
      <c r="OJJ38" s="86"/>
      <c r="OJK38" s="86"/>
      <c r="OJL38" s="86"/>
      <c r="OJM38" s="86"/>
      <c r="OJN38" s="86"/>
      <c r="OJO38" s="86"/>
      <c r="OJP38" s="86"/>
      <c r="OJQ38" s="86"/>
      <c r="OJR38" s="86"/>
      <c r="OJS38" s="86"/>
      <c r="OJT38" s="86"/>
      <c r="OJU38" s="86"/>
      <c r="OJV38" s="86"/>
      <c r="OJW38" s="86"/>
      <c r="OJX38" s="86"/>
      <c r="OJY38" s="86"/>
      <c r="OJZ38" s="86"/>
      <c r="OKA38" s="86"/>
      <c r="OKB38" s="86"/>
      <c r="OKC38" s="86"/>
      <c r="OKD38" s="86"/>
      <c r="OKE38" s="86"/>
      <c r="OKF38" s="86"/>
      <c r="OKG38" s="86"/>
      <c r="OKH38" s="86"/>
      <c r="OKI38" s="86"/>
      <c r="OKJ38" s="86"/>
      <c r="OKK38" s="86"/>
      <c r="OKL38" s="86"/>
      <c r="OKM38" s="86"/>
      <c r="OKN38" s="86"/>
      <c r="OKO38" s="86"/>
      <c r="OKP38" s="86"/>
      <c r="OKQ38" s="86"/>
      <c r="OKR38" s="86"/>
      <c r="OKS38" s="86"/>
      <c r="OKT38" s="86"/>
      <c r="OKU38" s="86"/>
      <c r="OKV38" s="86"/>
      <c r="OKW38" s="86"/>
      <c r="OKX38" s="86"/>
      <c r="OKY38" s="86"/>
      <c r="OKZ38" s="86"/>
      <c r="OLA38" s="86"/>
      <c r="OLB38" s="86"/>
      <c r="OLC38" s="86"/>
      <c r="OLD38" s="86"/>
      <c r="OLE38" s="86"/>
      <c r="OLF38" s="86"/>
      <c r="OLG38" s="86"/>
      <c r="OLH38" s="86"/>
      <c r="OLI38" s="86"/>
      <c r="OLJ38" s="86"/>
      <c r="OLK38" s="86"/>
      <c r="OLL38" s="86"/>
      <c r="OLM38" s="86"/>
      <c r="OLN38" s="86"/>
      <c r="OLO38" s="86"/>
      <c r="OLP38" s="86"/>
      <c r="OLQ38" s="86"/>
      <c r="OLR38" s="86"/>
      <c r="OLS38" s="86"/>
      <c r="OLT38" s="86"/>
      <c r="OLU38" s="86"/>
      <c r="OLV38" s="86"/>
      <c r="OLW38" s="86"/>
      <c r="OLX38" s="86"/>
      <c r="OLY38" s="86"/>
      <c r="OLZ38" s="86"/>
      <c r="OMA38" s="86"/>
      <c r="OMB38" s="86"/>
      <c r="OMC38" s="86"/>
      <c r="OMD38" s="86"/>
      <c r="OME38" s="86"/>
      <c r="OMF38" s="86"/>
      <c r="OMG38" s="86"/>
      <c r="OMH38" s="86"/>
      <c r="OMI38" s="86"/>
      <c r="OMJ38" s="86"/>
      <c r="OMK38" s="86"/>
      <c r="OML38" s="86"/>
      <c r="OMM38" s="86"/>
      <c r="OMN38" s="86"/>
      <c r="OMO38" s="86"/>
      <c r="OMP38" s="86"/>
      <c r="OMQ38" s="86"/>
      <c r="OMR38" s="86"/>
      <c r="OMS38" s="86"/>
      <c r="OMT38" s="86"/>
      <c r="OMU38" s="86"/>
      <c r="OMV38" s="86"/>
      <c r="OMW38" s="86"/>
      <c r="OMX38" s="86"/>
      <c r="OMY38" s="86"/>
      <c r="OMZ38" s="86"/>
      <c r="ONA38" s="86"/>
      <c r="ONB38" s="86"/>
      <c r="ONC38" s="86"/>
      <c r="OND38" s="86"/>
      <c r="ONE38" s="86"/>
      <c r="ONF38" s="86"/>
      <c r="ONG38" s="86"/>
      <c r="ONH38" s="86"/>
      <c r="ONI38" s="86"/>
      <c r="ONJ38" s="86"/>
      <c r="ONK38" s="86"/>
      <c r="ONL38" s="86"/>
      <c r="ONM38" s="86"/>
      <c r="ONN38" s="86"/>
      <c r="ONO38" s="86"/>
      <c r="ONP38" s="86"/>
      <c r="ONQ38" s="86"/>
      <c r="ONR38" s="86"/>
      <c r="ONS38" s="86"/>
      <c r="ONT38" s="86"/>
      <c r="ONU38" s="86"/>
      <c r="ONV38" s="86"/>
      <c r="ONW38" s="86"/>
      <c r="ONX38" s="86"/>
      <c r="ONY38" s="86"/>
      <c r="ONZ38" s="86"/>
      <c r="OOA38" s="86"/>
      <c r="OOB38" s="86"/>
      <c r="OOC38" s="86"/>
      <c r="OOD38" s="86"/>
      <c r="OOE38" s="86"/>
      <c r="OOF38" s="86"/>
      <c r="OOG38" s="86"/>
      <c r="OOH38" s="86"/>
      <c r="OOI38" s="86"/>
      <c r="OOJ38" s="86"/>
      <c r="OOK38" s="86"/>
      <c r="OOL38" s="86"/>
      <c r="OOM38" s="86"/>
      <c r="OON38" s="86"/>
      <c r="OOO38" s="86"/>
      <c r="OOP38" s="86"/>
      <c r="OOQ38" s="86"/>
      <c r="OOR38" s="86"/>
      <c r="OOS38" s="86"/>
      <c r="OOT38" s="86"/>
      <c r="OOU38" s="86"/>
      <c r="OOV38" s="86"/>
      <c r="OOW38" s="86"/>
      <c r="OOX38" s="86"/>
      <c r="OOY38" s="86"/>
      <c r="OOZ38" s="86"/>
      <c r="OPA38" s="86"/>
      <c r="OPB38" s="86"/>
      <c r="OPC38" s="86"/>
      <c r="OPD38" s="86"/>
      <c r="OPE38" s="86"/>
      <c r="OPF38" s="86"/>
      <c r="OPG38" s="86"/>
      <c r="OPH38" s="86"/>
      <c r="OPI38" s="86"/>
      <c r="OPJ38" s="86"/>
      <c r="OPK38" s="86"/>
      <c r="OPL38" s="86"/>
      <c r="OPM38" s="86"/>
      <c r="OPN38" s="86"/>
      <c r="OPO38" s="86"/>
      <c r="OPP38" s="86"/>
      <c r="OPQ38" s="86"/>
      <c r="OPR38" s="86"/>
      <c r="OPS38" s="86"/>
      <c r="OPT38" s="86"/>
      <c r="OPU38" s="86"/>
      <c r="OPV38" s="86"/>
      <c r="OPW38" s="86"/>
      <c r="OPX38" s="86"/>
      <c r="OPY38" s="86"/>
      <c r="OPZ38" s="86"/>
      <c r="OQA38" s="86"/>
      <c r="OQB38" s="86"/>
      <c r="OQC38" s="86"/>
      <c r="OQD38" s="86"/>
      <c r="OQE38" s="86"/>
      <c r="OQF38" s="86"/>
      <c r="OQG38" s="86"/>
      <c r="OQH38" s="86"/>
      <c r="OQI38" s="86"/>
      <c r="OQJ38" s="86"/>
      <c r="OQK38" s="86"/>
      <c r="OQL38" s="86"/>
      <c r="OQM38" s="86"/>
      <c r="OQN38" s="86"/>
      <c r="OQO38" s="86"/>
      <c r="OQP38" s="86"/>
      <c r="OQQ38" s="86"/>
      <c r="OQR38" s="86"/>
      <c r="OQS38" s="86"/>
      <c r="OQT38" s="86"/>
      <c r="OQU38" s="86"/>
      <c r="OQV38" s="86"/>
      <c r="OQW38" s="86"/>
      <c r="OQX38" s="86"/>
      <c r="OQY38" s="86"/>
      <c r="OQZ38" s="86"/>
      <c r="ORA38" s="86"/>
      <c r="ORB38" s="86"/>
      <c r="ORC38" s="86"/>
      <c r="ORD38" s="86"/>
      <c r="ORE38" s="86"/>
      <c r="ORF38" s="86"/>
      <c r="ORG38" s="86"/>
      <c r="ORH38" s="86"/>
      <c r="ORI38" s="86"/>
      <c r="ORJ38" s="86"/>
      <c r="ORK38" s="86"/>
      <c r="ORL38" s="86"/>
      <c r="ORM38" s="86"/>
      <c r="ORN38" s="86"/>
      <c r="ORO38" s="86"/>
      <c r="ORP38" s="86"/>
      <c r="ORQ38" s="86"/>
      <c r="ORR38" s="86"/>
      <c r="ORS38" s="86"/>
      <c r="ORT38" s="86"/>
      <c r="ORU38" s="86"/>
      <c r="ORV38" s="86"/>
      <c r="ORW38" s="86"/>
      <c r="ORX38" s="86"/>
      <c r="ORY38" s="86"/>
      <c r="ORZ38" s="86"/>
      <c r="OSA38" s="86"/>
      <c r="OSB38" s="86"/>
      <c r="OSC38" s="86"/>
      <c r="OSD38" s="86"/>
      <c r="OSE38" s="86"/>
      <c r="OSF38" s="86"/>
      <c r="OSG38" s="86"/>
      <c r="OSH38" s="86"/>
      <c r="OSI38" s="86"/>
      <c r="OSJ38" s="86"/>
      <c r="OSK38" s="86"/>
      <c r="OSL38" s="86"/>
      <c r="OSM38" s="86"/>
      <c r="OSN38" s="86"/>
      <c r="OSO38" s="86"/>
      <c r="OSP38" s="86"/>
      <c r="OSQ38" s="86"/>
      <c r="OSR38" s="86"/>
      <c r="OSS38" s="86"/>
      <c r="OST38" s="86"/>
      <c r="OSU38" s="86"/>
      <c r="OSV38" s="86"/>
      <c r="OSW38" s="86"/>
      <c r="OSX38" s="86"/>
      <c r="OSY38" s="86"/>
      <c r="OSZ38" s="86"/>
      <c r="OTA38" s="86"/>
      <c r="OTB38" s="86"/>
      <c r="OTC38" s="86"/>
      <c r="OTD38" s="86"/>
      <c r="OTE38" s="86"/>
      <c r="OTF38" s="86"/>
      <c r="OTG38" s="86"/>
      <c r="OTH38" s="86"/>
      <c r="OTI38" s="86"/>
      <c r="OTJ38" s="86"/>
      <c r="OTK38" s="86"/>
      <c r="OTL38" s="86"/>
      <c r="OTM38" s="86"/>
      <c r="OTN38" s="86"/>
      <c r="OTO38" s="86"/>
      <c r="OTP38" s="86"/>
      <c r="OTQ38" s="86"/>
      <c r="OTR38" s="86"/>
      <c r="OTS38" s="86"/>
      <c r="OTT38" s="86"/>
      <c r="OTU38" s="86"/>
      <c r="OTV38" s="86"/>
      <c r="OTW38" s="86"/>
      <c r="OTX38" s="86"/>
      <c r="OTY38" s="86"/>
      <c r="OTZ38" s="86"/>
      <c r="OUA38" s="86"/>
      <c r="OUB38" s="86"/>
      <c r="OUC38" s="86"/>
      <c r="OUD38" s="86"/>
      <c r="OUE38" s="86"/>
      <c r="OUF38" s="86"/>
      <c r="OUG38" s="86"/>
      <c r="OUH38" s="86"/>
      <c r="OUI38" s="86"/>
      <c r="OUJ38" s="86"/>
      <c r="OUK38" s="86"/>
      <c r="OUL38" s="86"/>
      <c r="OUM38" s="86"/>
      <c r="OUN38" s="86"/>
      <c r="OUO38" s="86"/>
      <c r="OUP38" s="86"/>
      <c r="OUQ38" s="86"/>
      <c r="OUR38" s="86"/>
      <c r="OUS38" s="86"/>
      <c r="OUT38" s="86"/>
      <c r="OUU38" s="86"/>
      <c r="OUV38" s="86"/>
      <c r="OUW38" s="86"/>
      <c r="OUX38" s="86"/>
      <c r="OUY38" s="86"/>
      <c r="OUZ38" s="86"/>
      <c r="OVA38" s="86"/>
      <c r="OVB38" s="86"/>
      <c r="OVC38" s="86"/>
      <c r="OVD38" s="86"/>
      <c r="OVE38" s="86"/>
      <c r="OVF38" s="86"/>
      <c r="OVG38" s="86"/>
      <c r="OVH38" s="86"/>
      <c r="OVI38" s="86"/>
      <c r="OVJ38" s="86"/>
      <c r="OVK38" s="86"/>
      <c r="OVL38" s="86"/>
      <c r="OVM38" s="86"/>
      <c r="OVN38" s="86"/>
      <c r="OVO38" s="86"/>
      <c r="OVP38" s="86"/>
      <c r="OVQ38" s="86"/>
      <c r="OVR38" s="86"/>
      <c r="OVS38" s="86"/>
      <c r="OVT38" s="86"/>
      <c r="OVU38" s="86"/>
      <c r="OVV38" s="86"/>
      <c r="OVW38" s="86"/>
      <c r="OVX38" s="86"/>
      <c r="OVY38" s="86"/>
      <c r="OVZ38" s="86"/>
      <c r="OWA38" s="86"/>
      <c r="OWB38" s="86"/>
      <c r="OWC38" s="86"/>
      <c r="OWD38" s="86"/>
      <c r="OWE38" s="86"/>
      <c r="OWF38" s="86"/>
      <c r="OWG38" s="86"/>
      <c r="OWH38" s="86"/>
      <c r="OWI38" s="86"/>
      <c r="OWJ38" s="86"/>
      <c r="OWK38" s="86"/>
      <c r="OWL38" s="86"/>
      <c r="OWM38" s="86"/>
      <c r="OWN38" s="86"/>
      <c r="OWO38" s="86"/>
      <c r="OWP38" s="86"/>
      <c r="OWQ38" s="86"/>
      <c r="OWR38" s="86"/>
      <c r="OWS38" s="86"/>
      <c r="OWT38" s="86"/>
      <c r="OWU38" s="86"/>
      <c r="OWV38" s="86"/>
      <c r="OWW38" s="86"/>
      <c r="OWX38" s="86"/>
      <c r="OWY38" s="86"/>
      <c r="OWZ38" s="86"/>
      <c r="OXA38" s="86"/>
      <c r="OXB38" s="86"/>
      <c r="OXC38" s="86"/>
      <c r="OXD38" s="86"/>
      <c r="OXE38" s="86"/>
      <c r="OXF38" s="86"/>
      <c r="OXG38" s="86"/>
      <c r="OXH38" s="86"/>
      <c r="OXI38" s="86"/>
      <c r="OXJ38" s="86"/>
      <c r="OXK38" s="86"/>
      <c r="OXL38" s="86"/>
      <c r="OXM38" s="86"/>
      <c r="OXN38" s="86"/>
      <c r="OXO38" s="86"/>
      <c r="OXP38" s="86"/>
      <c r="OXQ38" s="86"/>
      <c r="OXR38" s="86"/>
      <c r="OXS38" s="86"/>
      <c r="OXT38" s="86"/>
      <c r="OXU38" s="86"/>
      <c r="OXV38" s="86"/>
      <c r="OXW38" s="86"/>
      <c r="OXX38" s="86"/>
      <c r="OXY38" s="86"/>
      <c r="OXZ38" s="86"/>
      <c r="OYA38" s="86"/>
      <c r="OYB38" s="86"/>
      <c r="OYC38" s="86"/>
      <c r="OYD38" s="86"/>
      <c r="OYE38" s="86"/>
      <c r="OYF38" s="86"/>
      <c r="OYG38" s="86"/>
      <c r="OYH38" s="86"/>
      <c r="OYI38" s="86"/>
      <c r="OYJ38" s="86"/>
      <c r="OYK38" s="86"/>
      <c r="OYL38" s="86"/>
      <c r="OYM38" s="86"/>
      <c r="OYN38" s="86"/>
      <c r="OYO38" s="86"/>
      <c r="OYP38" s="86"/>
      <c r="OYQ38" s="86"/>
      <c r="OYR38" s="86"/>
      <c r="OYS38" s="86"/>
      <c r="OYT38" s="86"/>
      <c r="OYU38" s="86"/>
      <c r="OYV38" s="86"/>
      <c r="OYW38" s="86"/>
      <c r="OYX38" s="86"/>
      <c r="OYY38" s="86"/>
      <c r="OYZ38" s="86"/>
      <c r="OZA38" s="86"/>
      <c r="OZB38" s="86"/>
      <c r="OZC38" s="86"/>
      <c r="OZD38" s="86"/>
      <c r="OZE38" s="86"/>
      <c r="OZF38" s="86"/>
      <c r="OZG38" s="86"/>
      <c r="OZH38" s="86"/>
      <c r="OZI38" s="86"/>
      <c r="OZJ38" s="86"/>
      <c r="OZK38" s="86"/>
      <c r="OZL38" s="86"/>
      <c r="OZM38" s="86"/>
      <c r="OZN38" s="86"/>
      <c r="OZO38" s="86"/>
      <c r="OZP38" s="86"/>
      <c r="OZQ38" s="86"/>
      <c r="OZR38" s="86"/>
      <c r="OZS38" s="86"/>
      <c r="OZT38" s="86"/>
      <c r="OZU38" s="86"/>
      <c r="OZV38" s="86"/>
      <c r="OZW38" s="86"/>
      <c r="OZX38" s="86"/>
      <c r="OZY38" s="86"/>
      <c r="OZZ38" s="86"/>
      <c r="PAA38" s="86"/>
      <c r="PAB38" s="86"/>
      <c r="PAC38" s="86"/>
      <c r="PAD38" s="86"/>
      <c r="PAE38" s="86"/>
      <c r="PAF38" s="86"/>
      <c r="PAG38" s="86"/>
      <c r="PAH38" s="86"/>
      <c r="PAI38" s="86"/>
      <c r="PAJ38" s="86"/>
      <c r="PAK38" s="86"/>
      <c r="PAL38" s="86"/>
      <c r="PAM38" s="86"/>
      <c r="PAN38" s="86"/>
      <c r="PAO38" s="86"/>
      <c r="PAP38" s="86"/>
      <c r="PAQ38" s="86"/>
      <c r="PAR38" s="86"/>
      <c r="PAS38" s="86"/>
      <c r="PAT38" s="86"/>
      <c r="PAU38" s="86"/>
      <c r="PAV38" s="86"/>
      <c r="PAW38" s="86"/>
      <c r="PAX38" s="86"/>
      <c r="PAY38" s="86"/>
      <c r="PAZ38" s="86"/>
      <c r="PBA38" s="86"/>
      <c r="PBB38" s="86"/>
      <c r="PBC38" s="86"/>
      <c r="PBD38" s="86"/>
      <c r="PBE38" s="86"/>
      <c r="PBF38" s="86"/>
      <c r="PBG38" s="86"/>
      <c r="PBH38" s="86"/>
      <c r="PBI38" s="86"/>
      <c r="PBJ38" s="86"/>
      <c r="PBK38" s="86"/>
      <c r="PBL38" s="86"/>
      <c r="PBM38" s="86"/>
      <c r="PBN38" s="86"/>
      <c r="PBO38" s="86"/>
      <c r="PBP38" s="86"/>
      <c r="PBQ38" s="86"/>
      <c r="PBR38" s="86"/>
      <c r="PBS38" s="86"/>
      <c r="PBT38" s="86"/>
      <c r="PBU38" s="86"/>
      <c r="PBV38" s="86"/>
      <c r="PBW38" s="86"/>
      <c r="PBX38" s="86"/>
      <c r="PBY38" s="86"/>
      <c r="PBZ38" s="86"/>
      <c r="PCA38" s="86"/>
      <c r="PCB38" s="86"/>
      <c r="PCC38" s="86"/>
      <c r="PCD38" s="86"/>
      <c r="PCE38" s="86"/>
      <c r="PCF38" s="86"/>
      <c r="PCG38" s="86"/>
      <c r="PCH38" s="86"/>
      <c r="PCI38" s="86"/>
      <c r="PCJ38" s="86"/>
      <c r="PCK38" s="86"/>
      <c r="PCL38" s="86"/>
      <c r="PCM38" s="86"/>
      <c r="PCN38" s="86"/>
      <c r="PCO38" s="86"/>
      <c r="PCP38" s="86"/>
      <c r="PCQ38" s="86"/>
      <c r="PCR38" s="86"/>
      <c r="PCS38" s="86"/>
      <c r="PCT38" s="86"/>
      <c r="PCU38" s="86"/>
      <c r="PCV38" s="86"/>
      <c r="PCW38" s="86"/>
      <c r="PCX38" s="86"/>
      <c r="PCY38" s="86"/>
      <c r="PCZ38" s="86"/>
      <c r="PDA38" s="86"/>
      <c r="PDB38" s="86"/>
      <c r="PDC38" s="86"/>
      <c r="PDD38" s="86"/>
      <c r="PDE38" s="86"/>
      <c r="PDF38" s="86"/>
      <c r="PDG38" s="86"/>
      <c r="PDH38" s="86"/>
      <c r="PDI38" s="86"/>
      <c r="PDJ38" s="86"/>
      <c r="PDK38" s="86"/>
      <c r="PDL38" s="86"/>
      <c r="PDM38" s="86"/>
      <c r="PDN38" s="86"/>
      <c r="PDO38" s="86"/>
      <c r="PDP38" s="86"/>
      <c r="PDQ38" s="86"/>
      <c r="PDR38" s="86"/>
      <c r="PDS38" s="86"/>
      <c r="PDT38" s="86"/>
      <c r="PDU38" s="86"/>
      <c r="PDV38" s="86"/>
      <c r="PDW38" s="86"/>
      <c r="PDX38" s="86"/>
      <c r="PDY38" s="86"/>
      <c r="PDZ38" s="86"/>
      <c r="PEA38" s="86"/>
      <c r="PEB38" s="86"/>
      <c r="PEC38" s="86"/>
      <c r="PED38" s="86"/>
      <c r="PEE38" s="86"/>
      <c r="PEF38" s="86"/>
      <c r="PEG38" s="86"/>
      <c r="PEH38" s="86"/>
      <c r="PEI38" s="86"/>
      <c r="PEJ38" s="86"/>
      <c r="PEK38" s="86"/>
      <c r="PEL38" s="86"/>
      <c r="PEM38" s="86"/>
      <c r="PEN38" s="86"/>
      <c r="PEO38" s="86"/>
      <c r="PEP38" s="86"/>
      <c r="PEQ38" s="86"/>
      <c r="PER38" s="86"/>
      <c r="PES38" s="86"/>
      <c r="PET38" s="86"/>
      <c r="PEU38" s="86"/>
      <c r="PEV38" s="86"/>
      <c r="PEW38" s="86"/>
      <c r="PEX38" s="86"/>
      <c r="PEY38" s="86"/>
      <c r="PEZ38" s="86"/>
      <c r="PFA38" s="86"/>
      <c r="PFB38" s="86"/>
      <c r="PFC38" s="86"/>
      <c r="PFD38" s="86"/>
      <c r="PFE38" s="86"/>
      <c r="PFF38" s="86"/>
      <c r="PFG38" s="86"/>
      <c r="PFH38" s="86"/>
      <c r="PFI38" s="86"/>
      <c r="PFJ38" s="86"/>
      <c r="PFK38" s="86"/>
      <c r="PFL38" s="86"/>
      <c r="PFM38" s="86"/>
      <c r="PFN38" s="86"/>
      <c r="PFO38" s="86"/>
      <c r="PFP38" s="86"/>
      <c r="PFQ38" s="86"/>
      <c r="PFR38" s="86"/>
      <c r="PFS38" s="86"/>
      <c r="PFT38" s="86"/>
      <c r="PFU38" s="86"/>
      <c r="PFV38" s="86"/>
      <c r="PFW38" s="86"/>
      <c r="PFX38" s="86"/>
      <c r="PFY38" s="86"/>
      <c r="PFZ38" s="86"/>
      <c r="PGA38" s="86"/>
      <c r="PGB38" s="86"/>
      <c r="PGC38" s="86"/>
      <c r="PGD38" s="86"/>
      <c r="PGE38" s="86"/>
      <c r="PGF38" s="86"/>
      <c r="PGG38" s="86"/>
      <c r="PGH38" s="86"/>
      <c r="PGI38" s="86"/>
      <c r="PGJ38" s="86"/>
      <c r="PGK38" s="86"/>
      <c r="PGL38" s="86"/>
      <c r="PGM38" s="86"/>
      <c r="PGN38" s="86"/>
      <c r="PGO38" s="86"/>
      <c r="PGP38" s="86"/>
      <c r="PGQ38" s="86"/>
      <c r="PGR38" s="86"/>
      <c r="PGS38" s="86"/>
      <c r="PGT38" s="86"/>
      <c r="PGU38" s="86"/>
      <c r="PGV38" s="86"/>
      <c r="PGW38" s="86"/>
      <c r="PGX38" s="86"/>
      <c r="PGY38" s="86"/>
      <c r="PGZ38" s="86"/>
      <c r="PHA38" s="86"/>
      <c r="PHB38" s="86"/>
      <c r="PHC38" s="86"/>
      <c r="PHD38" s="86"/>
      <c r="PHE38" s="86"/>
      <c r="PHF38" s="86"/>
      <c r="PHG38" s="86"/>
      <c r="PHH38" s="86"/>
      <c r="PHI38" s="86"/>
      <c r="PHJ38" s="86"/>
      <c r="PHK38" s="86"/>
      <c r="PHL38" s="86"/>
      <c r="PHM38" s="86"/>
      <c r="PHN38" s="86"/>
      <c r="PHO38" s="86"/>
      <c r="PHP38" s="86"/>
      <c r="PHQ38" s="86"/>
      <c r="PHR38" s="86"/>
      <c r="PHS38" s="86"/>
      <c r="PHT38" s="86"/>
      <c r="PHU38" s="86"/>
      <c r="PHV38" s="86"/>
      <c r="PHW38" s="86"/>
      <c r="PHX38" s="86"/>
      <c r="PHY38" s="86"/>
      <c r="PHZ38" s="86"/>
      <c r="PIA38" s="86"/>
      <c r="PIB38" s="86"/>
      <c r="PIC38" s="86"/>
      <c r="PID38" s="86"/>
      <c r="PIE38" s="86"/>
      <c r="PIF38" s="86"/>
      <c r="PIG38" s="86"/>
      <c r="PIH38" s="86"/>
      <c r="PII38" s="86"/>
      <c r="PIJ38" s="86"/>
      <c r="PIK38" s="86"/>
      <c r="PIL38" s="86"/>
      <c r="PIM38" s="86"/>
      <c r="PIN38" s="86"/>
      <c r="PIO38" s="86"/>
      <c r="PIP38" s="86"/>
      <c r="PIQ38" s="86"/>
      <c r="PIR38" s="86"/>
      <c r="PIS38" s="86"/>
      <c r="PIT38" s="86"/>
      <c r="PIU38" s="86"/>
      <c r="PIV38" s="86"/>
      <c r="PIW38" s="86"/>
      <c r="PIX38" s="86"/>
      <c r="PIY38" s="86"/>
      <c r="PIZ38" s="86"/>
      <c r="PJA38" s="86"/>
      <c r="PJB38" s="86"/>
      <c r="PJC38" s="86"/>
      <c r="PJD38" s="86"/>
      <c r="PJE38" s="86"/>
      <c r="PJF38" s="86"/>
      <c r="PJG38" s="86"/>
      <c r="PJH38" s="86"/>
      <c r="PJI38" s="86"/>
      <c r="PJJ38" s="86"/>
      <c r="PJK38" s="86"/>
      <c r="PJL38" s="86"/>
      <c r="PJM38" s="86"/>
      <c r="PJN38" s="86"/>
      <c r="PJO38" s="86"/>
      <c r="PJP38" s="86"/>
      <c r="PJQ38" s="86"/>
      <c r="PJR38" s="86"/>
      <c r="PJS38" s="86"/>
      <c r="PJT38" s="86"/>
      <c r="PJU38" s="86"/>
      <c r="PJV38" s="86"/>
      <c r="PJW38" s="86"/>
      <c r="PJX38" s="86"/>
      <c r="PJY38" s="86"/>
      <c r="PJZ38" s="86"/>
      <c r="PKA38" s="86"/>
      <c r="PKB38" s="86"/>
      <c r="PKC38" s="86"/>
      <c r="PKD38" s="86"/>
      <c r="PKE38" s="86"/>
      <c r="PKF38" s="86"/>
      <c r="PKG38" s="86"/>
      <c r="PKH38" s="86"/>
      <c r="PKI38" s="86"/>
      <c r="PKJ38" s="86"/>
      <c r="PKK38" s="86"/>
      <c r="PKL38" s="86"/>
      <c r="PKM38" s="86"/>
      <c r="PKN38" s="86"/>
      <c r="PKO38" s="86"/>
      <c r="PKP38" s="86"/>
      <c r="PKQ38" s="86"/>
      <c r="PKR38" s="86"/>
      <c r="PKS38" s="86"/>
      <c r="PKT38" s="86"/>
      <c r="PKU38" s="86"/>
      <c r="PKV38" s="86"/>
      <c r="PKW38" s="86"/>
      <c r="PKX38" s="86"/>
      <c r="PKY38" s="86"/>
      <c r="PKZ38" s="86"/>
      <c r="PLA38" s="86"/>
      <c r="PLB38" s="86"/>
      <c r="PLC38" s="86"/>
      <c r="PLD38" s="86"/>
      <c r="PLE38" s="86"/>
      <c r="PLF38" s="86"/>
      <c r="PLG38" s="86"/>
      <c r="PLH38" s="86"/>
      <c r="PLI38" s="86"/>
      <c r="PLJ38" s="86"/>
      <c r="PLK38" s="86"/>
      <c r="PLL38" s="86"/>
      <c r="PLM38" s="86"/>
      <c r="PLN38" s="86"/>
      <c r="PLO38" s="86"/>
      <c r="PLP38" s="86"/>
      <c r="PLQ38" s="86"/>
      <c r="PLR38" s="86"/>
      <c r="PLS38" s="86"/>
      <c r="PLT38" s="86"/>
      <c r="PLU38" s="86"/>
      <c r="PLV38" s="86"/>
      <c r="PLW38" s="86"/>
      <c r="PLX38" s="86"/>
      <c r="PLY38" s="86"/>
      <c r="PLZ38" s="86"/>
      <c r="PMA38" s="86"/>
      <c r="PMB38" s="86"/>
      <c r="PMC38" s="86"/>
      <c r="PMD38" s="86"/>
      <c r="PME38" s="86"/>
      <c r="PMF38" s="86"/>
      <c r="PMG38" s="86"/>
      <c r="PMH38" s="86"/>
      <c r="PMI38" s="86"/>
      <c r="PMJ38" s="86"/>
      <c r="PMK38" s="86"/>
      <c r="PML38" s="86"/>
      <c r="PMM38" s="86"/>
      <c r="PMN38" s="86"/>
      <c r="PMO38" s="86"/>
      <c r="PMP38" s="86"/>
      <c r="PMQ38" s="86"/>
      <c r="PMR38" s="86"/>
      <c r="PMS38" s="86"/>
      <c r="PMT38" s="86"/>
      <c r="PMU38" s="86"/>
      <c r="PMV38" s="86"/>
      <c r="PMW38" s="86"/>
      <c r="PMX38" s="86"/>
      <c r="PMY38" s="86"/>
      <c r="PMZ38" s="86"/>
      <c r="PNA38" s="86"/>
      <c r="PNB38" s="86"/>
      <c r="PNC38" s="86"/>
      <c r="PND38" s="86"/>
      <c r="PNE38" s="86"/>
      <c r="PNF38" s="86"/>
      <c r="PNG38" s="86"/>
      <c r="PNH38" s="86"/>
      <c r="PNI38" s="86"/>
      <c r="PNJ38" s="86"/>
      <c r="PNK38" s="86"/>
      <c r="PNL38" s="86"/>
      <c r="PNM38" s="86"/>
      <c r="PNN38" s="86"/>
      <c r="PNO38" s="86"/>
      <c r="PNP38" s="86"/>
      <c r="PNQ38" s="86"/>
      <c r="PNR38" s="86"/>
      <c r="PNS38" s="86"/>
      <c r="PNT38" s="86"/>
      <c r="PNU38" s="86"/>
      <c r="PNV38" s="86"/>
      <c r="PNW38" s="86"/>
      <c r="PNX38" s="86"/>
      <c r="PNY38" s="86"/>
      <c r="PNZ38" s="86"/>
      <c r="POA38" s="86"/>
      <c r="POB38" s="86"/>
      <c r="POC38" s="86"/>
      <c r="POD38" s="86"/>
      <c r="POE38" s="86"/>
      <c r="POF38" s="86"/>
      <c r="POG38" s="86"/>
      <c r="POH38" s="86"/>
      <c r="POI38" s="86"/>
      <c r="POJ38" s="86"/>
      <c r="POK38" s="86"/>
      <c r="POL38" s="86"/>
      <c r="POM38" s="86"/>
      <c r="PON38" s="86"/>
      <c r="POO38" s="86"/>
      <c r="POP38" s="86"/>
      <c r="POQ38" s="86"/>
      <c r="POR38" s="86"/>
      <c r="POS38" s="86"/>
      <c r="POT38" s="86"/>
      <c r="POU38" s="86"/>
      <c r="POV38" s="86"/>
      <c r="POW38" s="86"/>
      <c r="POX38" s="86"/>
      <c r="POY38" s="86"/>
      <c r="POZ38" s="86"/>
      <c r="PPA38" s="86"/>
      <c r="PPB38" s="86"/>
      <c r="PPC38" s="86"/>
      <c r="PPD38" s="86"/>
      <c r="PPE38" s="86"/>
      <c r="PPF38" s="86"/>
      <c r="PPG38" s="86"/>
      <c r="PPH38" s="86"/>
      <c r="PPI38" s="86"/>
      <c r="PPJ38" s="86"/>
      <c r="PPK38" s="86"/>
      <c r="PPL38" s="86"/>
      <c r="PPM38" s="86"/>
      <c r="PPN38" s="86"/>
      <c r="PPO38" s="86"/>
      <c r="PPP38" s="86"/>
      <c r="PPQ38" s="86"/>
      <c r="PPR38" s="86"/>
      <c r="PPS38" s="86"/>
      <c r="PPT38" s="86"/>
      <c r="PPU38" s="86"/>
      <c r="PPV38" s="86"/>
      <c r="PPW38" s="86"/>
      <c r="PPX38" s="86"/>
      <c r="PPY38" s="86"/>
      <c r="PPZ38" s="86"/>
      <c r="PQA38" s="86"/>
      <c r="PQB38" s="86"/>
      <c r="PQC38" s="86"/>
      <c r="PQD38" s="86"/>
      <c r="PQE38" s="86"/>
      <c r="PQF38" s="86"/>
      <c r="PQG38" s="86"/>
      <c r="PQH38" s="86"/>
      <c r="PQI38" s="86"/>
      <c r="PQJ38" s="86"/>
      <c r="PQK38" s="86"/>
      <c r="PQL38" s="86"/>
      <c r="PQM38" s="86"/>
      <c r="PQN38" s="86"/>
      <c r="PQO38" s="86"/>
      <c r="PQP38" s="86"/>
      <c r="PQQ38" s="86"/>
      <c r="PQR38" s="86"/>
      <c r="PQS38" s="86"/>
      <c r="PQT38" s="86"/>
      <c r="PQU38" s="86"/>
      <c r="PQV38" s="86"/>
      <c r="PQW38" s="86"/>
      <c r="PQX38" s="86"/>
      <c r="PQY38" s="86"/>
      <c r="PQZ38" s="86"/>
      <c r="PRA38" s="86"/>
      <c r="PRB38" s="86"/>
      <c r="PRC38" s="86"/>
      <c r="PRD38" s="86"/>
      <c r="PRE38" s="86"/>
      <c r="PRF38" s="86"/>
      <c r="PRG38" s="86"/>
      <c r="PRH38" s="86"/>
      <c r="PRI38" s="86"/>
      <c r="PRJ38" s="86"/>
      <c r="PRK38" s="86"/>
      <c r="PRL38" s="86"/>
      <c r="PRM38" s="86"/>
      <c r="PRN38" s="86"/>
      <c r="PRO38" s="86"/>
      <c r="PRP38" s="86"/>
      <c r="PRQ38" s="86"/>
      <c r="PRR38" s="86"/>
      <c r="PRS38" s="86"/>
      <c r="PRT38" s="86"/>
      <c r="PRU38" s="86"/>
      <c r="PRV38" s="86"/>
      <c r="PRW38" s="86"/>
      <c r="PRX38" s="86"/>
      <c r="PRY38" s="86"/>
      <c r="PRZ38" s="86"/>
      <c r="PSA38" s="86"/>
      <c r="PSB38" s="86"/>
      <c r="PSC38" s="86"/>
      <c r="PSD38" s="86"/>
      <c r="PSE38" s="86"/>
      <c r="PSF38" s="86"/>
      <c r="PSG38" s="86"/>
      <c r="PSH38" s="86"/>
      <c r="PSI38" s="86"/>
      <c r="PSJ38" s="86"/>
      <c r="PSK38" s="86"/>
      <c r="PSL38" s="86"/>
      <c r="PSM38" s="86"/>
      <c r="PSN38" s="86"/>
      <c r="PSO38" s="86"/>
      <c r="PSP38" s="86"/>
      <c r="PSQ38" s="86"/>
      <c r="PSR38" s="86"/>
      <c r="PSS38" s="86"/>
      <c r="PST38" s="86"/>
      <c r="PSU38" s="86"/>
      <c r="PSV38" s="86"/>
      <c r="PSW38" s="86"/>
      <c r="PSX38" s="86"/>
      <c r="PSY38" s="86"/>
      <c r="PSZ38" s="86"/>
      <c r="PTA38" s="86"/>
      <c r="PTB38" s="86"/>
      <c r="PTC38" s="86"/>
      <c r="PTD38" s="86"/>
      <c r="PTE38" s="86"/>
      <c r="PTF38" s="86"/>
      <c r="PTG38" s="86"/>
      <c r="PTH38" s="86"/>
      <c r="PTI38" s="86"/>
      <c r="PTJ38" s="86"/>
      <c r="PTK38" s="86"/>
      <c r="PTL38" s="86"/>
      <c r="PTM38" s="86"/>
      <c r="PTN38" s="86"/>
      <c r="PTO38" s="86"/>
      <c r="PTP38" s="86"/>
      <c r="PTQ38" s="86"/>
      <c r="PTR38" s="86"/>
      <c r="PTS38" s="86"/>
      <c r="PTT38" s="86"/>
      <c r="PTU38" s="86"/>
      <c r="PTV38" s="86"/>
      <c r="PTW38" s="86"/>
      <c r="PTX38" s="86"/>
      <c r="PTY38" s="86"/>
      <c r="PTZ38" s="86"/>
      <c r="PUA38" s="86"/>
      <c r="PUB38" s="86"/>
      <c r="PUC38" s="86"/>
      <c r="PUD38" s="86"/>
      <c r="PUE38" s="86"/>
      <c r="PUF38" s="86"/>
      <c r="PUG38" s="86"/>
      <c r="PUH38" s="86"/>
      <c r="PUI38" s="86"/>
      <c r="PUJ38" s="86"/>
      <c r="PUK38" s="86"/>
      <c r="PUL38" s="86"/>
      <c r="PUM38" s="86"/>
      <c r="PUN38" s="86"/>
      <c r="PUO38" s="86"/>
      <c r="PUP38" s="86"/>
      <c r="PUQ38" s="86"/>
      <c r="PUR38" s="86"/>
      <c r="PUS38" s="86"/>
      <c r="PUT38" s="86"/>
      <c r="PUU38" s="86"/>
      <c r="PUV38" s="86"/>
      <c r="PUW38" s="86"/>
      <c r="PUX38" s="86"/>
      <c r="PUY38" s="86"/>
      <c r="PUZ38" s="86"/>
      <c r="PVA38" s="86"/>
      <c r="PVB38" s="86"/>
      <c r="PVC38" s="86"/>
      <c r="PVD38" s="86"/>
      <c r="PVE38" s="86"/>
      <c r="PVF38" s="86"/>
      <c r="PVG38" s="86"/>
      <c r="PVH38" s="86"/>
      <c r="PVI38" s="86"/>
      <c r="PVJ38" s="86"/>
      <c r="PVK38" s="86"/>
      <c r="PVL38" s="86"/>
      <c r="PVM38" s="86"/>
      <c r="PVN38" s="86"/>
      <c r="PVO38" s="86"/>
      <c r="PVP38" s="86"/>
      <c r="PVQ38" s="86"/>
      <c r="PVR38" s="86"/>
      <c r="PVS38" s="86"/>
      <c r="PVT38" s="86"/>
      <c r="PVU38" s="86"/>
      <c r="PVV38" s="86"/>
      <c r="PVW38" s="86"/>
      <c r="PVX38" s="86"/>
      <c r="PVY38" s="86"/>
      <c r="PVZ38" s="86"/>
      <c r="PWA38" s="86"/>
      <c r="PWB38" s="86"/>
      <c r="PWC38" s="86"/>
      <c r="PWD38" s="86"/>
      <c r="PWE38" s="86"/>
      <c r="PWF38" s="86"/>
      <c r="PWG38" s="86"/>
      <c r="PWH38" s="86"/>
      <c r="PWI38" s="86"/>
      <c r="PWJ38" s="86"/>
      <c r="PWK38" s="86"/>
      <c r="PWL38" s="86"/>
      <c r="PWM38" s="86"/>
      <c r="PWN38" s="86"/>
      <c r="PWO38" s="86"/>
      <c r="PWP38" s="86"/>
      <c r="PWQ38" s="86"/>
      <c r="PWR38" s="86"/>
      <c r="PWS38" s="86"/>
      <c r="PWT38" s="86"/>
      <c r="PWU38" s="86"/>
      <c r="PWV38" s="86"/>
      <c r="PWW38" s="86"/>
      <c r="PWX38" s="86"/>
      <c r="PWY38" s="86"/>
      <c r="PWZ38" s="86"/>
      <c r="PXA38" s="86"/>
      <c r="PXB38" s="86"/>
      <c r="PXC38" s="86"/>
      <c r="PXD38" s="86"/>
      <c r="PXE38" s="86"/>
      <c r="PXF38" s="86"/>
      <c r="PXG38" s="86"/>
      <c r="PXH38" s="86"/>
      <c r="PXI38" s="86"/>
      <c r="PXJ38" s="86"/>
      <c r="PXK38" s="86"/>
      <c r="PXL38" s="86"/>
      <c r="PXM38" s="86"/>
      <c r="PXN38" s="86"/>
      <c r="PXO38" s="86"/>
      <c r="PXP38" s="86"/>
      <c r="PXQ38" s="86"/>
      <c r="PXR38" s="86"/>
      <c r="PXS38" s="86"/>
      <c r="PXT38" s="86"/>
      <c r="PXU38" s="86"/>
      <c r="PXV38" s="86"/>
      <c r="PXW38" s="86"/>
      <c r="PXX38" s="86"/>
      <c r="PXY38" s="86"/>
      <c r="PXZ38" s="86"/>
      <c r="PYA38" s="86"/>
      <c r="PYB38" s="86"/>
      <c r="PYC38" s="86"/>
      <c r="PYD38" s="86"/>
      <c r="PYE38" s="86"/>
      <c r="PYF38" s="86"/>
      <c r="PYG38" s="86"/>
      <c r="PYH38" s="86"/>
      <c r="PYI38" s="86"/>
      <c r="PYJ38" s="86"/>
      <c r="PYK38" s="86"/>
      <c r="PYL38" s="86"/>
      <c r="PYM38" s="86"/>
      <c r="PYN38" s="86"/>
      <c r="PYO38" s="86"/>
      <c r="PYP38" s="86"/>
      <c r="PYQ38" s="86"/>
      <c r="PYR38" s="86"/>
      <c r="PYS38" s="86"/>
      <c r="PYT38" s="86"/>
      <c r="PYU38" s="86"/>
      <c r="PYV38" s="86"/>
      <c r="PYW38" s="86"/>
      <c r="PYX38" s="86"/>
      <c r="PYY38" s="86"/>
      <c r="PYZ38" s="86"/>
      <c r="PZA38" s="86"/>
      <c r="PZB38" s="86"/>
      <c r="PZC38" s="86"/>
      <c r="PZD38" s="86"/>
      <c r="PZE38" s="86"/>
      <c r="PZF38" s="86"/>
      <c r="PZG38" s="86"/>
      <c r="PZH38" s="86"/>
      <c r="PZI38" s="86"/>
      <c r="PZJ38" s="86"/>
      <c r="PZK38" s="86"/>
      <c r="PZL38" s="86"/>
      <c r="PZM38" s="86"/>
      <c r="PZN38" s="86"/>
      <c r="PZO38" s="86"/>
      <c r="PZP38" s="86"/>
      <c r="PZQ38" s="86"/>
      <c r="PZR38" s="86"/>
      <c r="PZS38" s="86"/>
      <c r="PZT38" s="86"/>
      <c r="PZU38" s="86"/>
      <c r="PZV38" s="86"/>
      <c r="PZW38" s="86"/>
      <c r="PZX38" s="86"/>
      <c r="PZY38" s="86"/>
      <c r="PZZ38" s="86"/>
      <c r="QAA38" s="86"/>
      <c r="QAB38" s="86"/>
      <c r="QAC38" s="86"/>
      <c r="QAD38" s="86"/>
      <c r="QAE38" s="86"/>
      <c r="QAF38" s="86"/>
      <c r="QAG38" s="86"/>
      <c r="QAH38" s="86"/>
      <c r="QAI38" s="86"/>
      <c r="QAJ38" s="86"/>
      <c r="QAK38" s="86"/>
      <c r="QAL38" s="86"/>
      <c r="QAM38" s="86"/>
      <c r="QAN38" s="86"/>
      <c r="QAO38" s="86"/>
      <c r="QAP38" s="86"/>
      <c r="QAQ38" s="86"/>
      <c r="QAR38" s="86"/>
      <c r="QAS38" s="86"/>
      <c r="QAT38" s="86"/>
      <c r="QAU38" s="86"/>
      <c r="QAV38" s="86"/>
      <c r="QAW38" s="86"/>
      <c r="QAX38" s="86"/>
      <c r="QAY38" s="86"/>
      <c r="QAZ38" s="86"/>
      <c r="QBA38" s="86"/>
      <c r="QBB38" s="86"/>
      <c r="QBC38" s="86"/>
      <c r="QBD38" s="86"/>
      <c r="QBE38" s="86"/>
      <c r="QBF38" s="86"/>
      <c r="QBG38" s="86"/>
      <c r="QBH38" s="86"/>
      <c r="QBI38" s="86"/>
      <c r="QBJ38" s="86"/>
      <c r="QBK38" s="86"/>
      <c r="QBL38" s="86"/>
      <c r="QBM38" s="86"/>
      <c r="QBN38" s="86"/>
      <c r="QBO38" s="86"/>
      <c r="QBP38" s="86"/>
      <c r="QBQ38" s="86"/>
      <c r="QBR38" s="86"/>
      <c r="QBS38" s="86"/>
      <c r="QBT38" s="86"/>
      <c r="QBU38" s="86"/>
      <c r="QBV38" s="86"/>
      <c r="QBW38" s="86"/>
      <c r="QBX38" s="86"/>
      <c r="QBY38" s="86"/>
      <c r="QBZ38" s="86"/>
      <c r="QCA38" s="86"/>
      <c r="QCB38" s="86"/>
      <c r="QCC38" s="86"/>
      <c r="QCD38" s="86"/>
      <c r="QCE38" s="86"/>
      <c r="QCF38" s="86"/>
      <c r="QCG38" s="86"/>
      <c r="QCH38" s="86"/>
      <c r="QCI38" s="86"/>
      <c r="QCJ38" s="86"/>
      <c r="QCK38" s="86"/>
      <c r="QCL38" s="86"/>
      <c r="QCM38" s="86"/>
      <c r="QCN38" s="86"/>
      <c r="QCO38" s="86"/>
      <c r="QCP38" s="86"/>
      <c r="QCQ38" s="86"/>
      <c r="QCR38" s="86"/>
      <c r="QCS38" s="86"/>
      <c r="QCT38" s="86"/>
      <c r="QCU38" s="86"/>
      <c r="QCV38" s="86"/>
      <c r="QCW38" s="86"/>
      <c r="QCX38" s="86"/>
      <c r="QCY38" s="86"/>
      <c r="QCZ38" s="86"/>
      <c r="QDA38" s="86"/>
      <c r="QDB38" s="86"/>
      <c r="QDC38" s="86"/>
      <c r="QDD38" s="86"/>
      <c r="QDE38" s="86"/>
      <c r="QDF38" s="86"/>
      <c r="QDG38" s="86"/>
      <c r="QDH38" s="86"/>
      <c r="QDI38" s="86"/>
      <c r="QDJ38" s="86"/>
      <c r="QDK38" s="86"/>
      <c r="QDL38" s="86"/>
      <c r="QDM38" s="86"/>
      <c r="QDN38" s="86"/>
      <c r="QDO38" s="86"/>
      <c r="QDP38" s="86"/>
      <c r="QDQ38" s="86"/>
      <c r="QDR38" s="86"/>
      <c r="QDS38" s="86"/>
      <c r="QDT38" s="86"/>
      <c r="QDU38" s="86"/>
      <c r="QDV38" s="86"/>
      <c r="QDW38" s="86"/>
      <c r="QDX38" s="86"/>
      <c r="QDY38" s="86"/>
      <c r="QDZ38" s="86"/>
      <c r="QEA38" s="86"/>
      <c r="QEB38" s="86"/>
      <c r="QEC38" s="86"/>
      <c r="QED38" s="86"/>
      <c r="QEE38" s="86"/>
      <c r="QEF38" s="86"/>
      <c r="QEG38" s="86"/>
      <c r="QEH38" s="86"/>
      <c r="QEI38" s="86"/>
      <c r="QEJ38" s="86"/>
      <c r="QEK38" s="86"/>
      <c r="QEL38" s="86"/>
      <c r="QEM38" s="86"/>
      <c r="QEN38" s="86"/>
      <c r="QEO38" s="86"/>
      <c r="QEP38" s="86"/>
      <c r="QEQ38" s="86"/>
      <c r="QER38" s="86"/>
      <c r="QES38" s="86"/>
      <c r="QET38" s="86"/>
      <c r="QEU38" s="86"/>
      <c r="QEV38" s="86"/>
      <c r="QEW38" s="86"/>
      <c r="QEX38" s="86"/>
      <c r="QEY38" s="86"/>
      <c r="QEZ38" s="86"/>
      <c r="QFA38" s="86"/>
      <c r="QFB38" s="86"/>
      <c r="QFC38" s="86"/>
      <c r="QFD38" s="86"/>
      <c r="QFE38" s="86"/>
      <c r="QFF38" s="86"/>
      <c r="QFG38" s="86"/>
      <c r="QFH38" s="86"/>
      <c r="QFI38" s="86"/>
      <c r="QFJ38" s="86"/>
      <c r="QFK38" s="86"/>
      <c r="QFL38" s="86"/>
      <c r="QFM38" s="86"/>
      <c r="QFN38" s="86"/>
      <c r="QFO38" s="86"/>
      <c r="QFP38" s="86"/>
      <c r="QFQ38" s="86"/>
      <c r="QFR38" s="86"/>
      <c r="QFS38" s="86"/>
      <c r="QFT38" s="86"/>
      <c r="QFU38" s="86"/>
      <c r="QFV38" s="86"/>
      <c r="QFW38" s="86"/>
      <c r="QFX38" s="86"/>
      <c r="QFY38" s="86"/>
      <c r="QFZ38" s="86"/>
      <c r="QGA38" s="86"/>
      <c r="QGB38" s="86"/>
      <c r="QGC38" s="86"/>
      <c r="QGD38" s="86"/>
      <c r="QGE38" s="86"/>
      <c r="QGF38" s="86"/>
      <c r="QGG38" s="86"/>
      <c r="QGH38" s="86"/>
      <c r="QGI38" s="86"/>
      <c r="QGJ38" s="86"/>
      <c r="QGK38" s="86"/>
      <c r="QGL38" s="86"/>
      <c r="QGM38" s="86"/>
      <c r="QGN38" s="86"/>
      <c r="QGO38" s="86"/>
      <c r="QGP38" s="86"/>
      <c r="QGQ38" s="86"/>
      <c r="QGR38" s="86"/>
      <c r="QGS38" s="86"/>
      <c r="QGT38" s="86"/>
      <c r="QGU38" s="86"/>
      <c r="QGV38" s="86"/>
      <c r="QGW38" s="86"/>
      <c r="QGX38" s="86"/>
      <c r="QGY38" s="86"/>
      <c r="QGZ38" s="86"/>
      <c r="QHA38" s="86"/>
      <c r="QHB38" s="86"/>
      <c r="QHC38" s="86"/>
      <c r="QHD38" s="86"/>
      <c r="QHE38" s="86"/>
      <c r="QHF38" s="86"/>
      <c r="QHG38" s="86"/>
      <c r="QHH38" s="86"/>
      <c r="QHI38" s="86"/>
      <c r="QHJ38" s="86"/>
      <c r="QHK38" s="86"/>
      <c r="QHL38" s="86"/>
      <c r="QHM38" s="86"/>
      <c r="QHN38" s="86"/>
      <c r="QHO38" s="86"/>
      <c r="QHP38" s="86"/>
      <c r="QHQ38" s="86"/>
      <c r="QHR38" s="86"/>
      <c r="QHS38" s="86"/>
      <c r="QHT38" s="86"/>
      <c r="QHU38" s="86"/>
      <c r="QHV38" s="86"/>
      <c r="QHW38" s="86"/>
      <c r="QHX38" s="86"/>
      <c r="QHY38" s="86"/>
      <c r="QHZ38" s="86"/>
      <c r="QIA38" s="86"/>
      <c r="QIB38" s="86"/>
      <c r="QIC38" s="86"/>
      <c r="QID38" s="86"/>
      <c r="QIE38" s="86"/>
      <c r="QIF38" s="86"/>
      <c r="QIG38" s="86"/>
      <c r="QIH38" s="86"/>
      <c r="QII38" s="86"/>
      <c r="QIJ38" s="86"/>
      <c r="QIK38" s="86"/>
      <c r="QIL38" s="86"/>
      <c r="QIM38" s="86"/>
      <c r="QIN38" s="86"/>
      <c r="QIO38" s="86"/>
      <c r="QIP38" s="86"/>
      <c r="QIQ38" s="86"/>
      <c r="QIR38" s="86"/>
      <c r="QIS38" s="86"/>
      <c r="QIT38" s="86"/>
      <c r="QIU38" s="86"/>
      <c r="QIV38" s="86"/>
      <c r="QIW38" s="86"/>
      <c r="QIX38" s="86"/>
      <c r="QIY38" s="86"/>
      <c r="QIZ38" s="86"/>
      <c r="QJA38" s="86"/>
      <c r="QJB38" s="86"/>
      <c r="QJC38" s="86"/>
      <c r="QJD38" s="86"/>
      <c r="QJE38" s="86"/>
      <c r="QJF38" s="86"/>
      <c r="QJG38" s="86"/>
      <c r="QJH38" s="86"/>
      <c r="QJI38" s="86"/>
      <c r="QJJ38" s="86"/>
      <c r="QJK38" s="86"/>
      <c r="QJL38" s="86"/>
      <c r="QJM38" s="86"/>
      <c r="QJN38" s="86"/>
      <c r="QJO38" s="86"/>
      <c r="QJP38" s="86"/>
      <c r="QJQ38" s="86"/>
      <c r="QJR38" s="86"/>
      <c r="QJS38" s="86"/>
      <c r="QJT38" s="86"/>
      <c r="QJU38" s="86"/>
      <c r="QJV38" s="86"/>
      <c r="QJW38" s="86"/>
      <c r="QJX38" s="86"/>
      <c r="QJY38" s="86"/>
      <c r="QJZ38" s="86"/>
      <c r="QKA38" s="86"/>
      <c r="QKB38" s="86"/>
      <c r="QKC38" s="86"/>
      <c r="QKD38" s="86"/>
      <c r="QKE38" s="86"/>
      <c r="QKF38" s="86"/>
      <c r="QKG38" s="86"/>
      <c r="QKH38" s="86"/>
      <c r="QKI38" s="86"/>
      <c r="QKJ38" s="86"/>
      <c r="QKK38" s="86"/>
      <c r="QKL38" s="86"/>
      <c r="QKM38" s="86"/>
      <c r="QKN38" s="86"/>
      <c r="QKO38" s="86"/>
      <c r="QKP38" s="86"/>
      <c r="QKQ38" s="86"/>
      <c r="QKR38" s="86"/>
      <c r="QKS38" s="86"/>
      <c r="QKT38" s="86"/>
      <c r="QKU38" s="86"/>
      <c r="QKV38" s="86"/>
      <c r="QKW38" s="86"/>
      <c r="QKX38" s="86"/>
      <c r="QKY38" s="86"/>
      <c r="QKZ38" s="86"/>
      <c r="QLA38" s="86"/>
      <c r="QLB38" s="86"/>
      <c r="QLC38" s="86"/>
      <c r="QLD38" s="86"/>
      <c r="QLE38" s="86"/>
      <c r="QLF38" s="86"/>
      <c r="QLG38" s="86"/>
      <c r="QLH38" s="86"/>
      <c r="QLI38" s="86"/>
      <c r="QLJ38" s="86"/>
      <c r="QLK38" s="86"/>
      <c r="QLL38" s="86"/>
      <c r="QLM38" s="86"/>
      <c r="QLN38" s="86"/>
      <c r="QLO38" s="86"/>
      <c r="QLP38" s="86"/>
      <c r="QLQ38" s="86"/>
      <c r="QLR38" s="86"/>
      <c r="QLS38" s="86"/>
      <c r="QLT38" s="86"/>
      <c r="QLU38" s="86"/>
      <c r="QLV38" s="86"/>
      <c r="QLW38" s="86"/>
      <c r="QLX38" s="86"/>
      <c r="QLY38" s="86"/>
      <c r="QLZ38" s="86"/>
      <c r="QMA38" s="86"/>
      <c r="QMB38" s="86"/>
      <c r="QMC38" s="86"/>
      <c r="QMD38" s="86"/>
      <c r="QME38" s="86"/>
      <c r="QMF38" s="86"/>
      <c r="QMG38" s="86"/>
      <c r="QMH38" s="86"/>
      <c r="QMI38" s="86"/>
      <c r="QMJ38" s="86"/>
      <c r="QMK38" s="86"/>
      <c r="QML38" s="86"/>
      <c r="QMM38" s="86"/>
      <c r="QMN38" s="86"/>
      <c r="QMO38" s="86"/>
      <c r="QMP38" s="86"/>
      <c r="QMQ38" s="86"/>
      <c r="QMR38" s="86"/>
      <c r="QMS38" s="86"/>
      <c r="QMT38" s="86"/>
      <c r="QMU38" s="86"/>
      <c r="QMV38" s="86"/>
      <c r="QMW38" s="86"/>
      <c r="QMX38" s="86"/>
      <c r="QMY38" s="86"/>
      <c r="QMZ38" s="86"/>
      <c r="QNA38" s="86"/>
      <c r="QNB38" s="86"/>
      <c r="QNC38" s="86"/>
      <c r="QND38" s="86"/>
      <c r="QNE38" s="86"/>
      <c r="QNF38" s="86"/>
      <c r="QNG38" s="86"/>
      <c r="QNH38" s="86"/>
      <c r="QNI38" s="86"/>
      <c r="QNJ38" s="86"/>
      <c r="QNK38" s="86"/>
      <c r="QNL38" s="86"/>
      <c r="QNM38" s="86"/>
      <c r="QNN38" s="86"/>
      <c r="QNO38" s="86"/>
      <c r="QNP38" s="86"/>
      <c r="QNQ38" s="86"/>
      <c r="QNR38" s="86"/>
      <c r="QNS38" s="86"/>
      <c r="QNT38" s="86"/>
      <c r="QNU38" s="86"/>
      <c r="QNV38" s="86"/>
      <c r="QNW38" s="86"/>
      <c r="QNX38" s="86"/>
      <c r="QNY38" s="86"/>
      <c r="QNZ38" s="86"/>
      <c r="QOA38" s="86"/>
      <c r="QOB38" s="86"/>
      <c r="QOC38" s="86"/>
      <c r="QOD38" s="86"/>
      <c r="QOE38" s="86"/>
      <c r="QOF38" s="86"/>
      <c r="QOG38" s="86"/>
      <c r="QOH38" s="86"/>
      <c r="QOI38" s="86"/>
      <c r="QOJ38" s="86"/>
      <c r="QOK38" s="86"/>
      <c r="QOL38" s="86"/>
      <c r="QOM38" s="86"/>
      <c r="QON38" s="86"/>
      <c r="QOO38" s="86"/>
      <c r="QOP38" s="86"/>
      <c r="QOQ38" s="86"/>
      <c r="QOR38" s="86"/>
      <c r="QOS38" s="86"/>
      <c r="QOT38" s="86"/>
      <c r="QOU38" s="86"/>
      <c r="QOV38" s="86"/>
      <c r="QOW38" s="86"/>
      <c r="QOX38" s="86"/>
      <c r="QOY38" s="86"/>
      <c r="QOZ38" s="86"/>
      <c r="QPA38" s="86"/>
      <c r="QPB38" s="86"/>
      <c r="QPC38" s="86"/>
      <c r="QPD38" s="86"/>
      <c r="QPE38" s="86"/>
      <c r="QPF38" s="86"/>
      <c r="QPG38" s="86"/>
      <c r="QPH38" s="86"/>
      <c r="QPI38" s="86"/>
      <c r="QPJ38" s="86"/>
      <c r="QPK38" s="86"/>
      <c r="QPL38" s="86"/>
      <c r="QPM38" s="86"/>
      <c r="QPN38" s="86"/>
      <c r="QPO38" s="86"/>
      <c r="QPP38" s="86"/>
      <c r="QPQ38" s="86"/>
      <c r="QPR38" s="86"/>
      <c r="QPS38" s="86"/>
      <c r="QPT38" s="86"/>
      <c r="QPU38" s="86"/>
      <c r="QPV38" s="86"/>
      <c r="QPW38" s="86"/>
      <c r="QPX38" s="86"/>
      <c r="QPY38" s="86"/>
      <c r="QPZ38" s="86"/>
      <c r="QQA38" s="86"/>
      <c r="QQB38" s="86"/>
      <c r="QQC38" s="86"/>
      <c r="QQD38" s="86"/>
      <c r="QQE38" s="86"/>
      <c r="QQF38" s="86"/>
      <c r="QQG38" s="86"/>
      <c r="QQH38" s="86"/>
      <c r="QQI38" s="86"/>
      <c r="QQJ38" s="86"/>
      <c r="QQK38" s="86"/>
      <c r="QQL38" s="86"/>
      <c r="QQM38" s="86"/>
      <c r="QQN38" s="86"/>
      <c r="QQO38" s="86"/>
      <c r="QQP38" s="86"/>
      <c r="QQQ38" s="86"/>
      <c r="QQR38" s="86"/>
      <c r="QQS38" s="86"/>
      <c r="QQT38" s="86"/>
      <c r="QQU38" s="86"/>
      <c r="QQV38" s="86"/>
      <c r="QQW38" s="86"/>
      <c r="QQX38" s="86"/>
      <c r="QQY38" s="86"/>
      <c r="QQZ38" s="86"/>
      <c r="QRA38" s="86"/>
      <c r="QRB38" s="86"/>
      <c r="QRC38" s="86"/>
      <c r="QRD38" s="86"/>
      <c r="QRE38" s="86"/>
      <c r="QRF38" s="86"/>
      <c r="QRG38" s="86"/>
      <c r="QRH38" s="86"/>
      <c r="QRI38" s="86"/>
      <c r="QRJ38" s="86"/>
      <c r="QRK38" s="86"/>
      <c r="QRL38" s="86"/>
      <c r="QRM38" s="86"/>
      <c r="QRN38" s="86"/>
      <c r="QRO38" s="86"/>
      <c r="QRP38" s="86"/>
      <c r="QRQ38" s="86"/>
      <c r="QRR38" s="86"/>
      <c r="QRS38" s="86"/>
      <c r="QRT38" s="86"/>
      <c r="QRU38" s="86"/>
      <c r="QRV38" s="86"/>
      <c r="QRW38" s="86"/>
      <c r="QRX38" s="86"/>
      <c r="QRY38" s="86"/>
      <c r="QRZ38" s="86"/>
      <c r="QSA38" s="86"/>
      <c r="QSB38" s="86"/>
      <c r="QSC38" s="86"/>
      <c r="QSD38" s="86"/>
      <c r="QSE38" s="86"/>
      <c r="QSF38" s="86"/>
      <c r="QSG38" s="86"/>
      <c r="QSH38" s="86"/>
      <c r="QSI38" s="86"/>
      <c r="QSJ38" s="86"/>
      <c r="QSK38" s="86"/>
      <c r="QSL38" s="86"/>
      <c r="QSM38" s="86"/>
      <c r="QSN38" s="86"/>
      <c r="QSO38" s="86"/>
      <c r="QSP38" s="86"/>
      <c r="QSQ38" s="86"/>
      <c r="QSR38" s="86"/>
      <c r="QSS38" s="86"/>
      <c r="QST38" s="86"/>
      <c r="QSU38" s="86"/>
      <c r="QSV38" s="86"/>
      <c r="QSW38" s="86"/>
      <c r="QSX38" s="86"/>
      <c r="QSY38" s="86"/>
      <c r="QSZ38" s="86"/>
      <c r="QTA38" s="86"/>
      <c r="QTB38" s="86"/>
      <c r="QTC38" s="86"/>
      <c r="QTD38" s="86"/>
      <c r="QTE38" s="86"/>
      <c r="QTF38" s="86"/>
      <c r="QTG38" s="86"/>
      <c r="QTH38" s="86"/>
      <c r="QTI38" s="86"/>
      <c r="QTJ38" s="86"/>
      <c r="QTK38" s="86"/>
      <c r="QTL38" s="86"/>
      <c r="QTM38" s="86"/>
      <c r="QTN38" s="86"/>
      <c r="QTO38" s="86"/>
      <c r="QTP38" s="86"/>
      <c r="QTQ38" s="86"/>
      <c r="QTR38" s="86"/>
      <c r="QTS38" s="86"/>
      <c r="QTT38" s="86"/>
      <c r="QTU38" s="86"/>
      <c r="QTV38" s="86"/>
      <c r="QTW38" s="86"/>
      <c r="QTX38" s="86"/>
      <c r="QTY38" s="86"/>
      <c r="QTZ38" s="86"/>
      <c r="QUA38" s="86"/>
      <c r="QUB38" s="86"/>
      <c r="QUC38" s="86"/>
      <c r="QUD38" s="86"/>
      <c r="QUE38" s="86"/>
      <c r="QUF38" s="86"/>
      <c r="QUG38" s="86"/>
      <c r="QUH38" s="86"/>
      <c r="QUI38" s="86"/>
      <c r="QUJ38" s="86"/>
      <c r="QUK38" s="86"/>
      <c r="QUL38" s="86"/>
      <c r="QUM38" s="86"/>
      <c r="QUN38" s="86"/>
      <c r="QUO38" s="86"/>
      <c r="QUP38" s="86"/>
      <c r="QUQ38" s="86"/>
      <c r="QUR38" s="86"/>
      <c r="QUS38" s="86"/>
      <c r="QUT38" s="86"/>
      <c r="QUU38" s="86"/>
      <c r="QUV38" s="86"/>
      <c r="QUW38" s="86"/>
      <c r="QUX38" s="86"/>
      <c r="QUY38" s="86"/>
      <c r="QUZ38" s="86"/>
      <c r="QVA38" s="86"/>
      <c r="QVB38" s="86"/>
      <c r="QVC38" s="86"/>
      <c r="QVD38" s="86"/>
      <c r="QVE38" s="86"/>
      <c r="QVF38" s="86"/>
      <c r="QVG38" s="86"/>
      <c r="QVH38" s="86"/>
      <c r="QVI38" s="86"/>
      <c r="QVJ38" s="86"/>
      <c r="QVK38" s="86"/>
      <c r="QVL38" s="86"/>
      <c r="QVM38" s="86"/>
      <c r="QVN38" s="86"/>
      <c r="QVO38" s="86"/>
      <c r="QVP38" s="86"/>
      <c r="QVQ38" s="86"/>
      <c r="QVR38" s="86"/>
      <c r="QVS38" s="86"/>
      <c r="QVT38" s="86"/>
      <c r="QVU38" s="86"/>
      <c r="QVV38" s="86"/>
      <c r="QVW38" s="86"/>
      <c r="QVX38" s="86"/>
      <c r="QVY38" s="86"/>
      <c r="QVZ38" s="86"/>
      <c r="QWA38" s="86"/>
      <c r="QWB38" s="86"/>
      <c r="QWC38" s="86"/>
      <c r="QWD38" s="86"/>
      <c r="QWE38" s="86"/>
      <c r="QWF38" s="86"/>
      <c r="QWG38" s="86"/>
      <c r="QWH38" s="86"/>
      <c r="QWI38" s="86"/>
      <c r="QWJ38" s="86"/>
      <c r="QWK38" s="86"/>
      <c r="QWL38" s="86"/>
      <c r="QWM38" s="86"/>
      <c r="QWN38" s="86"/>
      <c r="QWO38" s="86"/>
      <c r="QWP38" s="86"/>
      <c r="QWQ38" s="86"/>
      <c r="QWR38" s="86"/>
      <c r="QWS38" s="86"/>
      <c r="QWT38" s="86"/>
      <c r="QWU38" s="86"/>
      <c r="QWV38" s="86"/>
      <c r="QWW38" s="86"/>
      <c r="QWX38" s="86"/>
      <c r="QWY38" s="86"/>
      <c r="QWZ38" s="86"/>
      <c r="QXA38" s="86"/>
      <c r="QXB38" s="86"/>
      <c r="QXC38" s="86"/>
      <c r="QXD38" s="86"/>
      <c r="QXE38" s="86"/>
      <c r="QXF38" s="86"/>
      <c r="QXG38" s="86"/>
      <c r="QXH38" s="86"/>
      <c r="QXI38" s="86"/>
      <c r="QXJ38" s="86"/>
      <c r="QXK38" s="86"/>
      <c r="QXL38" s="86"/>
      <c r="QXM38" s="86"/>
      <c r="QXN38" s="86"/>
      <c r="QXO38" s="86"/>
      <c r="QXP38" s="86"/>
      <c r="QXQ38" s="86"/>
      <c r="QXR38" s="86"/>
      <c r="QXS38" s="86"/>
      <c r="QXT38" s="86"/>
      <c r="QXU38" s="86"/>
      <c r="QXV38" s="86"/>
      <c r="QXW38" s="86"/>
      <c r="QXX38" s="86"/>
      <c r="QXY38" s="86"/>
      <c r="QXZ38" s="86"/>
      <c r="QYA38" s="86"/>
      <c r="QYB38" s="86"/>
      <c r="QYC38" s="86"/>
      <c r="QYD38" s="86"/>
      <c r="QYE38" s="86"/>
      <c r="QYF38" s="86"/>
      <c r="QYG38" s="86"/>
      <c r="QYH38" s="86"/>
      <c r="QYI38" s="86"/>
      <c r="QYJ38" s="86"/>
      <c r="QYK38" s="86"/>
      <c r="QYL38" s="86"/>
      <c r="QYM38" s="86"/>
      <c r="QYN38" s="86"/>
      <c r="QYO38" s="86"/>
      <c r="QYP38" s="86"/>
      <c r="QYQ38" s="86"/>
      <c r="QYR38" s="86"/>
      <c r="QYS38" s="86"/>
      <c r="QYT38" s="86"/>
      <c r="QYU38" s="86"/>
      <c r="QYV38" s="86"/>
      <c r="QYW38" s="86"/>
      <c r="QYX38" s="86"/>
      <c r="QYY38" s="86"/>
      <c r="QYZ38" s="86"/>
      <c r="QZA38" s="86"/>
      <c r="QZB38" s="86"/>
      <c r="QZC38" s="86"/>
      <c r="QZD38" s="86"/>
      <c r="QZE38" s="86"/>
      <c r="QZF38" s="86"/>
      <c r="QZG38" s="86"/>
      <c r="QZH38" s="86"/>
      <c r="QZI38" s="86"/>
      <c r="QZJ38" s="86"/>
      <c r="QZK38" s="86"/>
      <c r="QZL38" s="86"/>
      <c r="QZM38" s="86"/>
      <c r="QZN38" s="86"/>
      <c r="QZO38" s="86"/>
      <c r="QZP38" s="86"/>
      <c r="QZQ38" s="86"/>
      <c r="QZR38" s="86"/>
      <c r="QZS38" s="86"/>
      <c r="QZT38" s="86"/>
      <c r="QZU38" s="86"/>
      <c r="QZV38" s="86"/>
      <c r="QZW38" s="86"/>
      <c r="QZX38" s="86"/>
      <c r="QZY38" s="86"/>
      <c r="QZZ38" s="86"/>
      <c r="RAA38" s="86"/>
      <c r="RAB38" s="86"/>
      <c r="RAC38" s="86"/>
      <c r="RAD38" s="86"/>
      <c r="RAE38" s="86"/>
      <c r="RAF38" s="86"/>
      <c r="RAG38" s="86"/>
      <c r="RAH38" s="86"/>
      <c r="RAI38" s="86"/>
      <c r="RAJ38" s="86"/>
      <c r="RAK38" s="86"/>
      <c r="RAL38" s="86"/>
      <c r="RAM38" s="86"/>
      <c r="RAN38" s="86"/>
      <c r="RAO38" s="86"/>
      <c r="RAP38" s="86"/>
      <c r="RAQ38" s="86"/>
      <c r="RAR38" s="86"/>
      <c r="RAS38" s="86"/>
      <c r="RAT38" s="86"/>
      <c r="RAU38" s="86"/>
      <c r="RAV38" s="86"/>
      <c r="RAW38" s="86"/>
      <c r="RAX38" s="86"/>
      <c r="RAY38" s="86"/>
      <c r="RAZ38" s="86"/>
      <c r="RBA38" s="86"/>
      <c r="RBB38" s="86"/>
      <c r="RBC38" s="86"/>
      <c r="RBD38" s="86"/>
      <c r="RBE38" s="86"/>
      <c r="RBF38" s="86"/>
      <c r="RBG38" s="86"/>
      <c r="RBH38" s="86"/>
      <c r="RBI38" s="86"/>
      <c r="RBJ38" s="86"/>
      <c r="RBK38" s="86"/>
      <c r="RBL38" s="86"/>
      <c r="RBM38" s="86"/>
      <c r="RBN38" s="86"/>
      <c r="RBO38" s="86"/>
      <c r="RBP38" s="86"/>
      <c r="RBQ38" s="86"/>
      <c r="RBR38" s="86"/>
      <c r="RBS38" s="86"/>
      <c r="RBT38" s="86"/>
      <c r="RBU38" s="86"/>
      <c r="RBV38" s="86"/>
      <c r="RBW38" s="86"/>
      <c r="RBX38" s="86"/>
      <c r="RBY38" s="86"/>
      <c r="RBZ38" s="86"/>
      <c r="RCA38" s="86"/>
      <c r="RCB38" s="86"/>
      <c r="RCC38" s="86"/>
      <c r="RCD38" s="86"/>
      <c r="RCE38" s="86"/>
      <c r="RCF38" s="86"/>
      <c r="RCG38" s="86"/>
      <c r="RCH38" s="86"/>
      <c r="RCI38" s="86"/>
      <c r="RCJ38" s="86"/>
      <c r="RCK38" s="86"/>
      <c r="RCL38" s="86"/>
      <c r="RCM38" s="86"/>
      <c r="RCN38" s="86"/>
      <c r="RCO38" s="86"/>
      <c r="RCP38" s="86"/>
      <c r="RCQ38" s="86"/>
      <c r="RCR38" s="86"/>
      <c r="RCS38" s="86"/>
      <c r="RCT38" s="86"/>
      <c r="RCU38" s="86"/>
      <c r="RCV38" s="86"/>
      <c r="RCW38" s="86"/>
      <c r="RCX38" s="86"/>
      <c r="RCY38" s="86"/>
      <c r="RCZ38" s="86"/>
      <c r="RDA38" s="86"/>
      <c r="RDB38" s="86"/>
      <c r="RDC38" s="86"/>
      <c r="RDD38" s="86"/>
      <c r="RDE38" s="86"/>
      <c r="RDF38" s="86"/>
      <c r="RDG38" s="86"/>
      <c r="RDH38" s="86"/>
      <c r="RDI38" s="86"/>
      <c r="RDJ38" s="86"/>
      <c r="RDK38" s="86"/>
      <c r="RDL38" s="86"/>
      <c r="RDM38" s="86"/>
      <c r="RDN38" s="86"/>
      <c r="RDO38" s="86"/>
      <c r="RDP38" s="86"/>
      <c r="RDQ38" s="86"/>
      <c r="RDR38" s="86"/>
      <c r="RDS38" s="86"/>
      <c r="RDT38" s="86"/>
      <c r="RDU38" s="86"/>
      <c r="RDV38" s="86"/>
      <c r="RDW38" s="86"/>
      <c r="RDX38" s="86"/>
      <c r="RDY38" s="86"/>
      <c r="RDZ38" s="86"/>
      <c r="REA38" s="86"/>
      <c r="REB38" s="86"/>
      <c r="REC38" s="86"/>
      <c r="RED38" s="86"/>
      <c r="REE38" s="86"/>
      <c r="REF38" s="86"/>
      <c r="REG38" s="86"/>
      <c r="REH38" s="86"/>
      <c r="REI38" s="86"/>
      <c r="REJ38" s="86"/>
      <c r="REK38" s="86"/>
      <c r="REL38" s="86"/>
      <c r="REM38" s="86"/>
      <c r="REN38" s="86"/>
      <c r="REO38" s="86"/>
      <c r="REP38" s="86"/>
      <c r="REQ38" s="86"/>
      <c r="RER38" s="86"/>
      <c r="RES38" s="86"/>
      <c r="RET38" s="86"/>
      <c r="REU38" s="86"/>
      <c r="REV38" s="86"/>
      <c r="REW38" s="86"/>
      <c r="REX38" s="86"/>
      <c r="REY38" s="86"/>
      <c r="REZ38" s="86"/>
      <c r="RFA38" s="86"/>
      <c r="RFB38" s="86"/>
      <c r="RFC38" s="86"/>
      <c r="RFD38" s="86"/>
      <c r="RFE38" s="86"/>
      <c r="RFF38" s="86"/>
      <c r="RFG38" s="86"/>
      <c r="RFH38" s="86"/>
      <c r="RFI38" s="86"/>
      <c r="RFJ38" s="86"/>
      <c r="RFK38" s="86"/>
      <c r="RFL38" s="86"/>
      <c r="RFM38" s="86"/>
      <c r="RFN38" s="86"/>
      <c r="RFO38" s="86"/>
      <c r="RFP38" s="86"/>
      <c r="RFQ38" s="86"/>
      <c r="RFR38" s="86"/>
      <c r="RFS38" s="86"/>
      <c r="RFT38" s="86"/>
      <c r="RFU38" s="86"/>
      <c r="RFV38" s="86"/>
      <c r="RFW38" s="86"/>
      <c r="RFX38" s="86"/>
      <c r="RFY38" s="86"/>
      <c r="RFZ38" s="86"/>
      <c r="RGA38" s="86"/>
      <c r="RGB38" s="86"/>
      <c r="RGC38" s="86"/>
      <c r="RGD38" s="86"/>
      <c r="RGE38" s="86"/>
      <c r="RGF38" s="86"/>
      <c r="RGG38" s="86"/>
      <c r="RGH38" s="86"/>
      <c r="RGI38" s="86"/>
      <c r="RGJ38" s="86"/>
      <c r="RGK38" s="86"/>
      <c r="RGL38" s="86"/>
      <c r="RGM38" s="86"/>
      <c r="RGN38" s="86"/>
      <c r="RGO38" s="86"/>
      <c r="RGP38" s="86"/>
      <c r="RGQ38" s="86"/>
      <c r="RGR38" s="86"/>
      <c r="RGS38" s="86"/>
      <c r="RGT38" s="86"/>
      <c r="RGU38" s="86"/>
      <c r="RGV38" s="86"/>
      <c r="RGW38" s="86"/>
      <c r="RGX38" s="86"/>
      <c r="RGY38" s="86"/>
      <c r="RGZ38" s="86"/>
      <c r="RHA38" s="86"/>
      <c r="RHB38" s="86"/>
      <c r="RHC38" s="86"/>
      <c r="RHD38" s="86"/>
      <c r="RHE38" s="86"/>
      <c r="RHF38" s="86"/>
      <c r="RHG38" s="86"/>
      <c r="RHH38" s="86"/>
      <c r="RHI38" s="86"/>
      <c r="RHJ38" s="86"/>
      <c r="RHK38" s="86"/>
      <c r="RHL38" s="86"/>
      <c r="RHM38" s="86"/>
      <c r="RHN38" s="86"/>
      <c r="RHO38" s="86"/>
      <c r="RHP38" s="86"/>
      <c r="RHQ38" s="86"/>
      <c r="RHR38" s="86"/>
      <c r="RHS38" s="86"/>
      <c r="RHT38" s="86"/>
      <c r="RHU38" s="86"/>
      <c r="RHV38" s="86"/>
      <c r="RHW38" s="86"/>
      <c r="RHX38" s="86"/>
      <c r="RHY38" s="86"/>
      <c r="RHZ38" s="86"/>
      <c r="RIA38" s="86"/>
      <c r="RIB38" s="86"/>
      <c r="RIC38" s="86"/>
      <c r="RID38" s="86"/>
      <c r="RIE38" s="86"/>
      <c r="RIF38" s="86"/>
      <c r="RIG38" s="86"/>
      <c r="RIH38" s="86"/>
      <c r="RII38" s="86"/>
      <c r="RIJ38" s="86"/>
      <c r="RIK38" s="86"/>
      <c r="RIL38" s="86"/>
      <c r="RIM38" s="86"/>
      <c r="RIN38" s="86"/>
      <c r="RIO38" s="86"/>
      <c r="RIP38" s="86"/>
      <c r="RIQ38" s="86"/>
      <c r="RIR38" s="86"/>
      <c r="RIS38" s="86"/>
      <c r="RIT38" s="86"/>
      <c r="RIU38" s="86"/>
      <c r="RIV38" s="86"/>
      <c r="RIW38" s="86"/>
      <c r="RIX38" s="86"/>
      <c r="RIY38" s="86"/>
      <c r="RIZ38" s="86"/>
      <c r="RJA38" s="86"/>
      <c r="RJB38" s="86"/>
      <c r="RJC38" s="86"/>
      <c r="RJD38" s="86"/>
      <c r="RJE38" s="86"/>
      <c r="RJF38" s="86"/>
      <c r="RJG38" s="86"/>
      <c r="RJH38" s="86"/>
      <c r="RJI38" s="86"/>
      <c r="RJJ38" s="86"/>
      <c r="RJK38" s="86"/>
      <c r="RJL38" s="86"/>
      <c r="RJM38" s="86"/>
      <c r="RJN38" s="86"/>
      <c r="RJO38" s="86"/>
      <c r="RJP38" s="86"/>
      <c r="RJQ38" s="86"/>
      <c r="RJR38" s="86"/>
      <c r="RJS38" s="86"/>
      <c r="RJT38" s="86"/>
      <c r="RJU38" s="86"/>
      <c r="RJV38" s="86"/>
      <c r="RJW38" s="86"/>
      <c r="RJX38" s="86"/>
      <c r="RJY38" s="86"/>
      <c r="RJZ38" s="86"/>
      <c r="RKA38" s="86"/>
      <c r="RKB38" s="86"/>
      <c r="RKC38" s="86"/>
      <c r="RKD38" s="86"/>
      <c r="RKE38" s="86"/>
      <c r="RKF38" s="86"/>
      <c r="RKG38" s="86"/>
      <c r="RKH38" s="86"/>
      <c r="RKI38" s="86"/>
      <c r="RKJ38" s="86"/>
      <c r="RKK38" s="86"/>
      <c r="RKL38" s="86"/>
      <c r="RKM38" s="86"/>
      <c r="RKN38" s="86"/>
      <c r="RKO38" s="86"/>
      <c r="RKP38" s="86"/>
      <c r="RKQ38" s="86"/>
      <c r="RKR38" s="86"/>
      <c r="RKS38" s="86"/>
      <c r="RKT38" s="86"/>
      <c r="RKU38" s="86"/>
      <c r="RKV38" s="86"/>
      <c r="RKW38" s="86"/>
      <c r="RKX38" s="86"/>
      <c r="RKY38" s="86"/>
      <c r="RKZ38" s="86"/>
      <c r="RLA38" s="86"/>
      <c r="RLB38" s="86"/>
      <c r="RLC38" s="86"/>
      <c r="RLD38" s="86"/>
      <c r="RLE38" s="86"/>
      <c r="RLF38" s="86"/>
      <c r="RLG38" s="86"/>
      <c r="RLH38" s="86"/>
      <c r="RLI38" s="86"/>
      <c r="RLJ38" s="86"/>
      <c r="RLK38" s="86"/>
      <c r="RLL38" s="86"/>
      <c r="RLM38" s="86"/>
      <c r="RLN38" s="86"/>
      <c r="RLO38" s="86"/>
      <c r="RLP38" s="86"/>
      <c r="RLQ38" s="86"/>
      <c r="RLR38" s="86"/>
      <c r="RLS38" s="86"/>
      <c r="RLT38" s="86"/>
      <c r="RLU38" s="86"/>
      <c r="RLV38" s="86"/>
      <c r="RLW38" s="86"/>
      <c r="RLX38" s="86"/>
      <c r="RLY38" s="86"/>
      <c r="RLZ38" s="86"/>
      <c r="RMA38" s="86"/>
      <c r="RMB38" s="86"/>
      <c r="RMC38" s="86"/>
      <c r="RMD38" s="86"/>
      <c r="RME38" s="86"/>
      <c r="RMF38" s="86"/>
      <c r="RMG38" s="86"/>
      <c r="RMH38" s="86"/>
      <c r="RMI38" s="86"/>
      <c r="RMJ38" s="86"/>
      <c r="RMK38" s="86"/>
      <c r="RML38" s="86"/>
      <c r="RMM38" s="86"/>
      <c r="RMN38" s="86"/>
      <c r="RMO38" s="86"/>
      <c r="RMP38" s="86"/>
      <c r="RMQ38" s="86"/>
      <c r="RMR38" s="86"/>
      <c r="RMS38" s="86"/>
      <c r="RMT38" s="86"/>
      <c r="RMU38" s="86"/>
      <c r="RMV38" s="86"/>
      <c r="RMW38" s="86"/>
      <c r="RMX38" s="86"/>
      <c r="RMY38" s="86"/>
      <c r="RMZ38" s="86"/>
      <c r="RNA38" s="86"/>
      <c r="RNB38" s="86"/>
      <c r="RNC38" s="86"/>
      <c r="RND38" s="86"/>
      <c r="RNE38" s="86"/>
      <c r="RNF38" s="86"/>
      <c r="RNG38" s="86"/>
      <c r="RNH38" s="86"/>
      <c r="RNI38" s="86"/>
      <c r="RNJ38" s="86"/>
      <c r="RNK38" s="86"/>
      <c r="RNL38" s="86"/>
      <c r="RNM38" s="86"/>
      <c r="RNN38" s="86"/>
      <c r="RNO38" s="86"/>
      <c r="RNP38" s="86"/>
      <c r="RNQ38" s="86"/>
      <c r="RNR38" s="86"/>
      <c r="RNS38" s="86"/>
      <c r="RNT38" s="86"/>
      <c r="RNU38" s="86"/>
      <c r="RNV38" s="86"/>
      <c r="RNW38" s="86"/>
      <c r="RNX38" s="86"/>
      <c r="RNY38" s="86"/>
      <c r="RNZ38" s="86"/>
      <c r="ROA38" s="86"/>
      <c r="ROB38" s="86"/>
      <c r="ROC38" s="86"/>
      <c r="ROD38" s="86"/>
      <c r="ROE38" s="86"/>
      <c r="ROF38" s="86"/>
      <c r="ROG38" s="86"/>
      <c r="ROH38" s="86"/>
      <c r="ROI38" s="86"/>
      <c r="ROJ38" s="86"/>
      <c r="ROK38" s="86"/>
      <c r="ROL38" s="86"/>
      <c r="ROM38" s="86"/>
      <c r="RON38" s="86"/>
      <c r="ROO38" s="86"/>
      <c r="ROP38" s="86"/>
      <c r="ROQ38" s="86"/>
      <c r="ROR38" s="86"/>
      <c r="ROS38" s="86"/>
      <c r="ROT38" s="86"/>
      <c r="ROU38" s="86"/>
      <c r="ROV38" s="86"/>
      <c r="ROW38" s="86"/>
      <c r="ROX38" s="86"/>
      <c r="ROY38" s="86"/>
      <c r="ROZ38" s="86"/>
      <c r="RPA38" s="86"/>
      <c r="RPB38" s="86"/>
      <c r="RPC38" s="86"/>
      <c r="RPD38" s="86"/>
      <c r="RPE38" s="86"/>
      <c r="RPF38" s="86"/>
      <c r="RPG38" s="86"/>
      <c r="RPH38" s="86"/>
      <c r="RPI38" s="86"/>
      <c r="RPJ38" s="86"/>
      <c r="RPK38" s="86"/>
      <c r="RPL38" s="86"/>
      <c r="RPM38" s="86"/>
      <c r="RPN38" s="86"/>
      <c r="RPO38" s="86"/>
      <c r="RPP38" s="86"/>
      <c r="RPQ38" s="86"/>
      <c r="RPR38" s="86"/>
      <c r="RPS38" s="86"/>
      <c r="RPT38" s="86"/>
      <c r="RPU38" s="86"/>
      <c r="RPV38" s="86"/>
      <c r="RPW38" s="86"/>
      <c r="RPX38" s="86"/>
      <c r="RPY38" s="86"/>
      <c r="RPZ38" s="86"/>
      <c r="RQA38" s="86"/>
      <c r="RQB38" s="86"/>
      <c r="RQC38" s="86"/>
      <c r="RQD38" s="86"/>
      <c r="RQE38" s="86"/>
      <c r="RQF38" s="86"/>
      <c r="RQG38" s="86"/>
      <c r="RQH38" s="86"/>
      <c r="RQI38" s="86"/>
      <c r="RQJ38" s="86"/>
      <c r="RQK38" s="86"/>
      <c r="RQL38" s="86"/>
      <c r="RQM38" s="86"/>
      <c r="RQN38" s="86"/>
      <c r="RQO38" s="86"/>
      <c r="RQP38" s="86"/>
      <c r="RQQ38" s="86"/>
      <c r="RQR38" s="86"/>
      <c r="RQS38" s="86"/>
      <c r="RQT38" s="86"/>
      <c r="RQU38" s="86"/>
      <c r="RQV38" s="86"/>
      <c r="RQW38" s="86"/>
      <c r="RQX38" s="86"/>
      <c r="RQY38" s="86"/>
      <c r="RQZ38" s="86"/>
      <c r="RRA38" s="86"/>
      <c r="RRB38" s="86"/>
      <c r="RRC38" s="86"/>
      <c r="RRD38" s="86"/>
      <c r="RRE38" s="86"/>
      <c r="RRF38" s="86"/>
      <c r="RRG38" s="86"/>
      <c r="RRH38" s="86"/>
      <c r="RRI38" s="86"/>
      <c r="RRJ38" s="86"/>
      <c r="RRK38" s="86"/>
      <c r="RRL38" s="86"/>
      <c r="RRM38" s="86"/>
      <c r="RRN38" s="86"/>
      <c r="RRO38" s="86"/>
      <c r="RRP38" s="86"/>
      <c r="RRQ38" s="86"/>
      <c r="RRR38" s="86"/>
      <c r="RRS38" s="86"/>
      <c r="RRT38" s="86"/>
      <c r="RRU38" s="86"/>
      <c r="RRV38" s="86"/>
      <c r="RRW38" s="86"/>
      <c r="RRX38" s="86"/>
      <c r="RRY38" s="86"/>
      <c r="RRZ38" s="86"/>
      <c r="RSA38" s="86"/>
      <c r="RSB38" s="86"/>
      <c r="RSC38" s="86"/>
      <c r="RSD38" s="86"/>
      <c r="RSE38" s="86"/>
      <c r="RSF38" s="86"/>
      <c r="RSG38" s="86"/>
      <c r="RSH38" s="86"/>
      <c r="RSI38" s="86"/>
      <c r="RSJ38" s="86"/>
      <c r="RSK38" s="86"/>
      <c r="RSL38" s="86"/>
      <c r="RSM38" s="86"/>
      <c r="RSN38" s="86"/>
      <c r="RSO38" s="86"/>
      <c r="RSP38" s="86"/>
      <c r="RSQ38" s="86"/>
      <c r="RSR38" s="86"/>
      <c r="RSS38" s="86"/>
      <c r="RST38" s="86"/>
      <c r="RSU38" s="86"/>
      <c r="RSV38" s="86"/>
      <c r="RSW38" s="86"/>
      <c r="RSX38" s="86"/>
      <c r="RSY38" s="86"/>
      <c r="RSZ38" s="86"/>
      <c r="RTA38" s="86"/>
      <c r="RTB38" s="86"/>
      <c r="RTC38" s="86"/>
      <c r="RTD38" s="86"/>
      <c r="RTE38" s="86"/>
      <c r="RTF38" s="86"/>
      <c r="RTG38" s="86"/>
      <c r="RTH38" s="86"/>
      <c r="RTI38" s="86"/>
      <c r="RTJ38" s="86"/>
      <c r="RTK38" s="86"/>
      <c r="RTL38" s="86"/>
      <c r="RTM38" s="86"/>
      <c r="RTN38" s="86"/>
      <c r="RTO38" s="86"/>
      <c r="RTP38" s="86"/>
      <c r="RTQ38" s="86"/>
      <c r="RTR38" s="86"/>
      <c r="RTS38" s="86"/>
      <c r="RTT38" s="86"/>
      <c r="RTU38" s="86"/>
      <c r="RTV38" s="86"/>
      <c r="RTW38" s="86"/>
      <c r="RTX38" s="86"/>
      <c r="RTY38" s="86"/>
      <c r="RTZ38" s="86"/>
      <c r="RUA38" s="86"/>
      <c r="RUB38" s="86"/>
      <c r="RUC38" s="86"/>
      <c r="RUD38" s="86"/>
      <c r="RUE38" s="86"/>
      <c r="RUF38" s="86"/>
      <c r="RUG38" s="86"/>
      <c r="RUH38" s="86"/>
      <c r="RUI38" s="86"/>
      <c r="RUJ38" s="86"/>
      <c r="RUK38" s="86"/>
      <c r="RUL38" s="86"/>
      <c r="RUM38" s="86"/>
      <c r="RUN38" s="86"/>
      <c r="RUO38" s="86"/>
      <c r="RUP38" s="86"/>
      <c r="RUQ38" s="86"/>
      <c r="RUR38" s="86"/>
      <c r="RUS38" s="86"/>
      <c r="RUT38" s="86"/>
      <c r="RUU38" s="86"/>
      <c r="RUV38" s="86"/>
      <c r="RUW38" s="86"/>
      <c r="RUX38" s="86"/>
      <c r="RUY38" s="86"/>
      <c r="RUZ38" s="86"/>
      <c r="RVA38" s="86"/>
      <c r="RVB38" s="86"/>
      <c r="RVC38" s="86"/>
      <c r="RVD38" s="86"/>
      <c r="RVE38" s="86"/>
      <c r="RVF38" s="86"/>
      <c r="RVG38" s="86"/>
      <c r="RVH38" s="86"/>
      <c r="RVI38" s="86"/>
      <c r="RVJ38" s="86"/>
      <c r="RVK38" s="86"/>
      <c r="RVL38" s="86"/>
      <c r="RVM38" s="86"/>
      <c r="RVN38" s="86"/>
      <c r="RVO38" s="86"/>
      <c r="RVP38" s="86"/>
      <c r="RVQ38" s="86"/>
      <c r="RVR38" s="86"/>
      <c r="RVS38" s="86"/>
      <c r="RVT38" s="86"/>
      <c r="RVU38" s="86"/>
      <c r="RVV38" s="86"/>
      <c r="RVW38" s="86"/>
      <c r="RVX38" s="86"/>
      <c r="RVY38" s="86"/>
      <c r="RVZ38" s="86"/>
      <c r="RWA38" s="86"/>
      <c r="RWB38" s="86"/>
      <c r="RWC38" s="86"/>
      <c r="RWD38" s="86"/>
      <c r="RWE38" s="86"/>
      <c r="RWF38" s="86"/>
      <c r="RWG38" s="86"/>
      <c r="RWH38" s="86"/>
      <c r="RWI38" s="86"/>
      <c r="RWJ38" s="86"/>
      <c r="RWK38" s="86"/>
      <c r="RWL38" s="86"/>
      <c r="RWM38" s="86"/>
      <c r="RWN38" s="86"/>
      <c r="RWO38" s="86"/>
      <c r="RWP38" s="86"/>
      <c r="RWQ38" s="86"/>
      <c r="RWR38" s="86"/>
      <c r="RWS38" s="86"/>
      <c r="RWT38" s="86"/>
      <c r="RWU38" s="86"/>
      <c r="RWV38" s="86"/>
      <c r="RWW38" s="86"/>
      <c r="RWX38" s="86"/>
      <c r="RWY38" s="86"/>
      <c r="RWZ38" s="86"/>
      <c r="RXA38" s="86"/>
      <c r="RXB38" s="86"/>
      <c r="RXC38" s="86"/>
      <c r="RXD38" s="86"/>
      <c r="RXE38" s="86"/>
      <c r="RXF38" s="86"/>
      <c r="RXG38" s="86"/>
      <c r="RXH38" s="86"/>
      <c r="RXI38" s="86"/>
      <c r="RXJ38" s="86"/>
      <c r="RXK38" s="86"/>
      <c r="RXL38" s="86"/>
      <c r="RXM38" s="86"/>
      <c r="RXN38" s="86"/>
      <c r="RXO38" s="86"/>
      <c r="RXP38" s="86"/>
      <c r="RXQ38" s="86"/>
      <c r="RXR38" s="86"/>
      <c r="RXS38" s="86"/>
      <c r="RXT38" s="86"/>
      <c r="RXU38" s="86"/>
      <c r="RXV38" s="86"/>
      <c r="RXW38" s="86"/>
      <c r="RXX38" s="86"/>
      <c r="RXY38" s="86"/>
      <c r="RXZ38" s="86"/>
      <c r="RYA38" s="86"/>
      <c r="RYB38" s="86"/>
      <c r="RYC38" s="86"/>
      <c r="RYD38" s="86"/>
      <c r="RYE38" s="86"/>
      <c r="RYF38" s="86"/>
      <c r="RYG38" s="86"/>
      <c r="RYH38" s="86"/>
      <c r="RYI38" s="86"/>
      <c r="RYJ38" s="86"/>
      <c r="RYK38" s="86"/>
      <c r="RYL38" s="86"/>
      <c r="RYM38" s="86"/>
      <c r="RYN38" s="86"/>
      <c r="RYO38" s="86"/>
      <c r="RYP38" s="86"/>
      <c r="RYQ38" s="86"/>
      <c r="RYR38" s="86"/>
      <c r="RYS38" s="86"/>
      <c r="RYT38" s="86"/>
      <c r="RYU38" s="86"/>
      <c r="RYV38" s="86"/>
      <c r="RYW38" s="86"/>
      <c r="RYX38" s="86"/>
      <c r="RYY38" s="86"/>
      <c r="RYZ38" s="86"/>
      <c r="RZA38" s="86"/>
      <c r="RZB38" s="86"/>
      <c r="RZC38" s="86"/>
      <c r="RZD38" s="86"/>
      <c r="RZE38" s="86"/>
      <c r="RZF38" s="86"/>
      <c r="RZG38" s="86"/>
      <c r="RZH38" s="86"/>
      <c r="RZI38" s="86"/>
      <c r="RZJ38" s="86"/>
      <c r="RZK38" s="86"/>
      <c r="RZL38" s="86"/>
      <c r="RZM38" s="86"/>
      <c r="RZN38" s="86"/>
      <c r="RZO38" s="86"/>
      <c r="RZP38" s="86"/>
      <c r="RZQ38" s="86"/>
      <c r="RZR38" s="86"/>
      <c r="RZS38" s="86"/>
      <c r="RZT38" s="86"/>
      <c r="RZU38" s="86"/>
      <c r="RZV38" s="86"/>
      <c r="RZW38" s="86"/>
      <c r="RZX38" s="86"/>
      <c r="RZY38" s="86"/>
      <c r="RZZ38" s="86"/>
      <c r="SAA38" s="86"/>
      <c r="SAB38" s="86"/>
      <c r="SAC38" s="86"/>
      <c r="SAD38" s="86"/>
      <c r="SAE38" s="86"/>
      <c r="SAF38" s="86"/>
      <c r="SAG38" s="86"/>
      <c r="SAH38" s="86"/>
      <c r="SAI38" s="86"/>
      <c r="SAJ38" s="86"/>
      <c r="SAK38" s="86"/>
      <c r="SAL38" s="86"/>
      <c r="SAM38" s="86"/>
      <c r="SAN38" s="86"/>
      <c r="SAO38" s="86"/>
      <c r="SAP38" s="86"/>
      <c r="SAQ38" s="86"/>
      <c r="SAR38" s="86"/>
      <c r="SAS38" s="86"/>
      <c r="SAT38" s="86"/>
      <c r="SAU38" s="86"/>
      <c r="SAV38" s="86"/>
      <c r="SAW38" s="86"/>
      <c r="SAX38" s="86"/>
      <c r="SAY38" s="86"/>
      <c r="SAZ38" s="86"/>
      <c r="SBA38" s="86"/>
      <c r="SBB38" s="86"/>
      <c r="SBC38" s="86"/>
      <c r="SBD38" s="86"/>
      <c r="SBE38" s="86"/>
      <c r="SBF38" s="86"/>
      <c r="SBG38" s="86"/>
      <c r="SBH38" s="86"/>
      <c r="SBI38" s="86"/>
      <c r="SBJ38" s="86"/>
      <c r="SBK38" s="86"/>
      <c r="SBL38" s="86"/>
      <c r="SBM38" s="86"/>
      <c r="SBN38" s="86"/>
      <c r="SBO38" s="86"/>
      <c r="SBP38" s="86"/>
      <c r="SBQ38" s="86"/>
      <c r="SBR38" s="86"/>
      <c r="SBS38" s="86"/>
      <c r="SBT38" s="86"/>
      <c r="SBU38" s="86"/>
      <c r="SBV38" s="86"/>
      <c r="SBW38" s="86"/>
      <c r="SBX38" s="86"/>
      <c r="SBY38" s="86"/>
      <c r="SBZ38" s="86"/>
      <c r="SCA38" s="86"/>
      <c r="SCB38" s="86"/>
      <c r="SCC38" s="86"/>
      <c r="SCD38" s="86"/>
      <c r="SCE38" s="86"/>
      <c r="SCF38" s="86"/>
      <c r="SCG38" s="86"/>
      <c r="SCH38" s="86"/>
      <c r="SCI38" s="86"/>
      <c r="SCJ38" s="86"/>
      <c r="SCK38" s="86"/>
      <c r="SCL38" s="86"/>
      <c r="SCM38" s="86"/>
      <c r="SCN38" s="86"/>
      <c r="SCO38" s="86"/>
      <c r="SCP38" s="86"/>
      <c r="SCQ38" s="86"/>
      <c r="SCR38" s="86"/>
      <c r="SCS38" s="86"/>
      <c r="SCT38" s="86"/>
      <c r="SCU38" s="86"/>
      <c r="SCV38" s="86"/>
      <c r="SCW38" s="86"/>
      <c r="SCX38" s="86"/>
      <c r="SCY38" s="86"/>
      <c r="SCZ38" s="86"/>
      <c r="SDA38" s="86"/>
      <c r="SDB38" s="86"/>
      <c r="SDC38" s="86"/>
      <c r="SDD38" s="86"/>
      <c r="SDE38" s="86"/>
      <c r="SDF38" s="86"/>
      <c r="SDG38" s="86"/>
      <c r="SDH38" s="86"/>
      <c r="SDI38" s="86"/>
      <c r="SDJ38" s="86"/>
      <c r="SDK38" s="86"/>
      <c r="SDL38" s="86"/>
      <c r="SDM38" s="86"/>
      <c r="SDN38" s="86"/>
      <c r="SDO38" s="86"/>
      <c r="SDP38" s="86"/>
      <c r="SDQ38" s="86"/>
      <c r="SDR38" s="86"/>
      <c r="SDS38" s="86"/>
      <c r="SDT38" s="86"/>
      <c r="SDU38" s="86"/>
      <c r="SDV38" s="86"/>
      <c r="SDW38" s="86"/>
      <c r="SDX38" s="86"/>
      <c r="SDY38" s="86"/>
      <c r="SDZ38" s="86"/>
      <c r="SEA38" s="86"/>
      <c r="SEB38" s="86"/>
      <c r="SEC38" s="86"/>
      <c r="SED38" s="86"/>
      <c r="SEE38" s="86"/>
      <c r="SEF38" s="86"/>
      <c r="SEG38" s="86"/>
      <c r="SEH38" s="86"/>
      <c r="SEI38" s="86"/>
      <c r="SEJ38" s="86"/>
      <c r="SEK38" s="86"/>
      <c r="SEL38" s="86"/>
      <c r="SEM38" s="86"/>
      <c r="SEN38" s="86"/>
      <c r="SEO38" s="86"/>
      <c r="SEP38" s="86"/>
      <c r="SEQ38" s="86"/>
      <c r="SER38" s="86"/>
      <c r="SES38" s="86"/>
      <c r="SET38" s="86"/>
      <c r="SEU38" s="86"/>
      <c r="SEV38" s="86"/>
      <c r="SEW38" s="86"/>
      <c r="SEX38" s="86"/>
      <c r="SEY38" s="86"/>
      <c r="SEZ38" s="86"/>
      <c r="SFA38" s="86"/>
      <c r="SFB38" s="86"/>
      <c r="SFC38" s="86"/>
      <c r="SFD38" s="86"/>
      <c r="SFE38" s="86"/>
      <c r="SFF38" s="86"/>
      <c r="SFG38" s="86"/>
      <c r="SFH38" s="86"/>
      <c r="SFI38" s="86"/>
      <c r="SFJ38" s="86"/>
      <c r="SFK38" s="86"/>
      <c r="SFL38" s="86"/>
      <c r="SFM38" s="86"/>
      <c r="SFN38" s="86"/>
      <c r="SFO38" s="86"/>
      <c r="SFP38" s="86"/>
      <c r="SFQ38" s="86"/>
      <c r="SFR38" s="86"/>
      <c r="SFS38" s="86"/>
      <c r="SFT38" s="86"/>
      <c r="SFU38" s="86"/>
      <c r="SFV38" s="86"/>
      <c r="SFW38" s="86"/>
      <c r="SFX38" s="86"/>
      <c r="SFY38" s="86"/>
      <c r="SFZ38" s="86"/>
      <c r="SGA38" s="86"/>
      <c r="SGB38" s="86"/>
      <c r="SGC38" s="86"/>
      <c r="SGD38" s="86"/>
      <c r="SGE38" s="86"/>
      <c r="SGF38" s="86"/>
      <c r="SGG38" s="86"/>
      <c r="SGH38" s="86"/>
      <c r="SGI38" s="86"/>
      <c r="SGJ38" s="86"/>
      <c r="SGK38" s="86"/>
      <c r="SGL38" s="86"/>
      <c r="SGM38" s="86"/>
      <c r="SGN38" s="86"/>
      <c r="SGO38" s="86"/>
      <c r="SGP38" s="86"/>
      <c r="SGQ38" s="86"/>
      <c r="SGR38" s="86"/>
      <c r="SGS38" s="86"/>
      <c r="SGT38" s="86"/>
      <c r="SGU38" s="86"/>
      <c r="SGV38" s="86"/>
      <c r="SGW38" s="86"/>
      <c r="SGX38" s="86"/>
      <c r="SGY38" s="86"/>
      <c r="SGZ38" s="86"/>
      <c r="SHA38" s="86"/>
      <c r="SHB38" s="86"/>
      <c r="SHC38" s="86"/>
      <c r="SHD38" s="86"/>
      <c r="SHE38" s="86"/>
      <c r="SHF38" s="86"/>
      <c r="SHG38" s="86"/>
      <c r="SHH38" s="86"/>
      <c r="SHI38" s="86"/>
      <c r="SHJ38" s="86"/>
      <c r="SHK38" s="86"/>
      <c r="SHL38" s="86"/>
      <c r="SHM38" s="86"/>
      <c r="SHN38" s="86"/>
      <c r="SHO38" s="86"/>
      <c r="SHP38" s="86"/>
      <c r="SHQ38" s="86"/>
      <c r="SHR38" s="86"/>
      <c r="SHS38" s="86"/>
      <c r="SHT38" s="86"/>
      <c r="SHU38" s="86"/>
      <c r="SHV38" s="86"/>
      <c r="SHW38" s="86"/>
      <c r="SHX38" s="86"/>
      <c r="SHY38" s="86"/>
      <c r="SHZ38" s="86"/>
      <c r="SIA38" s="86"/>
      <c r="SIB38" s="86"/>
      <c r="SIC38" s="86"/>
      <c r="SID38" s="86"/>
      <c r="SIE38" s="86"/>
      <c r="SIF38" s="86"/>
      <c r="SIG38" s="86"/>
      <c r="SIH38" s="86"/>
      <c r="SII38" s="86"/>
      <c r="SIJ38" s="86"/>
      <c r="SIK38" s="86"/>
      <c r="SIL38" s="86"/>
      <c r="SIM38" s="86"/>
      <c r="SIN38" s="86"/>
      <c r="SIO38" s="86"/>
      <c r="SIP38" s="86"/>
      <c r="SIQ38" s="86"/>
      <c r="SIR38" s="86"/>
      <c r="SIS38" s="86"/>
      <c r="SIT38" s="86"/>
      <c r="SIU38" s="86"/>
      <c r="SIV38" s="86"/>
      <c r="SIW38" s="86"/>
      <c r="SIX38" s="86"/>
      <c r="SIY38" s="86"/>
      <c r="SIZ38" s="86"/>
      <c r="SJA38" s="86"/>
      <c r="SJB38" s="86"/>
      <c r="SJC38" s="86"/>
      <c r="SJD38" s="86"/>
      <c r="SJE38" s="86"/>
      <c r="SJF38" s="86"/>
      <c r="SJG38" s="86"/>
      <c r="SJH38" s="86"/>
      <c r="SJI38" s="86"/>
      <c r="SJJ38" s="86"/>
      <c r="SJK38" s="86"/>
      <c r="SJL38" s="86"/>
      <c r="SJM38" s="86"/>
      <c r="SJN38" s="86"/>
      <c r="SJO38" s="86"/>
      <c r="SJP38" s="86"/>
      <c r="SJQ38" s="86"/>
      <c r="SJR38" s="86"/>
      <c r="SJS38" s="86"/>
      <c r="SJT38" s="86"/>
      <c r="SJU38" s="86"/>
      <c r="SJV38" s="86"/>
      <c r="SJW38" s="86"/>
      <c r="SJX38" s="86"/>
      <c r="SJY38" s="86"/>
      <c r="SJZ38" s="86"/>
      <c r="SKA38" s="86"/>
      <c r="SKB38" s="86"/>
      <c r="SKC38" s="86"/>
      <c r="SKD38" s="86"/>
      <c r="SKE38" s="86"/>
      <c r="SKF38" s="86"/>
      <c r="SKG38" s="86"/>
      <c r="SKH38" s="86"/>
      <c r="SKI38" s="86"/>
      <c r="SKJ38" s="86"/>
      <c r="SKK38" s="86"/>
      <c r="SKL38" s="86"/>
      <c r="SKM38" s="86"/>
      <c r="SKN38" s="86"/>
      <c r="SKO38" s="86"/>
      <c r="SKP38" s="86"/>
      <c r="SKQ38" s="86"/>
      <c r="SKR38" s="86"/>
      <c r="SKS38" s="86"/>
      <c r="SKT38" s="86"/>
      <c r="SKU38" s="86"/>
      <c r="SKV38" s="86"/>
      <c r="SKW38" s="86"/>
      <c r="SKX38" s="86"/>
      <c r="SKY38" s="86"/>
      <c r="SKZ38" s="86"/>
      <c r="SLA38" s="86"/>
      <c r="SLB38" s="86"/>
      <c r="SLC38" s="86"/>
      <c r="SLD38" s="86"/>
      <c r="SLE38" s="86"/>
      <c r="SLF38" s="86"/>
      <c r="SLG38" s="86"/>
      <c r="SLH38" s="86"/>
      <c r="SLI38" s="86"/>
      <c r="SLJ38" s="86"/>
      <c r="SLK38" s="86"/>
      <c r="SLL38" s="86"/>
      <c r="SLM38" s="86"/>
      <c r="SLN38" s="86"/>
      <c r="SLO38" s="86"/>
      <c r="SLP38" s="86"/>
      <c r="SLQ38" s="86"/>
      <c r="SLR38" s="86"/>
      <c r="SLS38" s="86"/>
      <c r="SLT38" s="86"/>
      <c r="SLU38" s="86"/>
      <c r="SLV38" s="86"/>
      <c r="SLW38" s="86"/>
      <c r="SLX38" s="86"/>
      <c r="SLY38" s="86"/>
      <c r="SLZ38" s="86"/>
      <c r="SMA38" s="86"/>
      <c r="SMB38" s="86"/>
      <c r="SMC38" s="86"/>
      <c r="SMD38" s="86"/>
      <c r="SME38" s="86"/>
      <c r="SMF38" s="86"/>
      <c r="SMG38" s="86"/>
      <c r="SMH38" s="86"/>
      <c r="SMI38" s="86"/>
      <c r="SMJ38" s="86"/>
      <c r="SMK38" s="86"/>
      <c r="SML38" s="86"/>
      <c r="SMM38" s="86"/>
      <c r="SMN38" s="86"/>
      <c r="SMO38" s="86"/>
      <c r="SMP38" s="86"/>
      <c r="SMQ38" s="86"/>
      <c r="SMR38" s="86"/>
      <c r="SMS38" s="86"/>
      <c r="SMT38" s="86"/>
      <c r="SMU38" s="86"/>
      <c r="SMV38" s="86"/>
      <c r="SMW38" s="86"/>
      <c r="SMX38" s="86"/>
      <c r="SMY38" s="86"/>
      <c r="SMZ38" s="86"/>
      <c r="SNA38" s="86"/>
      <c r="SNB38" s="86"/>
      <c r="SNC38" s="86"/>
      <c r="SND38" s="86"/>
      <c r="SNE38" s="86"/>
      <c r="SNF38" s="86"/>
      <c r="SNG38" s="86"/>
      <c r="SNH38" s="86"/>
      <c r="SNI38" s="86"/>
      <c r="SNJ38" s="86"/>
      <c r="SNK38" s="86"/>
      <c r="SNL38" s="86"/>
      <c r="SNM38" s="86"/>
      <c r="SNN38" s="86"/>
      <c r="SNO38" s="86"/>
      <c r="SNP38" s="86"/>
      <c r="SNQ38" s="86"/>
      <c r="SNR38" s="86"/>
      <c r="SNS38" s="86"/>
      <c r="SNT38" s="86"/>
      <c r="SNU38" s="86"/>
      <c r="SNV38" s="86"/>
      <c r="SNW38" s="86"/>
      <c r="SNX38" s="86"/>
      <c r="SNY38" s="86"/>
      <c r="SNZ38" s="86"/>
      <c r="SOA38" s="86"/>
      <c r="SOB38" s="86"/>
      <c r="SOC38" s="86"/>
      <c r="SOD38" s="86"/>
      <c r="SOE38" s="86"/>
      <c r="SOF38" s="86"/>
      <c r="SOG38" s="86"/>
      <c r="SOH38" s="86"/>
      <c r="SOI38" s="86"/>
      <c r="SOJ38" s="86"/>
      <c r="SOK38" s="86"/>
      <c r="SOL38" s="86"/>
      <c r="SOM38" s="86"/>
      <c r="SON38" s="86"/>
      <c r="SOO38" s="86"/>
      <c r="SOP38" s="86"/>
      <c r="SOQ38" s="86"/>
      <c r="SOR38" s="86"/>
      <c r="SOS38" s="86"/>
      <c r="SOT38" s="86"/>
      <c r="SOU38" s="86"/>
      <c r="SOV38" s="86"/>
      <c r="SOW38" s="86"/>
      <c r="SOX38" s="86"/>
      <c r="SOY38" s="86"/>
      <c r="SOZ38" s="86"/>
      <c r="SPA38" s="86"/>
      <c r="SPB38" s="86"/>
      <c r="SPC38" s="86"/>
      <c r="SPD38" s="86"/>
      <c r="SPE38" s="86"/>
      <c r="SPF38" s="86"/>
      <c r="SPG38" s="86"/>
      <c r="SPH38" s="86"/>
      <c r="SPI38" s="86"/>
      <c r="SPJ38" s="86"/>
      <c r="SPK38" s="86"/>
      <c r="SPL38" s="86"/>
      <c r="SPM38" s="86"/>
      <c r="SPN38" s="86"/>
      <c r="SPO38" s="86"/>
      <c r="SPP38" s="86"/>
      <c r="SPQ38" s="86"/>
      <c r="SPR38" s="86"/>
      <c r="SPS38" s="86"/>
      <c r="SPT38" s="86"/>
      <c r="SPU38" s="86"/>
      <c r="SPV38" s="86"/>
      <c r="SPW38" s="86"/>
      <c r="SPX38" s="86"/>
      <c r="SPY38" s="86"/>
      <c r="SPZ38" s="86"/>
      <c r="SQA38" s="86"/>
      <c r="SQB38" s="86"/>
      <c r="SQC38" s="86"/>
      <c r="SQD38" s="86"/>
      <c r="SQE38" s="86"/>
      <c r="SQF38" s="86"/>
      <c r="SQG38" s="86"/>
      <c r="SQH38" s="86"/>
      <c r="SQI38" s="86"/>
      <c r="SQJ38" s="86"/>
      <c r="SQK38" s="86"/>
      <c r="SQL38" s="86"/>
      <c r="SQM38" s="86"/>
      <c r="SQN38" s="86"/>
      <c r="SQO38" s="86"/>
      <c r="SQP38" s="86"/>
      <c r="SQQ38" s="86"/>
      <c r="SQR38" s="86"/>
      <c r="SQS38" s="86"/>
      <c r="SQT38" s="86"/>
      <c r="SQU38" s="86"/>
      <c r="SQV38" s="86"/>
      <c r="SQW38" s="86"/>
      <c r="SQX38" s="86"/>
      <c r="SQY38" s="86"/>
      <c r="SQZ38" s="86"/>
      <c r="SRA38" s="86"/>
      <c r="SRB38" s="86"/>
      <c r="SRC38" s="86"/>
      <c r="SRD38" s="86"/>
      <c r="SRE38" s="86"/>
      <c r="SRF38" s="86"/>
      <c r="SRG38" s="86"/>
      <c r="SRH38" s="86"/>
      <c r="SRI38" s="86"/>
      <c r="SRJ38" s="86"/>
      <c r="SRK38" s="86"/>
      <c r="SRL38" s="86"/>
      <c r="SRM38" s="86"/>
      <c r="SRN38" s="86"/>
      <c r="SRO38" s="86"/>
      <c r="SRP38" s="86"/>
      <c r="SRQ38" s="86"/>
      <c r="SRR38" s="86"/>
      <c r="SRS38" s="86"/>
      <c r="SRT38" s="86"/>
      <c r="SRU38" s="86"/>
      <c r="SRV38" s="86"/>
      <c r="SRW38" s="86"/>
      <c r="SRX38" s="86"/>
      <c r="SRY38" s="86"/>
      <c r="SRZ38" s="86"/>
      <c r="SSA38" s="86"/>
      <c r="SSB38" s="86"/>
      <c r="SSC38" s="86"/>
      <c r="SSD38" s="86"/>
      <c r="SSE38" s="86"/>
      <c r="SSF38" s="86"/>
      <c r="SSG38" s="86"/>
      <c r="SSH38" s="86"/>
      <c r="SSI38" s="86"/>
      <c r="SSJ38" s="86"/>
      <c r="SSK38" s="86"/>
      <c r="SSL38" s="86"/>
      <c r="SSM38" s="86"/>
      <c r="SSN38" s="86"/>
      <c r="SSO38" s="86"/>
      <c r="SSP38" s="86"/>
      <c r="SSQ38" s="86"/>
      <c r="SSR38" s="86"/>
      <c r="SSS38" s="86"/>
      <c r="SST38" s="86"/>
      <c r="SSU38" s="86"/>
      <c r="SSV38" s="86"/>
      <c r="SSW38" s="86"/>
      <c r="SSX38" s="86"/>
      <c r="SSY38" s="86"/>
      <c r="SSZ38" s="86"/>
      <c r="STA38" s="86"/>
      <c r="STB38" s="86"/>
      <c r="STC38" s="86"/>
      <c r="STD38" s="86"/>
      <c r="STE38" s="86"/>
      <c r="STF38" s="86"/>
      <c r="STG38" s="86"/>
      <c r="STH38" s="86"/>
      <c r="STI38" s="86"/>
      <c r="STJ38" s="86"/>
      <c r="STK38" s="86"/>
      <c r="STL38" s="86"/>
      <c r="STM38" s="86"/>
      <c r="STN38" s="86"/>
      <c r="STO38" s="86"/>
      <c r="STP38" s="86"/>
      <c r="STQ38" s="86"/>
      <c r="STR38" s="86"/>
      <c r="STS38" s="86"/>
      <c r="STT38" s="86"/>
      <c r="STU38" s="86"/>
      <c r="STV38" s="86"/>
      <c r="STW38" s="86"/>
      <c r="STX38" s="86"/>
      <c r="STY38" s="86"/>
      <c r="STZ38" s="86"/>
      <c r="SUA38" s="86"/>
      <c r="SUB38" s="86"/>
      <c r="SUC38" s="86"/>
      <c r="SUD38" s="86"/>
      <c r="SUE38" s="86"/>
      <c r="SUF38" s="86"/>
      <c r="SUG38" s="86"/>
      <c r="SUH38" s="86"/>
      <c r="SUI38" s="86"/>
      <c r="SUJ38" s="86"/>
      <c r="SUK38" s="86"/>
      <c r="SUL38" s="86"/>
      <c r="SUM38" s="86"/>
      <c r="SUN38" s="86"/>
      <c r="SUO38" s="86"/>
      <c r="SUP38" s="86"/>
      <c r="SUQ38" s="86"/>
      <c r="SUR38" s="86"/>
      <c r="SUS38" s="86"/>
      <c r="SUT38" s="86"/>
      <c r="SUU38" s="86"/>
      <c r="SUV38" s="86"/>
      <c r="SUW38" s="86"/>
      <c r="SUX38" s="86"/>
      <c r="SUY38" s="86"/>
      <c r="SUZ38" s="86"/>
      <c r="SVA38" s="86"/>
      <c r="SVB38" s="86"/>
      <c r="SVC38" s="86"/>
      <c r="SVD38" s="86"/>
      <c r="SVE38" s="86"/>
      <c r="SVF38" s="86"/>
      <c r="SVG38" s="86"/>
      <c r="SVH38" s="86"/>
      <c r="SVI38" s="86"/>
      <c r="SVJ38" s="86"/>
      <c r="SVK38" s="86"/>
      <c r="SVL38" s="86"/>
      <c r="SVM38" s="86"/>
      <c r="SVN38" s="86"/>
      <c r="SVO38" s="86"/>
      <c r="SVP38" s="86"/>
      <c r="SVQ38" s="86"/>
      <c r="SVR38" s="86"/>
      <c r="SVS38" s="86"/>
      <c r="SVT38" s="86"/>
      <c r="SVU38" s="86"/>
      <c r="SVV38" s="86"/>
      <c r="SVW38" s="86"/>
      <c r="SVX38" s="86"/>
      <c r="SVY38" s="86"/>
      <c r="SVZ38" s="86"/>
      <c r="SWA38" s="86"/>
      <c r="SWB38" s="86"/>
      <c r="SWC38" s="86"/>
      <c r="SWD38" s="86"/>
      <c r="SWE38" s="86"/>
      <c r="SWF38" s="86"/>
      <c r="SWG38" s="86"/>
      <c r="SWH38" s="86"/>
      <c r="SWI38" s="86"/>
      <c r="SWJ38" s="86"/>
      <c r="SWK38" s="86"/>
      <c r="SWL38" s="86"/>
      <c r="SWM38" s="86"/>
      <c r="SWN38" s="86"/>
      <c r="SWO38" s="86"/>
      <c r="SWP38" s="86"/>
      <c r="SWQ38" s="86"/>
      <c r="SWR38" s="86"/>
      <c r="SWS38" s="86"/>
      <c r="SWT38" s="86"/>
      <c r="SWU38" s="86"/>
      <c r="SWV38" s="86"/>
      <c r="SWW38" s="86"/>
      <c r="SWX38" s="86"/>
      <c r="SWY38" s="86"/>
      <c r="SWZ38" s="86"/>
      <c r="SXA38" s="86"/>
      <c r="SXB38" s="86"/>
      <c r="SXC38" s="86"/>
      <c r="SXD38" s="86"/>
      <c r="SXE38" s="86"/>
      <c r="SXF38" s="86"/>
      <c r="SXG38" s="86"/>
      <c r="SXH38" s="86"/>
      <c r="SXI38" s="86"/>
      <c r="SXJ38" s="86"/>
      <c r="SXK38" s="86"/>
      <c r="SXL38" s="86"/>
      <c r="SXM38" s="86"/>
      <c r="SXN38" s="86"/>
      <c r="SXO38" s="86"/>
      <c r="SXP38" s="86"/>
      <c r="SXQ38" s="86"/>
      <c r="SXR38" s="86"/>
      <c r="SXS38" s="86"/>
      <c r="SXT38" s="86"/>
      <c r="SXU38" s="86"/>
      <c r="SXV38" s="86"/>
      <c r="SXW38" s="86"/>
      <c r="SXX38" s="86"/>
      <c r="SXY38" s="86"/>
      <c r="SXZ38" s="86"/>
      <c r="SYA38" s="86"/>
      <c r="SYB38" s="86"/>
      <c r="SYC38" s="86"/>
      <c r="SYD38" s="86"/>
      <c r="SYE38" s="86"/>
      <c r="SYF38" s="86"/>
      <c r="SYG38" s="86"/>
      <c r="SYH38" s="86"/>
      <c r="SYI38" s="86"/>
      <c r="SYJ38" s="86"/>
      <c r="SYK38" s="86"/>
      <c r="SYL38" s="86"/>
      <c r="SYM38" s="86"/>
      <c r="SYN38" s="86"/>
      <c r="SYO38" s="86"/>
      <c r="SYP38" s="86"/>
      <c r="SYQ38" s="86"/>
      <c r="SYR38" s="86"/>
      <c r="SYS38" s="86"/>
      <c r="SYT38" s="86"/>
      <c r="SYU38" s="86"/>
      <c r="SYV38" s="86"/>
      <c r="SYW38" s="86"/>
      <c r="SYX38" s="86"/>
      <c r="SYY38" s="86"/>
      <c r="SYZ38" s="86"/>
      <c r="SZA38" s="86"/>
      <c r="SZB38" s="86"/>
      <c r="SZC38" s="86"/>
      <c r="SZD38" s="86"/>
      <c r="SZE38" s="86"/>
      <c r="SZF38" s="86"/>
      <c r="SZG38" s="86"/>
      <c r="SZH38" s="86"/>
      <c r="SZI38" s="86"/>
      <c r="SZJ38" s="86"/>
      <c r="SZK38" s="86"/>
      <c r="SZL38" s="86"/>
      <c r="SZM38" s="86"/>
      <c r="SZN38" s="86"/>
      <c r="SZO38" s="86"/>
      <c r="SZP38" s="86"/>
      <c r="SZQ38" s="86"/>
      <c r="SZR38" s="86"/>
      <c r="SZS38" s="86"/>
      <c r="SZT38" s="86"/>
      <c r="SZU38" s="86"/>
      <c r="SZV38" s="86"/>
      <c r="SZW38" s="86"/>
      <c r="SZX38" s="86"/>
      <c r="SZY38" s="86"/>
      <c r="SZZ38" s="86"/>
      <c r="TAA38" s="86"/>
      <c r="TAB38" s="86"/>
      <c r="TAC38" s="86"/>
      <c r="TAD38" s="86"/>
      <c r="TAE38" s="86"/>
      <c r="TAF38" s="86"/>
      <c r="TAG38" s="86"/>
      <c r="TAH38" s="86"/>
      <c r="TAI38" s="86"/>
      <c r="TAJ38" s="86"/>
      <c r="TAK38" s="86"/>
      <c r="TAL38" s="86"/>
      <c r="TAM38" s="86"/>
      <c r="TAN38" s="86"/>
      <c r="TAO38" s="86"/>
      <c r="TAP38" s="86"/>
      <c r="TAQ38" s="86"/>
      <c r="TAR38" s="86"/>
      <c r="TAS38" s="86"/>
      <c r="TAT38" s="86"/>
      <c r="TAU38" s="86"/>
      <c r="TAV38" s="86"/>
      <c r="TAW38" s="86"/>
      <c r="TAX38" s="86"/>
      <c r="TAY38" s="86"/>
      <c r="TAZ38" s="86"/>
      <c r="TBA38" s="86"/>
      <c r="TBB38" s="86"/>
      <c r="TBC38" s="86"/>
      <c r="TBD38" s="86"/>
      <c r="TBE38" s="86"/>
      <c r="TBF38" s="86"/>
      <c r="TBG38" s="86"/>
      <c r="TBH38" s="86"/>
      <c r="TBI38" s="86"/>
      <c r="TBJ38" s="86"/>
      <c r="TBK38" s="86"/>
      <c r="TBL38" s="86"/>
      <c r="TBM38" s="86"/>
      <c r="TBN38" s="86"/>
      <c r="TBO38" s="86"/>
      <c r="TBP38" s="86"/>
      <c r="TBQ38" s="86"/>
      <c r="TBR38" s="86"/>
      <c r="TBS38" s="86"/>
      <c r="TBT38" s="86"/>
      <c r="TBU38" s="86"/>
      <c r="TBV38" s="86"/>
      <c r="TBW38" s="86"/>
      <c r="TBX38" s="86"/>
      <c r="TBY38" s="86"/>
      <c r="TBZ38" s="86"/>
      <c r="TCA38" s="86"/>
      <c r="TCB38" s="86"/>
      <c r="TCC38" s="86"/>
      <c r="TCD38" s="86"/>
      <c r="TCE38" s="86"/>
      <c r="TCF38" s="86"/>
      <c r="TCG38" s="86"/>
      <c r="TCH38" s="86"/>
      <c r="TCI38" s="86"/>
      <c r="TCJ38" s="86"/>
      <c r="TCK38" s="86"/>
      <c r="TCL38" s="86"/>
      <c r="TCM38" s="86"/>
      <c r="TCN38" s="86"/>
      <c r="TCO38" s="86"/>
      <c r="TCP38" s="86"/>
      <c r="TCQ38" s="86"/>
      <c r="TCR38" s="86"/>
      <c r="TCS38" s="86"/>
      <c r="TCT38" s="86"/>
      <c r="TCU38" s="86"/>
      <c r="TCV38" s="86"/>
      <c r="TCW38" s="86"/>
      <c r="TCX38" s="86"/>
      <c r="TCY38" s="86"/>
      <c r="TCZ38" s="86"/>
      <c r="TDA38" s="86"/>
      <c r="TDB38" s="86"/>
      <c r="TDC38" s="86"/>
      <c r="TDD38" s="86"/>
      <c r="TDE38" s="86"/>
      <c r="TDF38" s="86"/>
      <c r="TDG38" s="86"/>
      <c r="TDH38" s="86"/>
      <c r="TDI38" s="86"/>
      <c r="TDJ38" s="86"/>
      <c r="TDK38" s="86"/>
      <c r="TDL38" s="86"/>
      <c r="TDM38" s="86"/>
      <c r="TDN38" s="86"/>
      <c r="TDO38" s="86"/>
      <c r="TDP38" s="86"/>
      <c r="TDQ38" s="86"/>
      <c r="TDR38" s="86"/>
      <c r="TDS38" s="86"/>
      <c r="TDT38" s="86"/>
      <c r="TDU38" s="86"/>
      <c r="TDV38" s="86"/>
      <c r="TDW38" s="86"/>
      <c r="TDX38" s="86"/>
      <c r="TDY38" s="86"/>
      <c r="TDZ38" s="86"/>
      <c r="TEA38" s="86"/>
      <c r="TEB38" s="86"/>
      <c r="TEC38" s="86"/>
      <c r="TED38" s="86"/>
      <c r="TEE38" s="86"/>
      <c r="TEF38" s="86"/>
      <c r="TEG38" s="86"/>
      <c r="TEH38" s="86"/>
      <c r="TEI38" s="86"/>
      <c r="TEJ38" s="86"/>
      <c r="TEK38" s="86"/>
      <c r="TEL38" s="86"/>
      <c r="TEM38" s="86"/>
      <c r="TEN38" s="86"/>
      <c r="TEO38" s="86"/>
      <c r="TEP38" s="86"/>
      <c r="TEQ38" s="86"/>
      <c r="TER38" s="86"/>
      <c r="TES38" s="86"/>
      <c r="TET38" s="86"/>
      <c r="TEU38" s="86"/>
      <c r="TEV38" s="86"/>
      <c r="TEW38" s="86"/>
      <c r="TEX38" s="86"/>
      <c r="TEY38" s="86"/>
      <c r="TEZ38" s="86"/>
      <c r="TFA38" s="86"/>
      <c r="TFB38" s="86"/>
      <c r="TFC38" s="86"/>
      <c r="TFD38" s="86"/>
      <c r="TFE38" s="86"/>
      <c r="TFF38" s="86"/>
      <c r="TFG38" s="86"/>
      <c r="TFH38" s="86"/>
      <c r="TFI38" s="86"/>
      <c r="TFJ38" s="86"/>
      <c r="TFK38" s="86"/>
      <c r="TFL38" s="86"/>
      <c r="TFM38" s="86"/>
      <c r="TFN38" s="86"/>
      <c r="TFO38" s="86"/>
      <c r="TFP38" s="86"/>
      <c r="TFQ38" s="86"/>
      <c r="TFR38" s="86"/>
      <c r="TFS38" s="86"/>
      <c r="TFT38" s="86"/>
      <c r="TFU38" s="86"/>
      <c r="TFV38" s="86"/>
      <c r="TFW38" s="86"/>
      <c r="TFX38" s="86"/>
      <c r="TFY38" s="86"/>
      <c r="TFZ38" s="86"/>
      <c r="TGA38" s="86"/>
      <c r="TGB38" s="86"/>
      <c r="TGC38" s="86"/>
      <c r="TGD38" s="86"/>
      <c r="TGE38" s="86"/>
      <c r="TGF38" s="86"/>
      <c r="TGG38" s="86"/>
      <c r="TGH38" s="86"/>
      <c r="TGI38" s="86"/>
      <c r="TGJ38" s="86"/>
      <c r="TGK38" s="86"/>
      <c r="TGL38" s="86"/>
      <c r="TGM38" s="86"/>
      <c r="TGN38" s="86"/>
      <c r="TGO38" s="86"/>
      <c r="TGP38" s="86"/>
      <c r="TGQ38" s="86"/>
      <c r="TGR38" s="86"/>
      <c r="TGS38" s="86"/>
      <c r="TGT38" s="86"/>
      <c r="TGU38" s="86"/>
      <c r="TGV38" s="86"/>
      <c r="TGW38" s="86"/>
      <c r="TGX38" s="86"/>
      <c r="TGY38" s="86"/>
      <c r="TGZ38" s="86"/>
      <c r="THA38" s="86"/>
      <c r="THB38" s="86"/>
      <c r="THC38" s="86"/>
      <c r="THD38" s="86"/>
      <c r="THE38" s="86"/>
      <c r="THF38" s="86"/>
      <c r="THG38" s="86"/>
      <c r="THH38" s="86"/>
      <c r="THI38" s="86"/>
      <c r="THJ38" s="86"/>
      <c r="THK38" s="86"/>
      <c r="THL38" s="86"/>
      <c r="THM38" s="86"/>
      <c r="THN38" s="86"/>
      <c r="THO38" s="86"/>
      <c r="THP38" s="86"/>
      <c r="THQ38" s="86"/>
      <c r="THR38" s="86"/>
      <c r="THS38" s="86"/>
      <c r="THT38" s="86"/>
      <c r="THU38" s="86"/>
      <c r="THV38" s="86"/>
      <c r="THW38" s="86"/>
      <c r="THX38" s="86"/>
      <c r="THY38" s="86"/>
      <c r="THZ38" s="86"/>
      <c r="TIA38" s="86"/>
      <c r="TIB38" s="86"/>
      <c r="TIC38" s="86"/>
      <c r="TID38" s="86"/>
      <c r="TIE38" s="86"/>
      <c r="TIF38" s="86"/>
      <c r="TIG38" s="86"/>
      <c r="TIH38" s="86"/>
      <c r="TII38" s="86"/>
      <c r="TIJ38" s="86"/>
      <c r="TIK38" s="86"/>
      <c r="TIL38" s="86"/>
      <c r="TIM38" s="86"/>
      <c r="TIN38" s="86"/>
      <c r="TIO38" s="86"/>
      <c r="TIP38" s="86"/>
      <c r="TIQ38" s="86"/>
      <c r="TIR38" s="86"/>
      <c r="TIS38" s="86"/>
      <c r="TIT38" s="86"/>
      <c r="TIU38" s="86"/>
      <c r="TIV38" s="86"/>
      <c r="TIW38" s="86"/>
      <c r="TIX38" s="86"/>
      <c r="TIY38" s="86"/>
      <c r="TIZ38" s="86"/>
      <c r="TJA38" s="86"/>
      <c r="TJB38" s="86"/>
      <c r="TJC38" s="86"/>
      <c r="TJD38" s="86"/>
      <c r="TJE38" s="86"/>
      <c r="TJF38" s="86"/>
      <c r="TJG38" s="86"/>
      <c r="TJH38" s="86"/>
      <c r="TJI38" s="86"/>
      <c r="TJJ38" s="86"/>
      <c r="TJK38" s="86"/>
      <c r="TJL38" s="86"/>
      <c r="TJM38" s="86"/>
      <c r="TJN38" s="86"/>
      <c r="TJO38" s="86"/>
      <c r="TJP38" s="86"/>
      <c r="TJQ38" s="86"/>
      <c r="TJR38" s="86"/>
      <c r="TJS38" s="86"/>
      <c r="TJT38" s="86"/>
      <c r="TJU38" s="86"/>
      <c r="TJV38" s="86"/>
      <c r="TJW38" s="86"/>
      <c r="TJX38" s="86"/>
      <c r="TJY38" s="86"/>
      <c r="TJZ38" s="86"/>
      <c r="TKA38" s="86"/>
      <c r="TKB38" s="86"/>
      <c r="TKC38" s="86"/>
      <c r="TKD38" s="86"/>
      <c r="TKE38" s="86"/>
      <c r="TKF38" s="86"/>
      <c r="TKG38" s="86"/>
      <c r="TKH38" s="86"/>
      <c r="TKI38" s="86"/>
      <c r="TKJ38" s="86"/>
      <c r="TKK38" s="86"/>
      <c r="TKL38" s="86"/>
      <c r="TKM38" s="86"/>
      <c r="TKN38" s="86"/>
      <c r="TKO38" s="86"/>
      <c r="TKP38" s="86"/>
      <c r="TKQ38" s="86"/>
      <c r="TKR38" s="86"/>
      <c r="TKS38" s="86"/>
      <c r="TKT38" s="86"/>
      <c r="TKU38" s="86"/>
      <c r="TKV38" s="86"/>
      <c r="TKW38" s="86"/>
      <c r="TKX38" s="86"/>
      <c r="TKY38" s="86"/>
      <c r="TKZ38" s="86"/>
      <c r="TLA38" s="86"/>
      <c r="TLB38" s="86"/>
      <c r="TLC38" s="86"/>
      <c r="TLD38" s="86"/>
      <c r="TLE38" s="86"/>
      <c r="TLF38" s="86"/>
      <c r="TLG38" s="86"/>
      <c r="TLH38" s="86"/>
      <c r="TLI38" s="86"/>
      <c r="TLJ38" s="86"/>
      <c r="TLK38" s="86"/>
      <c r="TLL38" s="86"/>
      <c r="TLM38" s="86"/>
      <c r="TLN38" s="86"/>
      <c r="TLO38" s="86"/>
      <c r="TLP38" s="86"/>
      <c r="TLQ38" s="86"/>
      <c r="TLR38" s="86"/>
      <c r="TLS38" s="86"/>
      <c r="TLT38" s="86"/>
      <c r="TLU38" s="86"/>
      <c r="TLV38" s="86"/>
      <c r="TLW38" s="86"/>
      <c r="TLX38" s="86"/>
      <c r="TLY38" s="86"/>
      <c r="TLZ38" s="86"/>
      <c r="TMA38" s="86"/>
      <c r="TMB38" s="86"/>
      <c r="TMC38" s="86"/>
      <c r="TMD38" s="86"/>
      <c r="TME38" s="86"/>
      <c r="TMF38" s="86"/>
      <c r="TMG38" s="86"/>
      <c r="TMH38" s="86"/>
      <c r="TMI38" s="86"/>
      <c r="TMJ38" s="86"/>
      <c r="TMK38" s="86"/>
      <c r="TML38" s="86"/>
      <c r="TMM38" s="86"/>
      <c r="TMN38" s="86"/>
      <c r="TMO38" s="86"/>
      <c r="TMP38" s="86"/>
      <c r="TMQ38" s="86"/>
      <c r="TMR38" s="86"/>
      <c r="TMS38" s="86"/>
      <c r="TMT38" s="86"/>
      <c r="TMU38" s="86"/>
      <c r="TMV38" s="86"/>
      <c r="TMW38" s="86"/>
      <c r="TMX38" s="86"/>
      <c r="TMY38" s="86"/>
      <c r="TMZ38" s="86"/>
      <c r="TNA38" s="86"/>
      <c r="TNB38" s="86"/>
      <c r="TNC38" s="86"/>
      <c r="TND38" s="86"/>
      <c r="TNE38" s="86"/>
      <c r="TNF38" s="86"/>
      <c r="TNG38" s="86"/>
      <c r="TNH38" s="86"/>
      <c r="TNI38" s="86"/>
      <c r="TNJ38" s="86"/>
      <c r="TNK38" s="86"/>
      <c r="TNL38" s="86"/>
      <c r="TNM38" s="86"/>
      <c r="TNN38" s="86"/>
      <c r="TNO38" s="86"/>
      <c r="TNP38" s="86"/>
      <c r="TNQ38" s="86"/>
      <c r="TNR38" s="86"/>
      <c r="TNS38" s="86"/>
      <c r="TNT38" s="86"/>
      <c r="TNU38" s="86"/>
      <c r="TNV38" s="86"/>
      <c r="TNW38" s="86"/>
      <c r="TNX38" s="86"/>
      <c r="TNY38" s="86"/>
      <c r="TNZ38" s="86"/>
      <c r="TOA38" s="86"/>
      <c r="TOB38" s="86"/>
      <c r="TOC38" s="86"/>
      <c r="TOD38" s="86"/>
      <c r="TOE38" s="86"/>
      <c r="TOF38" s="86"/>
      <c r="TOG38" s="86"/>
      <c r="TOH38" s="86"/>
      <c r="TOI38" s="86"/>
      <c r="TOJ38" s="86"/>
      <c r="TOK38" s="86"/>
      <c r="TOL38" s="86"/>
      <c r="TOM38" s="86"/>
      <c r="TON38" s="86"/>
      <c r="TOO38" s="86"/>
      <c r="TOP38" s="86"/>
      <c r="TOQ38" s="86"/>
      <c r="TOR38" s="86"/>
      <c r="TOS38" s="86"/>
      <c r="TOT38" s="86"/>
      <c r="TOU38" s="86"/>
      <c r="TOV38" s="86"/>
      <c r="TOW38" s="86"/>
      <c r="TOX38" s="86"/>
      <c r="TOY38" s="86"/>
      <c r="TOZ38" s="86"/>
      <c r="TPA38" s="86"/>
      <c r="TPB38" s="86"/>
      <c r="TPC38" s="86"/>
      <c r="TPD38" s="86"/>
      <c r="TPE38" s="86"/>
      <c r="TPF38" s="86"/>
      <c r="TPG38" s="86"/>
      <c r="TPH38" s="86"/>
      <c r="TPI38" s="86"/>
      <c r="TPJ38" s="86"/>
      <c r="TPK38" s="86"/>
      <c r="TPL38" s="86"/>
      <c r="TPM38" s="86"/>
      <c r="TPN38" s="86"/>
      <c r="TPO38" s="86"/>
      <c r="TPP38" s="86"/>
      <c r="TPQ38" s="86"/>
      <c r="TPR38" s="86"/>
      <c r="TPS38" s="86"/>
      <c r="TPT38" s="86"/>
      <c r="TPU38" s="86"/>
      <c r="TPV38" s="86"/>
      <c r="TPW38" s="86"/>
      <c r="TPX38" s="86"/>
      <c r="TPY38" s="86"/>
      <c r="TPZ38" s="86"/>
      <c r="TQA38" s="86"/>
      <c r="TQB38" s="86"/>
      <c r="TQC38" s="86"/>
      <c r="TQD38" s="86"/>
      <c r="TQE38" s="86"/>
      <c r="TQF38" s="86"/>
      <c r="TQG38" s="86"/>
      <c r="TQH38" s="86"/>
      <c r="TQI38" s="86"/>
      <c r="TQJ38" s="86"/>
      <c r="TQK38" s="86"/>
      <c r="TQL38" s="86"/>
      <c r="TQM38" s="86"/>
      <c r="TQN38" s="86"/>
      <c r="TQO38" s="86"/>
      <c r="TQP38" s="86"/>
      <c r="TQQ38" s="86"/>
      <c r="TQR38" s="86"/>
      <c r="TQS38" s="86"/>
      <c r="TQT38" s="86"/>
      <c r="TQU38" s="86"/>
      <c r="TQV38" s="86"/>
      <c r="TQW38" s="86"/>
      <c r="TQX38" s="86"/>
      <c r="TQY38" s="86"/>
      <c r="TQZ38" s="86"/>
      <c r="TRA38" s="86"/>
      <c r="TRB38" s="86"/>
      <c r="TRC38" s="86"/>
      <c r="TRD38" s="86"/>
      <c r="TRE38" s="86"/>
      <c r="TRF38" s="86"/>
      <c r="TRG38" s="86"/>
      <c r="TRH38" s="86"/>
      <c r="TRI38" s="86"/>
      <c r="TRJ38" s="86"/>
      <c r="TRK38" s="86"/>
      <c r="TRL38" s="86"/>
      <c r="TRM38" s="86"/>
      <c r="TRN38" s="86"/>
      <c r="TRO38" s="86"/>
      <c r="TRP38" s="86"/>
      <c r="TRQ38" s="86"/>
      <c r="TRR38" s="86"/>
      <c r="TRS38" s="86"/>
      <c r="TRT38" s="86"/>
      <c r="TRU38" s="86"/>
      <c r="TRV38" s="86"/>
      <c r="TRW38" s="86"/>
      <c r="TRX38" s="86"/>
      <c r="TRY38" s="86"/>
      <c r="TRZ38" s="86"/>
      <c r="TSA38" s="86"/>
      <c r="TSB38" s="86"/>
      <c r="TSC38" s="86"/>
      <c r="TSD38" s="86"/>
      <c r="TSE38" s="86"/>
      <c r="TSF38" s="86"/>
      <c r="TSG38" s="86"/>
      <c r="TSH38" s="86"/>
      <c r="TSI38" s="86"/>
      <c r="TSJ38" s="86"/>
      <c r="TSK38" s="86"/>
      <c r="TSL38" s="86"/>
      <c r="TSM38" s="86"/>
      <c r="TSN38" s="86"/>
      <c r="TSO38" s="86"/>
      <c r="TSP38" s="86"/>
      <c r="TSQ38" s="86"/>
      <c r="TSR38" s="86"/>
      <c r="TSS38" s="86"/>
      <c r="TST38" s="86"/>
      <c r="TSU38" s="86"/>
      <c r="TSV38" s="86"/>
      <c r="TSW38" s="86"/>
      <c r="TSX38" s="86"/>
      <c r="TSY38" s="86"/>
      <c r="TSZ38" s="86"/>
      <c r="TTA38" s="86"/>
      <c r="TTB38" s="86"/>
      <c r="TTC38" s="86"/>
      <c r="TTD38" s="86"/>
      <c r="TTE38" s="86"/>
      <c r="TTF38" s="86"/>
      <c r="TTG38" s="86"/>
      <c r="TTH38" s="86"/>
      <c r="TTI38" s="86"/>
      <c r="TTJ38" s="86"/>
      <c r="TTK38" s="86"/>
      <c r="TTL38" s="86"/>
      <c r="TTM38" s="86"/>
      <c r="TTN38" s="86"/>
      <c r="TTO38" s="86"/>
      <c r="TTP38" s="86"/>
      <c r="TTQ38" s="86"/>
      <c r="TTR38" s="86"/>
      <c r="TTS38" s="86"/>
      <c r="TTT38" s="86"/>
      <c r="TTU38" s="86"/>
      <c r="TTV38" s="86"/>
      <c r="TTW38" s="86"/>
      <c r="TTX38" s="86"/>
      <c r="TTY38" s="86"/>
      <c r="TTZ38" s="86"/>
      <c r="TUA38" s="86"/>
      <c r="TUB38" s="86"/>
      <c r="TUC38" s="86"/>
      <c r="TUD38" s="86"/>
      <c r="TUE38" s="86"/>
      <c r="TUF38" s="86"/>
      <c r="TUG38" s="86"/>
      <c r="TUH38" s="86"/>
      <c r="TUI38" s="86"/>
      <c r="TUJ38" s="86"/>
      <c r="TUK38" s="86"/>
      <c r="TUL38" s="86"/>
      <c r="TUM38" s="86"/>
      <c r="TUN38" s="86"/>
      <c r="TUO38" s="86"/>
      <c r="TUP38" s="86"/>
      <c r="TUQ38" s="86"/>
      <c r="TUR38" s="86"/>
      <c r="TUS38" s="86"/>
      <c r="TUT38" s="86"/>
      <c r="TUU38" s="86"/>
      <c r="TUV38" s="86"/>
      <c r="TUW38" s="86"/>
      <c r="TUX38" s="86"/>
      <c r="TUY38" s="86"/>
      <c r="TUZ38" s="86"/>
      <c r="TVA38" s="86"/>
      <c r="TVB38" s="86"/>
      <c r="TVC38" s="86"/>
      <c r="TVD38" s="86"/>
      <c r="TVE38" s="86"/>
      <c r="TVF38" s="86"/>
      <c r="TVG38" s="86"/>
      <c r="TVH38" s="86"/>
      <c r="TVI38" s="86"/>
      <c r="TVJ38" s="86"/>
      <c r="TVK38" s="86"/>
      <c r="TVL38" s="86"/>
      <c r="TVM38" s="86"/>
      <c r="TVN38" s="86"/>
      <c r="TVO38" s="86"/>
      <c r="TVP38" s="86"/>
      <c r="TVQ38" s="86"/>
      <c r="TVR38" s="86"/>
      <c r="TVS38" s="86"/>
      <c r="TVT38" s="86"/>
      <c r="TVU38" s="86"/>
      <c r="TVV38" s="86"/>
      <c r="TVW38" s="86"/>
      <c r="TVX38" s="86"/>
      <c r="TVY38" s="86"/>
      <c r="TVZ38" s="86"/>
      <c r="TWA38" s="86"/>
      <c r="TWB38" s="86"/>
      <c r="TWC38" s="86"/>
      <c r="TWD38" s="86"/>
      <c r="TWE38" s="86"/>
      <c r="TWF38" s="86"/>
      <c r="TWG38" s="86"/>
      <c r="TWH38" s="86"/>
      <c r="TWI38" s="86"/>
      <c r="TWJ38" s="86"/>
      <c r="TWK38" s="86"/>
      <c r="TWL38" s="86"/>
      <c r="TWM38" s="86"/>
      <c r="TWN38" s="86"/>
      <c r="TWO38" s="86"/>
      <c r="TWP38" s="86"/>
      <c r="TWQ38" s="86"/>
      <c r="TWR38" s="86"/>
      <c r="TWS38" s="86"/>
      <c r="TWT38" s="86"/>
      <c r="TWU38" s="86"/>
      <c r="TWV38" s="86"/>
      <c r="TWW38" s="86"/>
      <c r="TWX38" s="86"/>
      <c r="TWY38" s="86"/>
      <c r="TWZ38" s="86"/>
      <c r="TXA38" s="86"/>
      <c r="TXB38" s="86"/>
      <c r="TXC38" s="86"/>
      <c r="TXD38" s="86"/>
      <c r="TXE38" s="86"/>
      <c r="TXF38" s="86"/>
      <c r="TXG38" s="86"/>
      <c r="TXH38" s="86"/>
      <c r="TXI38" s="86"/>
      <c r="TXJ38" s="86"/>
      <c r="TXK38" s="86"/>
      <c r="TXL38" s="86"/>
      <c r="TXM38" s="86"/>
      <c r="TXN38" s="86"/>
      <c r="TXO38" s="86"/>
      <c r="TXP38" s="86"/>
      <c r="TXQ38" s="86"/>
      <c r="TXR38" s="86"/>
      <c r="TXS38" s="86"/>
      <c r="TXT38" s="86"/>
      <c r="TXU38" s="86"/>
      <c r="TXV38" s="86"/>
      <c r="TXW38" s="86"/>
      <c r="TXX38" s="86"/>
      <c r="TXY38" s="86"/>
      <c r="TXZ38" s="86"/>
      <c r="TYA38" s="86"/>
      <c r="TYB38" s="86"/>
      <c r="TYC38" s="86"/>
      <c r="TYD38" s="86"/>
      <c r="TYE38" s="86"/>
      <c r="TYF38" s="86"/>
      <c r="TYG38" s="86"/>
      <c r="TYH38" s="86"/>
      <c r="TYI38" s="86"/>
      <c r="TYJ38" s="86"/>
      <c r="TYK38" s="86"/>
      <c r="TYL38" s="86"/>
      <c r="TYM38" s="86"/>
      <c r="TYN38" s="86"/>
      <c r="TYO38" s="86"/>
      <c r="TYP38" s="86"/>
      <c r="TYQ38" s="86"/>
      <c r="TYR38" s="86"/>
      <c r="TYS38" s="86"/>
      <c r="TYT38" s="86"/>
      <c r="TYU38" s="86"/>
      <c r="TYV38" s="86"/>
      <c r="TYW38" s="86"/>
      <c r="TYX38" s="86"/>
      <c r="TYY38" s="86"/>
      <c r="TYZ38" s="86"/>
      <c r="TZA38" s="86"/>
      <c r="TZB38" s="86"/>
      <c r="TZC38" s="86"/>
      <c r="TZD38" s="86"/>
      <c r="TZE38" s="86"/>
      <c r="TZF38" s="86"/>
      <c r="TZG38" s="86"/>
      <c r="TZH38" s="86"/>
      <c r="TZI38" s="86"/>
      <c r="TZJ38" s="86"/>
      <c r="TZK38" s="86"/>
      <c r="TZL38" s="86"/>
      <c r="TZM38" s="86"/>
      <c r="TZN38" s="86"/>
      <c r="TZO38" s="86"/>
      <c r="TZP38" s="86"/>
      <c r="TZQ38" s="86"/>
      <c r="TZR38" s="86"/>
      <c r="TZS38" s="86"/>
      <c r="TZT38" s="86"/>
      <c r="TZU38" s="86"/>
      <c r="TZV38" s="86"/>
      <c r="TZW38" s="86"/>
      <c r="TZX38" s="86"/>
      <c r="TZY38" s="86"/>
      <c r="TZZ38" s="86"/>
      <c r="UAA38" s="86"/>
      <c r="UAB38" s="86"/>
      <c r="UAC38" s="86"/>
      <c r="UAD38" s="86"/>
      <c r="UAE38" s="86"/>
      <c r="UAF38" s="86"/>
      <c r="UAG38" s="86"/>
      <c r="UAH38" s="86"/>
      <c r="UAI38" s="86"/>
      <c r="UAJ38" s="86"/>
      <c r="UAK38" s="86"/>
      <c r="UAL38" s="86"/>
      <c r="UAM38" s="86"/>
      <c r="UAN38" s="86"/>
      <c r="UAO38" s="86"/>
      <c r="UAP38" s="86"/>
      <c r="UAQ38" s="86"/>
      <c r="UAR38" s="86"/>
      <c r="UAS38" s="86"/>
      <c r="UAT38" s="86"/>
      <c r="UAU38" s="86"/>
      <c r="UAV38" s="86"/>
      <c r="UAW38" s="86"/>
      <c r="UAX38" s="86"/>
      <c r="UAY38" s="86"/>
      <c r="UAZ38" s="86"/>
      <c r="UBA38" s="86"/>
      <c r="UBB38" s="86"/>
      <c r="UBC38" s="86"/>
      <c r="UBD38" s="86"/>
      <c r="UBE38" s="86"/>
      <c r="UBF38" s="86"/>
      <c r="UBG38" s="86"/>
      <c r="UBH38" s="86"/>
      <c r="UBI38" s="86"/>
      <c r="UBJ38" s="86"/>
      <c r="UBK38" s="86"/>
      <c r="UBL38" s="86"/>
      <c r="UBM38" s="86"/>
      <c r="UBN38" s="86"/>
      <c r="UBO38" s="86"/>
      <c r="UBP38" s="86"/>
      <c r="UBQ38" s="86"/>
      <c r="UBR38" s="86"/>
      <c r="UBS38" s="86"/>
      <c r="UBT38" s="86"/>
      <c r="UBU38" s="86"/>
      <c r="UBV38" s="86"/>
      <c r="UBW38" s="86"/>
      <c r="UBX38" s="86"/>
      <c r="UBY38" s="86"/>
      <c r="UBZ38" s="86"/>
      <c r="UCA38" s="86"/>
      <c r="UCB38" s="86"/>
      <c r="UCC38" s="86"/>
      <c r="UCD38" s="86"/>
      <c r="UCE38" s="86"/>
      <c r="UCF38" s="86"/>
      <c r="UCG38" s="86"/>
      <c r="UCH38" s="86"/>
      <c r="UCI38" s="86"/>
      <c r="UCJ38" s="86"/>
      <c r="UCK38" s="86"/>
      <c r="UCL38" s="86"/>
      <c r="UCM38" s="86"/>
      <c r="UCN38" s="86"/>
      <c r="UCO38" s="86"/>
      <c r="UCP38" s="86"/>
      <c r="UCQ38" s="86"/>
      <c r="UCR38" s="86"/>
      <c r="UCS38" s="86"/>
      <c r="UCT38" s="86"/>
      <c r="UCU38" s="86"/>
      <c r="UCV38" s="86"/>
      <c r="UCW38" s="86"/>
      <c r="UCX38" s="86"/>
      <c r="UCY38" s="86"/>
      <c r="UCZ38" s="86"/>
      <c r="UDA38" s="86"/>
      <c r="UDB38" s="86"/>
      <c r="UDC38" s="86"/>
      <c r="UDD38" s="86"/>
      <c r="UDE38" s="86"/>
      <c r="UDF38" s="86"/>
      <c r="UDG38" s="86"/>
      <c r="UDH38" s="86"/>
      <c r="UDI38" s="86"/>
      <c r="UDJ38" s="86"/>
      <c r="UDK38" s="86"/>
      <c r="UDL38" s="86"/>
      <c r="UDM38" s="86"/>
      <c r="UDN38" s="86"/>
      <c r="UDO38" s="86"/>
      <c r="UDP38" s="86"/>
      <c r="UDQ38" s="86"/>
      <c r="UDR38" s="86"/>
      <c r="UDS38" s="86"/>
      <c r="UDT38" s="86"/>
      <c r="UDU38" s="86"/>
      <c r="UDV38" s="86"/>
      <c r="UDW38" s="86"/>
      <c r="UDX38" s="86"/>
      <c r="UDY38" s="86"/>
      <c r="UDZ38" s="86"/>
      <c r="UEA38" s="86"/>
      <c r="UEB38" s="86"/>
      <c r="UEC38" s="86"/>
      <c r="UED38" s="86"/>
      <c r="UEE38" s="86"/>
      <c r="UEF38" s="86"/>
      <c r="UEG38" s="86"/>
      <c r="UEH38" s="86"/>
      <c r="UEI38" s="86"/>
      <c r="UEJ38" s="86"/>
      <c r="UEK38" s="86"/>
      <c r="UEL38" s="86"/>
      <c r="UEM38" s="86"/>
      <c r="UEN38" s="86"/>
      <c r="UEO38" s="86"/>
      <c r="UEP38" s="86"/>
      <c r="UEQ38" s="86"/>
      <c r="UER38" s="86"/>
      <c r="UES38" s="86"/>
      <c r="UET38" s="86"/>
      <c r="UEU38" s="86"/>
      <c r="UEV38" s="86"/>
      <c r="UEW38" s="86"/>
      <c r="UEX38" s="86"/>
      <c r="UEY38" s="86"/>
      <c r="UEZ38" s="86"/>
      <c r="UFA38" s="86"/>
      <c r="UFB38" s="86"/>
      <c r="UFC38" s="86"/>
      <c r="UFD38" s="86"/>
      <c r="UFE38" s="86"/>
      <c r="UFF38" s="86"/>
      <c r="UFG38" s="86"/>
      <c r="UFH38" s="86"/>
      <c r="UFI38" s="86"/>
      <c r="UFJ38" s="86"/>
      <c r="UFK38" s="86"/>
      <c r="UFL38" s="86"/>
      <c r="UFM38" s="86"/>
      <c r="UFN38" s="86"/>
      <c r="UFO38" s="86"/>
      <c r="UFP38" s="86"/>
      <c r="UFQ38" s="86"/>
      <c r="UFR38" s="86"/>
      <c r="UFS38" s="86"/>
      <c r="UFT38" s="86"/>
      <c r="UFU38" s="86"/>
      <c r="UFV38" s="86"/>
      <c r="UFW38" s="86"/>
      <c r="UFX38" s="86"/>
      <c r="UFY38" s="86"/>
      <c r="UFZ38" s="86"/>
      <c r="UGA38" s="86"/>
      <c r="UGB38" s="86"/>
      <c r="UGC38" s="86"/>
      <c r="UGD38" s="86"/>
      <c r="UGE38" s="86"/>
      <c r="UGF38" s="86"/>
      <c r="UGG38" s="86"/>
      <c r="UGH38" s="86"/>
      <c r="UGI38" s="86"/>
      <c r="UGJ38" s="86"/>
      <c r="UGK38" s="86"/>
      <c r="UGL38" s="86"/>
      <c r="UGM38" s="86"/>
      <c r="UGN38" s="86"/>
      <c r="UGO38" s="86"/>
      <c r="UGP38" s="86"/>
      <c r="UGQ38" s="86"/>
      <c r="UGR38" s="86"/>
      <c r="UGS38" s="86"/>
      <c r="UGT38" s="86"/>
      <c r="UGU38" s="86"/>
      <c r="UGV38" s="86"/>
      <c r="UGW38" s="86"/>
      <c r="UGX38" s="86"/>
      <c r="UGY38" s="86"/>
      <c r="UGZ38" s="86"/>
      <c r="UHA38" s="86"/>
      <c r="UHB38" s="86"/>
      <c r="UHC38" s="86"/>
      <c r="UHD38" s="86"/>
      <c r="UHE38" s="86"/>
      <c r="UHF38" s="86"/>
      <c r="UHG38" s="86"/>
      <c r="UHH38" s="86"/>
      <c r="UHI38" s="86"/>
      <c r="UHJ38" s="86"/>
      <c r="UHK38" s="86"/>
      <c r="UHL38" s="86"/>
      <c r="UHM38" s="86"/>
      <c r="UHN38" s="86"/>
      <c r="UHO38" s="86"/>
      <c r="UHP38" s="86"/>
      <c r="UHQ38" s="86"/>
      <c r="UHR38" s="86"/>
      <c r="UHS38" s="86"/>
      <c r="UHT38" s="86"/>
      <c r="UHU38" s="86"/>
      <c r="UHV38" s="86"/>
      <c r="UHW38" s="86"/>
      <c r="UHX38" s="86"/>
      <c r="UHY38" s="86"/>
      <c r="UHZ38" s="86"/>
      <c r="UIA38" s="86"/>
      <c r="UIB38" s="86"/>
      <c r="UIC38" s="86"/>
      <c r="UID38" s="86"/>
      <c r="UIE38" s="86"/>
      <c r="UIF38" s="86"/>
      <c r="UIG38" s="86"/>
      <c r="UIH38" s="86"/>
      <c r="UII38" s="86"/>
      <c r="UIJ38" s="86"/>
      <c r="UIK38" s="86"/>
      <c r="UIL38" s="86"/>
      <c r="UIM38" s="86"/>
      <c r="UIN38" s="86"/>
      <c r="UIO38" s="86"/>
      <c r="UIP38" s="86"/>
      <c r="UIQ38" s="86"/>
      <c r="UIR38" s="86"/>
      <c r="UIS38" s="86"/>
      <c r="UIT38" s="86"/>
      <c r="UIU38" s="86"/>
      <c r="UIV38" s="86"/>
      <c r="UIW38" s="86"/>
      <c r="UIX38" s="86"/>
      <c r="UIY38" s="86"/>
      <c r="UIZ38" s="86"/>
      <c r="UJA38" s="86"/>
      <c r="UJB38" s="86"/>
      <c r="UJC38" s="86"/>
      <c r="UJD38" s="86"/>
      <c r="UJE38" s="86"/>
      <c r="UJF38" s="86"/>
      <c r="UJG38" s="86"/>
      <c r="UJH38" s="86"/>
      <c r="UJI38" s="86"/>
      <c r="UJJ38" s="86"/>
      <c r="UJK38" s="86"/>
      <c r="UJL38" s="86"/>
      <c r="UJM38" s="86"/>
      <c r="UJN38" s="86"/>
      <c r="UJO38" s="86"/>
      <c r="UJP38" s="86"/>
      <c r="UJQ38" s="86"/>
      <c r="UJR38" s="86"/>
      <c r="UJS38" s="86"/>
      <c r="UJT38" s="86"/>
      <c r="UJU38" s="86"/>
      <c r="UJV38" s="86"/>
      <c r="UJW38" s="86"/>
      <c r="UJX38" s="86"/>
      <c r="UJY38" s="86"/>
      <c r="UJZ38" s="86"/>
      <c r="UKA38" s="86"/>
      <c r="UKB38" s="86"/>
      <c r="UKC38" s="86"/>
      <c r="UKD38" s="86"/>
      <c r="UKE38" s="86"/>
      <c r="UKF38" s="86"/>
      <c r="UKG38" s="86"/>
      <c r="UKH38" s="86"/>
      <c r="UKI38" s="86"/>
      <c r="UKJ38" s="86"/>
      <c r="UKK38" s="86"/>
      <c r="UKL38" s="86"/>
      <c r="UKM38" s="86"/>
      <c r="UKN38" s="86"/>
      <c r="UKO38" s="86"/>
      <c r="UKP38" s="86"/>
      <c r="UKQ38" s="86"/>
      <c r="UKR38" s="86"/>
      <c r="UKS38" s="86"/>
      <c r="UKT38" s="86"/>
      <c r="UKU38" s="86"/>
      <c r="UKV38" s="86"/>
      <c r="UKW38" s="86"/>
      <c r="UKX38" s="86"/>
      <c r="UKY38" s="86"/>
      <c r="UKZ38" s="86"/>
      <c r="ULA38" s="86"/>
      <c r="ULB38" s="86"/>
      <c r="ULC38" s="86"/>
      <c r="ULD38" s="86"/>
      <c r="ULE38" s="86"/>
      <c r="ULF38" s="86"/>
      <c r="ULG38" s="86"/>
      <c r="ULH38" s="86"/>
      <c r="ULI38" s="86"/>
      <c r="ULJ38" s="86"/>
      <c r="ULK38" s="86"/>
      <c r="ULL38" s="86"/>
      <c r="ULM38" s="86"/>
      <c r="ULN38" s="86"/>
      <c r="ULO38" s="86"/>
      <c r="ULP38" s="86"/>
      <c r="ULQ38" s="86"/>
      <c r="ULR38" s="86"/>
      <c r="ULS38" s="86"/>
      <c r="ULT38" s="86"/>
      <c r="ULU38" s="86"/>
      <c r="ULV38" s="86"/>
      <c r="ULW38" s="86"/>
      <c r="ULX38" s="86"/>
      <c r="ULY38" s="86"/>
      <c r="ULZ38" s="86"/>
      <c r="UMA38" s="86"/>
      <c r="UMB38" s="86"/>
      <c r="UMC38" s="86"/>
      <c r="UMD38" s="86"/>
      <c r="UME38" s="86"/>
      <c r="UMF38" s="86"/>
      <c r="UMG38" s="86"/>
      <c r="UMH38" s="86"/>
      <c r="UMI38" s="86"/>
      <c r="UMJ38" s="86"/>
      <c r="UMK38" s="86"/>
      <c r="UML38" s="86"/>
      <c r="UMM38" s="86"/>
      <c r="UMN38" s="86"/>
      <c r="UMO38" s="86"/>
      <c r="UMP38" s="86"/>
      <c r="UMQ38" s="86"/>
      <c r="UMR38" s="86"/>
      <c r="UMS38" s="86"/>
      <c r="UMT38" s="86"/>
      <c r="UMU38" s="86"/>
      <c r="UMV38" s="86"/>
      <c r="UMW38" s="86"/>
      <c r="UMX38" s="86"/>
      <c r="UMY38" s="86"/>
      <c r="UMZ38" s="86"/>
      <c r="UNA38" s="86"/>
      <c r="UNB38" s="86"/>
      <c r="UNC38" s="86"/>
      <c r="UND38" s="86"/>
      <c r="UNE38" s="86"/>
      <c r="UNF38" s="86"/>
      <c r="UNG38" s="86"/>
      <c r="UNH38" s="86"/>
      <c r="UNI38" s="86"/>
      <c r="UNJ38" s="86"/>
      <c r="UNK38" s="86"/>
      <c r="UNL38" s="86"/>
      <c r="UNM38" s="86"/>
      <c r="UNN38" s="86"/>
      <c r="UNO38" s="86"/>
      <c r="UNP38" s="86"/>
      <c r="UNQ38" s="86"/>
      <c r="UNR38" s="86"/>
      <c r="UNS38" s="86"/>
      <c r="UNT38" s="86"/>
      <c r="UNU38" s="86"/>
      <c r="UNV38" s="86"/>
      <c r="UNW38" s="86"/>
      <c r="UNX38" s="86"/>
      <c r="UNY38" s="86"/>
      <c r="UNZ38" s="86"/>
      <c r="UOA38" s="86"/>
      <c r="UOB38" s="86"/>
      <c r="UOC38" s="86"/>
      <c r="UOD38" s="86"/>
      <c r="UOE38" s="86"/>
      <c r="UOF38" s="86"/>
      <c r="UOG38" s="86"/>
      <c r="UOH38" s="86"/>
      <c r="UOI38" s="86"/>
      <c r="UOJ38" s="86"/>
      <c r="UOK38" s="86"/>
      <c r="UOL38" s="86"/>
      <c r="UOM38" s="86"/>
      <c r="UON38" s="86"/>
      <c r="UOO38" s="86"/>
      <c r="UOP38" s="86"/>
      <c r="UOQ38" s="86"/>
      <c r="UOR38" s="86"/>
      <c r="UOS38" s="86"/>
      <c r="UOT38" s="86"/>
      <c r="UOU38" s="86"/>
      <c r="UOV38" s="86"/>
      <c r="UOW38" s="86"/>
      <c r="UOX38" s="86"/>
      <c r="UOY38" s="86"/>
      <c r="UOZ38" s="86"/>
      <c r="UPA38" s="86"/>
      <c r="UPB38" s="86"/>
      <c r="UPC38" s="86"/>
      <c r="UPD38" s="86"/>
      <c r="UPE38" s="86"/>
      <c r="UPF38" s="86"/>
      <c r="UPG38" s="86"/>
      <c r="UPH38" s="86"/>
      <c r="UPI38" s="86"/>
      <c r="UPJ38" s="86"/>
      <c r="UPK38" s="86"/>
      <c r="UPL38" s="86"/>
      <c r="UPM38" s="86"/>
      <c r="UPN38" s="86"/>
      <c r="UPO38" s="86"/>
      <c r="UPP38" s="86"/>
      <c r="UPQ38" s="86"/>
      <c r="UPR38" s="86"/>
      <c r="UPS38" s="86"/>
      <c r="UPT38" s="86"/>
      <c r="UPU38" s="86"/>
      <c r="UPV38" s="86"/>
      <c r="UPW38" s="86"/>
      <c r="UPX38" s="86"/>
      <c r="UPY38" s="86"/>
      <c r="UPZ38" s="86"/>
      <c r="UQA38" s="86"/>
      <c r="UQB38" s="86"/>
      <c r="UQC38" s="86"/>
      <c r="UQD38" s="86"/>
      <c r="UQE38" s="86"/>
      <c r="UQF38" s="86"/>
      <c r="UQG38" s="86"/>
      <c r="UQH38" s="86"/>
      <c r="UQI38" s="86"/>
      <c r="UQJ38" s="86"/>
      <c r="UQK38" s="86"/>
      <c r="UQL38" s="86"/>
      <c r="UQM38" s="86"/>
      <c r="UQN38" s="86"/>
      <c r="UQO38" s="86"/>
      <c r="UQP38" s="86"/>
      <c r="UQQ38" s="86"/>
      <c r="UQR38" s="86"/>
      <c r="UQS38" s="86"/>
      <c r="UQT38" s="86"/>
      <c r="UQU38" s="86"/>
      <c r="UQV38" s="86"/>
      <c r="UQW38" s="86"/>
      <c r="UQX38" s="86"/>
      <c r="UQY38" s="86"/>
      <c r="UQZ38" s="86"/>
      <c r="URA38" s="86"/>
      <c r="URB38" s="86"/>
      <c r="URC38" s="86"/>
      <c r="URD38" s="86"/>
      <c r="URE38" s="86"/>
      <c r="URF38" s="86"/>
      <c r="URG38" s="86"/>
      <c r="URH38" s="86"/>
      <c r="URI38" s="86"/>
      <c r="URJ38" s="86"/>
      <c r="URK38" s="86"/>
      <c r="URL38" s="86"/>
      <c r="URM38" s="86"/>
      <c r="URN38" s="86"/>
      <c r="URO38" s="86"/>
      <c r="URP38" s="86"/>
      <c r="URQ38" s="86"/>
      <c r="URR38" s="86"/>
      <c r="URS38" s="86"/>
      <c r="URT38" s="86"/>
      <c r="URU38" s="86"/>
      <c r="URV38" s="86"/>
      <c r="URW38" s="86"/>
      <c r="URX38" s="86"/>
      <c r="URY38" s="86"/>
      <c r="URZ38" s="86"/>
      <c r="USA38" s="86"/>
      <c r="USB38" s="86"/>
      <c r="USC38" s="86"/>
      <c r="USD38" s="86"/>
      <c r="USE38" s="86"/>
      <c r="USF38" s="86"/>
      <c r="USG38" s="86"/>
      <c r="USH38" s="86"/>
      <c r="USI38" s="86"/>
      <c r="USJ38" s="86"/>
      <c r="USK38" s="86"/>
      <c r="USL38" s="86"/>
      <c r="USM38" s="86"/>
      <c r="USN38" s="86"/>
      <c r="USO38" s="86"/>
      <c r="USP38" s="86"/>
      <c r="USQ38" s="86"/>
      <c r="USR38" s="86"/>
      <c r="USS38" s="86"/>
      <c r="UST38" s="86"/>
      <c r="USU38" s="86"/>
      <c r="USV38" s="86"/>
      <c r="USW38" s="86"/>
      <c r="USX38" s="86"/>
      <c r="USY38" s="86"/>
      <c r="USZ38" s="86"/>
      <c r="UTA38" s="86"/>
      <c r="UTB38" s="86"/>
      <c r="UTC38" s="86"/>
      <c r="UTD38" s="86"/>
      <c r="UTE38" s="86"/>
      <c r="UTF38" s="86"/>
      <c r="UTG38" s="86"/>
      <c r="UTH38" s="86"/>
      <c r="UTI38" s="86"/>
      <c r="UTJ38" s="86"/>
      <c r="UTK38" s="86"/>
      <c r="UTL38" s="86"/>
      <c r="UTM38" s="86"/>
      <c r="UTN38" s="86"/>
      <c r="UTO38" s="86"/>
      <c r="UTP38" s="86"/>
      <c r="UTQ38" s="86"/>
      <c r="UTR38" s="86"/>
      <c r="UTS38" s="86"/>
      <c r="UTT38" s="86"/>
      <c r="UTU38" s="86"/>
      <c r="UTV38" s="86"/>
      <c r="UTW38" s="86"/>
      <c r="UTX38" s="86"/>
      <c r="UTY38" s="86"/>
      <c r="UTZ38" s="86"/>
      <c r="UUA38" s="86"/>
      <c r="UUB38" s="86"/>
      <c r="UUC38" s="86"/>
      <c r="UUD38" s="86"/>
      <c r="UUE38" s="86"/>
      <c r="UUF38" s="86"/>
      <c r="UUG38" s="86"/>
      <c r="UUH38" s="86"/>
      <c r="UUI38" s="86"/>
      <c r="UUJ38" s="86"/>
      <c r="UUK38" s="86"/>
      <c r="UUL38" s="86"/>
      <c r="UUM38" s="86"/>
      <c r="UUN38" s="86"/>
      <c r="UUO38" s="86"/>
      <c r="UUP38" s="86"/>
      <c r="UUQ38" s="86"/>
      <c r="UUR38" s="86"/>
      <c r="UUS38" s="86"/>
      <c r="UUT38" s="86"/>
      <c r="UUU38" s="86"/>
      <c r="UUV38" s="86"/>
      <c r="UUW38" s="86"/>
      <c r="UUX38" s="86"/>
      <c r="UUY38" s="86"/>
      <c r="UUZ38" s="86"/>
      <c r="UVA38" s="86"/>
      <c r="UVB38" s="86"/>
      <c r="UVC38" s="86"/>
      <c r="UVD38" s="86"/>
      <c r="UVE38" s="86"/>
      <c r="UVF38" s="86"/>
      <c r="UVG38" s="86"/>
      <c r="UVH38" s="86"/>
      <c r="UVI38" s="86"/>
      <c r="UVJ38" s="86"/>
      <c r="UVK38" s="86"/>
      <c r="UVL38" s="86"/>
      <c r="UVM38" s="86"/>
      <c r="UVN38" s="86"/>
      <c r="UVO38" s="86"/>
      <c r="UVP38" s="86"/>
      <c r="UVQ38" s="86"/>
      <c r="UVR38" s="86"/>
      <c r="UVS38" s="86"/>
      <c r="UVT38" s="86"/>
      <c r="UVU38" s="86"/>
      <c r="UVV38" s="86"/>
      <c r="UVW38" s="86"/>
      <c r="UVX38" s="86"/>
      <c r="UVY38" s="86"/>
      <c r="UVZ38" s="86"/>
      <c r="UWA38" s="86"/>
      <c r="UWB38" s="86"/>
      <c r="UWC38" s="86"/>
      <c r="UWD38" s="86"/>
      <c r="UWE38" s="86"/>
      <c r="UWF38" s="86"/>
      <c r="UWG38" s="86"/>
      <c r="UWH38" s="86"/>
      <c r="UWI38" s="86"/>
      <c r="UWJ38" s="86"/>
      <c r="UWK38" s="86"/>
      <c r="UWL38" s="86"/>
      <c r="UWM38" s="86"/>
      <c r="UWN38" s="86"/>
      <c r="UWO38" s="86"/>
      <c r="UWP38" s="86"/>
      <c r="UWQ38" s="86"/>
      <c r="UWR38" s="86"/>
      <c r="UWS38" s="86"/>
      <c r="UWT38" s="86"/>
      <c r="UWU38" s="86"/>
      <c r="UWV38" s="86"/>
      <c r="UWW38" s="86"/>
      <c r="UWX38" s="86"/>
      <c r="UWY38" s="86"/>
      <c r="UWZ38" s="86"/>
      <c r="UXA38" s="86"/>
      <c r="UXB38" s="86"/>
      <c r="UXC38" s="86"/>
      <c r="UXD38" s="86"/>
      <c r="UXE38" s="86"/>
      <c r="UXF38" s="86"/>
      <c r="UXG38" s="86"/>
      <c r="UXH38" s="86"/>
      <c r="UXI38" s="86"/>
      <c r="UXJ38" s="86"/>
      <c r="UXK38" s="86"/>
      <c r="UXL38" s="86"/>
      <c r="UXM38" s="86"/>
      <c r="UXN38" s="86"/>
      <c r="UXO38" s="86"/>
      <c r="UXP38" s="86"/>
      <c r="UXQ38" s="86"/>
      <c r="UXR38" s="86"/>
      <c r="UXS38" s="86"/>
      <c r="UXT38" s="86"/>
      <c r="UXU38" s="86"/>
      <c r="UXV38" s="86"/>
      <c r="UXW38" s="86"/>
      <c r="UXX38" s="86"/>
      <c r="UXY38" s="86"/>
      <c r="UXZ38" s="86"/>
      <c r="UYA38" s="86"/>
      <c r="UYB38" s="86"/>
      <c r="UYC38" s="86"/>
      <c r="UYD38" s="86"/>
      <c r="UYE38" s="86"/>
      <c r="UYF38" s="86"/>
      <c r="UYG38" s="86"/>
      <c r="UYH38" s="86"/>
      <c r="UYI38" s="86"/>
      <c r="UYJ38" s="86"/>
      <c r="UYK38" s="86"/>
      <c r="UYL38" s="86"/>
      <c r="UYM38" s="86"/>
      <c r="UYN38" s="86"/>
      <c r="UYO38" s="86"/>
      <c r="UYP38" s="86"/>
      <c r="UYQ38" s="86"/>
      <c r="UYR38" s="86"/>
      <c r="UYS38" s="86"/>
      <c r="UYT38" s="86"/>
      <c r="UYU38" s="86"/>
      <c r="UYV38" s="86"/>
      <c r="UYW38" s="86"/>
      <c r="UYX38" s="86"/>
      <c r="UYY38" s="86"/>
      <c r="UYZ38" s="86"/>
      <c r="UZA38" s="86"/>
      <c r="UZB38" s="86"/>
      <c r="UZC38" s="86"/>
      <c r="UZD38" s="86"/>
      <c r="UZE38" s="86"/>
      <c r="UZF38" s="86"/>
      <c r="UZG38" s="86"/>
      <c r="UZH38" s="86"/>
      <c r="UZI38" s="86"/>
      <c r="UZJ38" s="86"/>
      <c r="UZK38" s="86"/>
      <c r="UZL38" s="86"/>
      <c r="UZM38" s="86"/>
      <c r="UZN38" s="86"/>
      <c r="UZO38" s="86"/>
      <c r="UZP38" s="86"/>
      <c r="UZQ38" s="86"/>
      <c r="UZR38" s="86"/>
      <c r="UZS38" s="86"/>
      <c r="UZT38" s="86"/>
      <c r="UZU38" s="86"/>
      <c r="UZV38" s="86"/>
      <c r="UZW38" s="86"/>
      <c r="UZX38" s="86"/>
      <c r="UZY38" s="86"/>
      <c r="UZZ38" s="86"/>
      <c r="VAA38" s="86"/>
      <c r="VAB38" s="86"/>
      <c r="VAC38" s="86"/>
      <c r="VAD38" s="86"/>
      <c r="VAE38" s="86"/>
      <c r="VAF38" s="86"/>
      <c r="VAG38" s="86"/>
      <c r="VAH38" s="86"/>
      <c r="VAI38" s="86"/>
      <c r="VAJ38" s="86"/>
      <c r="VAK38" s="86"/>
      <c r="VAL38" s="86"/>
      <c r="VAM38" s="86"/>
      <c r="VAN38" s="86"/>
      <c r="VAO38" s="86"/>
      <c r="VAP38" s="86"/>
      <c r="VAQ38" s="86"/>
      <c r="VAR38" s="86"/>
      <c r="VAS38" s="86"/>
      <c r="VAT38" s="86"/>
      <c r="VAU38" s="86"/>
      <c r="VAV38" s="86"/>
      <c r="VAW38" s="86"/>
      <c r="VAX38" s="86"/>
      <c r="VAY38" s="86"/>
      <c r="VAZ38" s="86"/>
      <c r="VBA38" s="86"/>
      <c r="VBB38" s="86"/>
      <c r="VBC38" s="86"/>
      <c r="VBD38" s="86"/>
      <c r="VBE38" s="86"/>
      <c r="VBF38" s="86"/>
      <c r="VBG38" s="86"/>
      <c r="VBH38" s="86"/>
      <c r="VBI38" s="86"/>
      <c r="VBJ38" s="86"/>
      <c r="VBK38" s="86"/>
      <c r="VBL38" s="86"/>
      <c r="VBM38" s="86"/>
      <c r="VBN38" s="86"/>
      <c r="VBO38" s="86"/>
      <c r="VBP38" s="86"/>
      <c r="VBQ38" s="86"/>
      <c r="VBR38" s="86"/>
      <c r="VBS38" s="86"/>
      <c r="VBT38" s="86"/>
      <c r="VBU38" s="86"/>
      <c r="VBV38" s="86"/>
      <c r="VBW38" s="86"/>
      <c r="VBX38" s="86"/>
      <c r="VBY38" s="86"/>
      <c r="VBZ38" s="86"/>
      <c r="VCA38" s="86"/>
      <c r="VCB38" s="86"/>
      <c r="VCC38" s="86"/>
      <c r="VCD38" s="86"/>
      <c r="VCE38" s="86"/>
      <c r="VCF38" s="86"/>
      <c r="VCG38" s="86"/>
      <c r="VCH38" s="86"/>
      <c r="VCI38" s="86"/>
      <c r="VCJ38" s="86"/>
      <c r="VCK38" s="86"/>
      <c r="VCL38" s="86"/>
      <c r="VCM38" s="86"/>
      <c r="VCN38" s="86"/>
      <c r="VCO38" s="86"/>
      <c r="VCP38" s="86"/>
      <c r="VCQ38" s="86"/>
      <c r="VCR38" s="86"/>
      <c r="VCS38" s="86"/>
      <c r="VCT38" s="86"/>
      <c r="VCU38" s="86"/>
      <c r="VCV38" s="86"/>
      <c r="VCW38" s="86"/>
      <c r="VCX38" s="86"/>
      <c r="VCY38" s="86"/>
      <c r="VCZ38" s="86"/>
      <c r="VDA38" s="86"/>
      <c r="VDB38" s="86"/>
      <c r="VDC38" s="86"/>
      <c r="VDD38" s="86"/>
      <c r="VDE38" s="86"/>
      <c r="VDF38" s="86"/>
      <c r="VDG38" s="86"/>
      <c r="VDH38" s="86"/>
      <c r="VDI38" s="86"/>
      <c r="VDJ38" s="86"/>
      <c r="VDK38" s="86"/>
      <c r="VDL38" s="86"/>
      <c r="VDM38" s="86"/>
      <c r="VDN38" s="86"/>
      <c r="VDO38" s="86"/>
      <c r="VDP38" s="86"/>
      <c r="VDQ38" s="86"/>
      <c r="VDR38" s="86"/>
      <c r="VDS38" s="86"/>
      <c r="VDT38" s="86"/>
      <c r="VDU38" s="86"/>
      <c r="VDV38" s="86"/>
      <c r="VDW38" s="86"/>
      <c r="VDX38" s="86"/>
      <c r="VDY38" s="86"/>
      <c r="VDZ38" s="86"/>
      <c r="VEA38" s="86"/>
      <c r="VEB38" s="86"/>
      <c r="VEC38" s="86"/>
      <c r="VED38" s="86"/>
      <c r="VEE38" s="86"/>
      <c r="VEF38" s="86"/>
      <c r="VEG38" s="86"/>
      <c r="VEH38" s="86"/>
      <c r="VEI38" s="86"/>
      <c r="VEJ38" s="86"/>
      <c r="VEK38" s="86"/>
      <c r="VEL38" s="86"/>
      <c r="VEM38" s="86"/>
      <c r="VEN38" s="86"/>
      <c r="VEO38" s="86"/>
      <c r="VEP38" s="86"/>
      <c r="VEQ38" s="86"/>
      <c r="VER38" s="86"/>
      <c r="VES38" s="86"/>
      <c r="VET38" s="86"/>
      <c r="VEU38" s="86"/>
      <c r="VEV38" s="86"/>
      <c r="VEW38" s="86"/>
      <c r="VEX38" s="86"/>
      <c r="VEY38" s="86"/>
      <c r="VEZ38" s="86"/>
      <c r="VFA38" s="86"/>
      <c r="VFB38" s="86"/>
      <c r="VFC38" s="86"/>
      <c r="VFD38" s="86"/>
      <c r="VFE38" s="86"/>
      <c r="VFF38" s="86"/>
      <c r="VFG38" s="86"/>
      <c r="VFH38" s="86"/>
      <c r="VFI38" s="86"/>
      <c r="VFJ38" s="86"/>
      <c r="VFK38" s="86"/>
      <c r="VFL38" s="86"/>
      <c r="VFM38" s="86"/>
      <c r="VFN38" s="86"/>
      <c r="VFO38" s="86"/>
      <c r="VFP38" s="86"/>
      <c r="VFQ38" s="86"/>
      <c r="VFR38" s="86"/>
      <c r="VFS38" s="86"/>
      <c r="VFT38" s="86"/>
      <c r="VFU38" s="86"/>
      <c r="VFV38" s="86"/>
      <c r="VFW38" s="86"/>
      <c r="VFX38" s="86"/>
      <c r="VFY38" s="86"/>
      <c r="VFZ38" s="86"/>
      <c r="VGA38" s="86"/>
      <c r="VGB38" s="86"/>
      <c r="VGC38" s="86"/>
      <c r="VGD38" s="86"/>
      <c r="VGE38" s="86"/>
      <c r="VGF38" s="86"/>
      <c r="VGG38" s="86"/>
      <c r="VGH38" s="86"/>
      <c r="VGI38" s="86"/>
      <c r="VGJ38" s="86"/>
      <c r="VGK38" s="86"/>
      <c r="VGL38" s="86"/>
      <c r="VGM38" s="86"/>
      <c r="VGN38" s="86"/>
      <c r="VGO38" s="86"/>
      <c r="VGP38" s="86"/>
      <c r="VGQ38" s="86"/>
      <c r="VGR38" s="86"/>
      <c r="VGS38" s="86"/>
      <c r="VGT38" s="86"/>
      <c r="VGU38" s="86"/>
      <c r="VGV38" s="86"/>
      <c r="VGW38" s="86"/>
      <c r="VGX38" s="86"/>
      <c r="VGY38" s="86"/>
      <c r="VGZ38" s="86"/>
      <c r="VHA38" s="86"/>
      <c r="VHB38" s="86"/>
      <c r="VHC38" s="86"/>
      <c r="VHD38" s="86"/>
      <c r="VHE38" s="86"/>
      <c r="VHF38" s="86"/>
      <c r="VHG38" s="86"/>
      <c r="VHH38" s="86"/>
      <c r="VHI38" s="86"/>
      <c r="VHJ38" s="86"/>
      <c r="VHK38" s="86"/>
      <c r="VHL38" s="86"/>
      <c r="VHM38" s="86"/>
      <c r="VHN38" s="86"/>
      <c r="VHO38" s="86"/>
      <c r="VHP38" s="86"/>
      <c r="VHQ38" s="86"/>
      <c r="VHR38" s="86"/>
      <c r="VHS38" s="86"/>
      <c r="VHT38" s="86"/>
      <c r="VHU38" s="86"/>
      <c r="VHV38" s="86"/>
      <c r="VHW38" s="86"/>
      <c r="VHX38" s="86"/>
      <c r="VHY38" s="86"/>
      <c r="VHZ38" s="86"/>
      <c r="VIA38" s="86"/>
      <c r="VIB38" s="86"/>
      <c r="VIC38" s="86"/>
      <c r="VID38" s="86"/>
      <c r="VIE38" s="86"/>
      <c r="VIF38" s="86"/>
      <c r="VIG38" s="86"/>
      <c r="VIH38" s="86"/>
      <c r="VII38" s="86"/>
      <c r="VIJ38" s="86"/>
      <c r="VIK38" s="86"/>
      <c r="VIL38" s="86"/>
      <c r="VIM38" s="86"/>
      <c r="VIN38" s="86"/>
      <c r="VIO38" s="86"/>
      <c r="VIP38" s="86"/>
      <c r="VIQ38" s="86"/>
      <c r="VIR38" s="86"/>
      <c r="VIS38" s="86"/>
      <c r="VIT38" s="86"/>
      <c r="VIU38" s="86"/>
      <c r="VIV38" s="86"/>
      <c r="VIW38" s="86"/>
      <c r="VIX38" s="86"/>
      <c r="VIY38" s="86"/>
      <c r="VIZ38" s="86"/>
      <c r="VJA38" s="86"/>
      <c r="VJB38" s="86"/>
      <c r="VJC38" s="86"/>
      <c r="VJD38" s="86"/>
      <c r="VJE38" s="86"/>
      <c r="VJF38" s="86"/>
      <c r="VJG38" s="86"/>
      <c r="VJH38" s="86"/>
      <c r="VJI38" s="86"/>
      <c r="VJJ38" s="86"/>
      <c r="VJK38" s="86"/>
      <c r="VJL38" s="86"/>
      <c r="VJM38" s="86"/>
      <c r="VJN38" s="86"/>
      <c r="VJO38" s="86"/>
      <c r="VJP38" s="86"/>
      <c r="VJQ38" s="86"/>
      <c r="VJR38" s="86"/>
      <c r="VJS38" s="86"/>
      <c r="VJT38" s="86"/>
      <c r="VJU38" s="86"/>
      <c r="VJV38" s="86"/>
      <c r="VJW38" s="86"/>
      <c r="VJX38" s="86"/>
      <c r="VJY38" s="86"/>
      <c r="VJZ38" s="86"/>
      <c r="VKA38" s="86"/>
      <c r="VKB38" s="86"/>
      <c r="VKC38" s="86"/>
      <c r="VKD38" s="86"/>
      <c r="VKE38" s="86"/>
      <c r="VKF38" s="86"/>
      <c r="VKG38" s="86"/>
      <c r="VKH38" s="86"/>
      <c r="VKI38" s="86"/>
      <c r="VKJ38" s="86"/>
      <c r="VKK38" s="86"/>
      <c r="VKL38" s="86"/>
      <c r="VKM38" s="86"/>
      <c r="VKN38" s="86"/>
      <c r="VKO38" s="86"/>
      <c r="VKP38" s="86"/>
      <c r="VKQ38" s="86"/>
      <c r="VKR38" s="86"/>
      <c r="VKS38" s="86"/>
      <c r="VKT38" s="86"/>
      <c r="VKU38" s="86"/>
      <c r="VKV38" s="86"/>
      <c r="VKW38" s="86"/>
      <c r="VKX38" s="86"/>
      <c r="VKY38" s="86"/>
      <c r="VKZ38" s="86"/>
      <c r="VLA38" s="86"/>
      <c r="VLB38" s="86"/>
      <c r="VLC38" s="86"/>
      <c r="VLD38" s="86"/>
      <c r="VLE38" s="86"/>
      <c r="VLF38" s="86"/>
      <c r="VLG38" s="86"/>
      <c r="VLH38" s="86"/>
      <c r="VLI38" s="86"/>
      <c r="VLJ38" s="86"/>
      <c r="VLK38" s="86"/>
      <c r="VLL38" s="86"/>
      <c r="VLM38" s="86"/>
      <c r="VLN38" s="86"/>
      <c r="VLO38" s="86"/>
      <c r="VLP38" s="86"/>
      <c r="VLQ38" s="86"/>
      <c r="VLR38" s="86"/>
      <c r="VLS38" s="86"/>
      <c r="VLT38" s="86"/>
      <c r="VLU38" s="86"/>
      <c r="VLV38" s="86"/>
      <c r="VLW38" s="86"/>
      <c r="VLX38" s="86"/>
      <c r="VLY38" s="86"/>
      <c r="VLZ38" s="86"/>
      <c r="VMA38" s="86"/>
      <c r="VMB38" s="86"/>
      <c r="VMC38" s="86"/>
      <c r="VMD38" s="86"/>
      <c r="VME38" s="86"/>
      <c r="VMF38" s="86"/>
      <c r="VMG38" s="86"/>
      <c r="VMH38" s="86"/>
      <c r="VMI38" s="86"/>
      <c r="VMJ38" s="86"/>
      <c r="VMK38" s="86"/>
      <c r="VML38" s="86"/>
      <c r="VMM38" s="86"/>
      <c r="VMN38" s="86"/>
      <c r="VMO38" s="86"/>
      <c r="VMP38" s="86"/>
      <c r="VMQ38" s="86"/>
      <c r="VMR38" s="86"/>
      <c r="VMS38" s="86"/>
      <c r="VMT38" s="86"/>
      <c r="VMU38" s="86"/>
      <c r="VMV38" s="86"/>
      <c r="VMW38" s="86"/>
      <c r="VMX38" s="86"/>
      <c r="VMY38" s="86"/>
      <c r="VMZ38" s="86"/>
      <c r="VNA38" s="86"/>
      <c r="VNB38" s="86"/>
      <c r="VNC38" s="86"/>
      <c r="VND38" s="86"/>
      <c r="VNE38" s="86"/>
      <c r="VNF38" s="86"/>
      <c r="VNG38" s="86"/>
      <c r="VNH38" s="86"/>
      <c r="VNI38" s="86"/>
      <c r="VNJ38" s="86"/>
      <c r="VNK38" s="86"/>
      <c r="VNL38" s="86"/>
      <c r="VNM38" s="86"/>
      <c r="VNN38" s="86"/>
      <c r="VNO38" s="86"/>
      <c r="VNP38" s="86"/>
      <c r="VNQ38" s="86"/>
      <c r="VNR38" s="86"/>
      <c r="VNS38" s="86"/>
      <c r="VNT38" s="86"/>
      <c r="VNU38" s="86"/>
      <c r="VNV38" s="86"/>
      <c r="VNW38" s="86"/>
      <c r="VNX38" s="86"/>
      <c r="VNY38" s="86"/>
      <c r="VNZ38" s="86"/>
      <c r="VOA38" s="86"/>
      <c r="VOB38" s="86"/>
      <c r="VOC38" s="86"/>
      <c r="VOD38" s="86"/>
      <c r="VOE38" s="86"/>
      <c r="VOF38" s="86"/>
      <c r="VOG38" s="86"/>
      <c r="VOH38" s="86"/>
      <c r="VOI38" s="86"/>
      <c r="VOJ38" s="86"/>
      <c r="VOK38" s="86"/>
      <c r="VOL38" s="86"/>
      <c r="VOM38" s="86"/>
      <c r="VON38" s="86"/>
      <c r="VOO38" s="86"/>
      <c r="VOP38" s="86"/>
      <c r="VOQ38" s="86"/>
      <c r="VOR38" s="86"/>
      <c r="VOS38" s="86"/>
      <c r="VOT38" s="86"/>
      <c r="VOU38" s="86"/>
      <c r="VOV38" s="86"/>
      <c r="VOW38" s="86"/>
      <c r="VOX38" s="86"/>
      <c r="VOY38" s="86"/>
      <c r="VOZ38" s="86"/>
      <c r="VPA38" s="86"/>
      <c r="VPB38" s="86"/>
      <c r="VPC38" s="86"/>
      <c r="VPD38" s="86"/>
      <c r="VPE38" s="86"/>
      <c r="VPF38" s="86"/>
      <c r="VPG38" s="86"/>
      <c r="VPH38" s="86"/>
      <c r="VPI38" s="86"/>
      <c r="VPJ38" s="86"/>
      <c r="VPK38" s="86"/>
      <c r="VPL38" s="86"/>
      <c r="VPM38" s="86"/>
      <c r="VPN38" s="86"/>
      <c r="VPO38" s="86"/>
      <c r="VPP38" s="86"/>
      <c r="VPQ38" s="86"/>
      <c r="VPR38" s="86"/>
      <c r="VPS38" s="86"/>
      <c r="VPT38" s="86"/>
      <c r="VPU38" s="86"/>
      <c r="VPV38" s="86"/>
      <c r="VPW38" s="86"/>
      <c r="VPX38" s="86"/>
      <c r="VPY38" s="86"/>
      <c r="VPZ38" s="86"/>
      <c r="VQA38" s="86"/>
      <c r="VQB38" s="86"/>
      <c r="VQC38" s="86"/>
      <c r="VQD38" s="86"/>
      <c r="VQE38" s="86"/>
      <c r="VQF38" s="86"/>
      <c r="VQG38" s="86"/>
      <c r="VQH38" s="86"/>
      <c r="VQI38" s="86"/>
      <c r="VQJ38" s="86"/>
      <c r="VQK38" s="86"/>
      <c r="VQL38" s="86"/>
      <c r="VQM38" s="86"/>
      <c r="VQN38" s="86"/>
      <c r="VQO38" s="86"/>
      <c r="VQP38" s="86"/>
      <c r="VQQ38" s="86"/>
      <c r="VQR38" s="86"/>
      <c r="VQS38" s="86"/>
      <c r="VQT38" s="86"/>
      <c r="VQU38" s="86"/>
      <c r="VQV38" s="86"/>
      <c r="VQW38" s="86"/>
      <c r="VQX38" s="86"/>
      <c r="VQY38" s="86"/>
      <c r="VQZ38" s="86"/>
      <c r="VRA38" s="86"/>
      <c r="VRB38" s="86"/>
      <c r="VRC38" s="86"/>
      <c r="VRD38" s="86"/>
      <c r="VRE38" s="86"/>
      <c r="VRF38" s="86"/>
      <c r="VRG38" s="86"/>
      <c r="VRH38" s="86"/>
      <c r="VRI38" s="86"/>
      <c r="VRJ38" s="86"/>
      <c r="VRK38" s="86"/>
      <c r="VRL38" s="86"/>
      <c r="VRM38" s="86"/>
      <c r="VRN38" s="86"/>
      <c r="VRO38" s="86"/>
      <c r="VRP38" s="86"/>
      <c r="VRQ38" s="86"/>
      <c r="VRR38" s="86"/>
      <c r="VRS38" s="86"/>
      <c r="VRT38" s="86"/>
      <c r="VRU38" s="86"/>
      <c r="VRV38" s="86"/>
      <c r="VRW38" s="86"/>
      <c r="VRX38" s="86"/>
      <c r="VRY38" s="86"/>
      <c r="VRZ38" s="86"/>
      <c r="VSA38" s="86"/>
      <c r="VSB38" s="86"/>
      <c r="VSC38" s="86"/>
      <c r="VSD38" s="86"/>
      <c r="VSE38" s="86"/>
      <c r="VSF38" s="86"/>
      <c r="VSG38" s="86"/>
      <c r="VSH38" s="86"/>
      <c r="VSI38" s="86"/>
      <c r="VSJ38" s="86"/>
      <c r="VSK38" s="86"/>
      <c r="VSL38" s="86"/>
      <c r="VSM38" s="86"/>
      <c r="VSN38" s="86"/>
      <c r="VSO38" s="86"/>
      <c r="VSP38" s="86"/>
      <c r="VSQ38" s="86"/>
      <c r="VSR38" s="86"/>
      <c r="VSS38" s="86"/>
      <c r="VST38" s="86"/>
      <c r="VSU38" s="86"/>
      <c r="VSV38" s="86"/>
      <c r="VSW38" s="86"/>
      <c r="VSX38" s="86"/>
      <c r="VSY38" s="86"/>
      <c r="VSZ38" s="86"/>
      <c r="VTA38" s="86"/>
      <c r="VTB38" s="86"/>
      <c r="VTC38" s="86"/>
      <c r="VTD38" s="86"/>
      <c r="VTE38" s="86"/>
      <c r="VTF38" s="86"/>
      <c r="VTG38" s="86"/>
      <c r="VTH38" s="86"/>
      <c r="VTI38" s="86"/>
      <c r="VTJ38" s="86"/>
      <c r="VTK38" s="86"/>
      <c r="VTL38" s="86"/>
      <c r="VTM38" s="86"/>
      <c r="VTN38" s="86"/>
      <c r="VTO38" s="86"/>
      <c r="VTP38" s="86"/>
      <c r="VTQ38" s="86"/>
      <c r="VTR38" s="86"/>
      <c r="VTS38" s="86"/>
      <c r="VTT38" s="86"/>
      <c r="VTU38" s="86"/>
      <c r="VTV38" s="86"/>
      <c r="VTW38" s="86"/>
      <c r="VTX38" s="86"/>
      <c r="VTY38" s="86"/>
      <c r="VTZ38" s="86"/>
      <c r="VUA38" s="86"/>
      <c r="VUB38" s="86"/>
      <c r="VUC38" s="86"/>
      <c r="VUD38" s="86"/>
      <c r="VUE38" s="86"/>
      <c r="VUF38" s="86"/>
      <c r="VUG38" s="86"/>
      <c r="VUH38" s="86"/>
      <c r="VUI38" s="86"/>
      <c r="VUJ38" s="86"/>
      <c r="VUK38" s="86"/>
      <c r="VUL38" s="86"/>
      <c r="VUM38" s="86"/>
      <c r="VUN38" s="86"/>
      <c r="VUO38" s="86"/>
      <c r="VUP38" s="86"/>
      <c r="VUQ38" s="86"/>
      <c r="VUR38" s="86"/>
      <c r="VUS38" s="86"/>
      <c r="VUT38" s="86"/>
      <c r="VUU38" s="86"/>
      <c r="VUV38" s="86"/>
      <c r="VUW38" s="86"/>
      <c r="VUX38" s="86"/>
      <c r="VUY38" s="86"/>
      <c r="VUZ38" s="86"/>
      <c r="VVA38" s="86"/>
      <c r="VVB38" s="86"/>
      <c r="VVC38" s="86"/>
      <c r="VVD38" s="86"/>
      <c r="VVE38" s="86"/>
      <c r="VVF38" s="86"/>
      <c r="VVG38" s="86"/>
      <c r="VVH38" s="86"/>
      <c r="VVI38" s="86"/>
      <c r="VVJ38" s="86"/>
      <c r="VVK38" s="86"/>
      <c r="VVL38" s="86"/>
      <c r="VVM38" s="86"/>
      <c r="VVN38" s="86"/>
      <c r="VVO38" s="86"/>
      <c r="VVP38" s="86"/>
      <c r="VVQ38" s="86"/>
      <c r="VVR38" s="86"/>
      <c r="VVS38" s="86"/>
      <c r="VVT38" s="86"/>
      <c r="VVU38" s="86"/>
      <c r="VVV38" s="86"/>
      <c r="VVW38" s="86"/>
      <c r="VVX38" s="86"/>
      <c r="VVY38" s="86"/>
      <c r="VVZ38" s="86"/>
      <c r="VWA38" s="86"/>
      <c r="VWB38" s="86"/>
      <c r="VWC38" s="86"/>
      <c r="VWD38" s="86"/>
      <c r="VWE38" s="86"/>
      <c r="VWF38" s="86"/>
      <c r="VWG38" s="86"/>
      <c r="VWH38" s="86"/>
      <c r="VWI38" s="86"/>
      <c r="VWJ38" s="86"/>
      <c r="VWK38" s="86"/>
      <c r="VWL38" s="86"/>
      <c r="VWM38" s="86"/>
      <c r="VWN38" s="86"/>
      <c r="VWO38" s="86"/>
      <c r="VWP38" s="86"/>
      <c r="VWQ38" s="86"/>
      <c r="VWR38" s="86"/>
      <c r="VWS38" s="86"/>
      <c r="VWT38" s="86"/>
      <c r="VWU38" s="86"/>
      <c r="VWV38" s="86"/>
      <c r="VWW38" s="86"/>
      <c r="VWX38" s="86"/>
      <c r="VWY38" s="86"/>
      <c r="VWZ38" s="86"/>
      <c r="VXA38" s="86"/>
      <c r="VXB38" s="86"/>
      <c r="VXC38" s="86"/>
      <c r="VXD38" s="86"/>
      <c r="VXE38" s="86"/>
      <c r="VXF38" s="86"/>
      <c r="VXG38" s="86"/>
      <c r="VXH38" s="86"/>
      <c r="VXI38" s="86"/>
      <c r="VXJ38" s="86"/>
      <c r="VXK38" s="86"/>
      <c r="VXL38" s="86"/>
      <c r="VXM38" s="86"/>
      <c r="VXN38" s="86"/>
      <c r="VXO38" s="86"/>
      <c r="VXP38" s="86"/>
      <c r="VXQ38" s="86"/>
      <c r="VXR38" s="86"/>
      <c r="VXS38" s="86"/>
      <c r="VXT38" s="86"/>
      <c r="VXU38" s="86"/>
      <c r="VXV38" s="86"/>
      <c r="VXW38" s="86"/>
      <c r="VXX38" s="86"/>
      <c r="VXY38" s="86"/>
      <c r="VXZ38" s="86"/>
      <c r="VYA38" s="86"/>
      <c r="VYB38" s="86"/>
      <c r="VYC38" s="86"/>
      <c r="VYD38" s="86"/>
      <c r="VYE38" s="86"/>
      <c r="VYF38" s="86"/>
      <c r="VYG38" s="86"/>
      <c r="VYH38" s="86"/>
      <c r="VYI38" s="86"/>
      <c r="VYJ38" s="86"/>
      <c r="VYK38" s="86"/>
      <c r="VYL38" s="86"/>
      <c r="VYM38" s="86"/>
      <c r="VYN38" s="86"/>
      <c r="VYO38" s="86"/>
      <c r="VYP38" s="86"/>
      <c r="VYQ38" s="86"/>
      <c r="VYR38" s="86"/>
      <c r="VYS38" s="86"/>
      <c r="VYT38" s="86"/>
      <c r="VYU38" s="86"/>
      <c r="VYV38" s="86"/>
      <c r="VYW38" s="86"/>
      <c r="VYX38" s="86"/>
      <c r="VYY38" s="86"/>
      <c r="VYZ38" s="86"/>
      <c r="VZA38" s="86"/>
      <c r="VZB38" s="86"/>
      <c r="VZC38" s="86"/>
      <c r="VZD38" s="86"/>
      <c r="VZE38" s="86"/>
      <c r="VZF38" s="86"/>
      <c r="VZG38" s="86"/>
      <c r="VZH38" s="86"/>
      <c r="VZI38" s="86"/>
      <c r="VZJ38" s="86"/>
      <c r="VZK38" s="86"/>
      <c r="VZL38" s="86"/>
      <c r="VZM38" s="86"/>
      <c r="VZN38" s="86"/>
      <c r="VZO38" s="86"/>
      <c r="VZP38" s="86"/>
      <c r="VZQ38" s="86"/>
      <c r="VZR38" s="86"/>
      <c r="VZS38" s="86"/>
      <c r="VZT38" s="86"/>
      <c r="VZU38" s="86"/>
      <c r="VZV38" s="86"/>
      <c r="VZW38" s="86"/>
      <c r="VZX38" s="86"/>
      <c r="VZY38" s="86"/>
      <c r="VZZ38" s="86"/>
      <c r="WAA38" s="86"/>
      <c r="WAB38" s="86"/>
      <c r="WAC38" s="86"/>
      <c r="WAD38" s="86"/>
      <c r="WAE38" s="86"/>
      <c r="WAF38" s="86"/>
      <c r="WAG38" s="86"/>
      <c r="WAH38" s="86"/>
      <c r="WAI38" s="86"/>
      <c r="WAJ38" s="86"/>
      <c r="WAK38" s="86"/>
      <c r="WAL38" s="86"/>
      <c r="WAM38" s="86"/>
      <c r="WAN38" s="86"/>
      <c r="WAO38" s="86"/>
      <c r="WAP38" s="86"/>
      <c r="WAQ38" s="86"/>
      <c r="WAR38" s="86"/>
      <c r="WAS38" s="86"/>
      <c r="WAT38" s="86"/>
      <c r="WAU38" s="86"/>
      <c r="WAV38" s="86"/>
      <c r="WAW38" s="86"/>
      <c r="WAX38" s="86"/>
      <c r="WAY38" s="86"/>
      <c r="WAZ38" s="86"/>
      <c r="WBA38" s="86"/>
      <c r="WBB38" s="86"/>
      <c r="WBC38" s="86"/>
      <c r="WBD38" s="86"/>
      <c r="WBE38" s="86"/>
      <c r="WBF38" s="86"/>
      <c r="WBG38" s="86"/>
      <c r="WBH38" s="86"/>
      <c r="WBI38" s="86"/>
      <c r="WBJ38" s="86"/>
      <c r="WBK38" s="86"/>
      <c r="WBL38" s="86"/>
      <c r="WBM38" s="86"/>
      <c r="WBN38" s="86"/>
      <c r="WBO38" s="86"/>
      <c r="WBP38" s="86"/>
      <c r="WBQ38" s="86"/>
      <c r="WBR38" s="86"/>
      <c r="WBS38" s="86"/>
      <c r="WBT38" s="86"/>
      <c r="WBU38" s="86"/>
      <c r="WBV38" s="86"/>
      <c r="WBW38" s="86"/>
      <c r="WBX38" s="86"/>
      <c r="WBY38" s="86"/>
      <c r="WBZ38" s="86"/>
      <c r="WCA38" s="86"/>
      <c r="WCB38" s="86"/>
      <c r="WCC38" s="86"/>
      <c r="WCD38" s="86"/>
      <c r="WCE38" s="86"/>
      <c r="WCF38" s="86"/>
      <c r="WCG38" s="86"/>
      <c r="WCH38" s="86"/>
      <c r="WCI38" s="86"/>
      <c r="WCJ38" s="86"/>
      <c r="WCK38" s="86"/>
      <c r="WCL38" s="86"/>
      <c r="WCM38" s="86"/>
      <c r="WCN38" s="86"/>
      <c r="WCO38" s="86"/>
      <c r="WCP38" s="86"/>
      <c r="WCQ38" s="86"/>
      <c r="WCR38" s="86"/>
      <c r="WCS38" s="86"/>
      <c r="WCT38" s="86"/>
      <c r="WCU38" s="86"/>
      <c r="WCV38" s="86"/>
      <c r="WCW38" s="86"/>
      <c r="WCX38" s="86"/>
      <c r="WCY38" s="86"/>
      <c r="WCZ38" s="86"/>
      <c r="WDA38" s="86"/>
      <c r="WDB38" s="86"/>
      <c r="WDC38" s="86"/>
      <c r="WDD38" s="86"/>
      <c r="WDE38" s="86"/>
      <c r="WDF38" s="86"/>
      <c r="WDG38" s="86"/>
      <c r="WDH38" s="86"/>
      <c r="WDI38" s="86"/>
      <c r="WDJ38" s="86"/>
      <c r="WDK38" s="86"/>
      <c r="WDL38" s="86"/>
      <c r="WDM38" s="86"/>
      <c r="WDN38" s="86"/>
      <c r="WDO38" s="86"/>
      <c r="WDP38" s="86"/>
      <c r="WDQ38" s="86"/>
      <c r="WDR38" s="86"/>
      <c r="WDS38" s="86"/>
      <c r="WDT38" s="86"/>
      <c r="WDU38" s="86"/>
      <c r="WDV38" s="86"/>
      <c r="WDW38" s="86"/>
      <c r="WDX38" s="86"/>
      <c r="WDY38" s="86"/>
      <c r="WDZ38" s="86"/>
      <c r="WEA38" s="86"/>
      <c r="WEB38" s="86"/>
      <c r="WEC38" s="86"/>
      <c r="WED38" s="86"/>
      <c r="WEE38" s="86"/>
      <c r="WEF38" s="86"/>
      <c r="WEG38" s="86"/>
      <c r="WEH38" s="86"/>
      <c r="WEI38" s="86"/>
      <c r="WEJ38" s="86"/>
      <c r="WEK38" s="86"/>
      <c r="WEL38" s="86"/>
      <c r="WEM38" s="86"/>
      <c r="WEN38" s="86"/>
      <c r="WEO38" s="86"/>
      <c r="WEP38" s="86"/>
      <c r="WEQ38" s="86"/>
      <c r="WER38" s="86"/>
      <c r="WES38" s="86"/>
      <c r="WET38" s="86"/>
      <c r="WEU38" s="86"/>
      <c r="WEV38" s="86"/>
      <c r="WEW38" s="86"/>
      <c r="WEX38" s="86"/>
      <c r="WEY38" s="86"/>
      <c r="WEZ38" s="86"/>
      <c r="WFA38" s="86"/>
      <c r="WFB38" s="86"/>
      <c r="WFC38" s="86"/>
      <c r="WFD38" s="86"/>
      <c r="WFE38" s="86"/>
      <c r="WFF38" s="86"/>
      <c r="WFG38" s="86"/>
      <c r="WFH38" s="86"/>
      <c r="WFI38" s="86"/>
      <c r="WFJ38" s="86"/>
      <c r="WFK38" s="86"/>
      <c r="WFL38" s="86"/>
      <c r="WFM38" s="86"/>
      <c r="WFN38" s="86"/>
      <c r="WFO38" s="86"/>
      <c r="WFP38" s="86"/>
      <c r="WFQ38" s="86"/>
      <c r="WFR38" s="86"/>
      <c r="WFS38" s="86"/>
      <c r="WFT38" s="86"/>
      <c r="WFU38" s="86"/>
      <c r="WFV38" s="86"/>
      <c r="WFW38" s="86"/>
      <c r="WFX38" s="86"/>
      <c r="WFY38" s="86"/>
      <c r="WFZ38" s="86"/>
      <c r="WGA38" s="86"/>
      <c r="WGB38" s="86"/>
      <c r="WGC38" s="86"/>
      <c r="WGD38" s="86"/>
      <c r="WGE38" s="86"/>
      <c r="WGF38" s="86"/>
      <c r="WGG38" s="86"/>
      <c r="WGH38" s="86"/>
      <c r="WGI38" s="86"/>
      <c r="WGJ38" s="86"/>
      <c r="WGK38" s="86"/>
      <c r="WGL38" s="86"/>
      <c r="WGM38" s="86"/>
      <c r="WGN38" s="86"/>
      <c r="WGO38" s="86"/>
      <c r="WGP38" s="86"/>
      <c r="WGQ38" s="86"/>
      <c r="WGR38" s="86"/>
      <c r="WGS38" s="86"/>
      <c r="WGT38" s="86"/>
      <c r="WGU38" s="86"/>
      <c r="WGV38" s="86"/>
      <c r="WGW38" s="86"/>
      <c r="WGX38" s="86"/>
      <c r="WGY38" s="86"/>
      <c r="WGZ38" s="86"/>
      <c r="WHA38" s="86"/>
      <c r="WHB38" s="86"/>
      <c r="WHC38" s="86"/>
      <c r="WHD38" s="86"/>
      <c r="WHE38" s="86"/>
      <c r="WHF38" s="86"/>
      <c r="WHG38" s="86"/>
      <c r="WHH38" s="86"/>
      <c r="WHI38" s="86"/>
      <c r="WHJ38" s="86"/>
      <c r="WHK38" s="86"/>
      <c r="WHL38" s="86"/>
      <c r="WHM38" s="86"/>
      <c r="WHN38" s="86"/>
      <c r="WHO38" s="86"/>
      <c r="WHP38" s="86"/>
      <c r="WHQ38" s="86"/>
      <c r="WHR38" s="86"/>
      <c r="WHS38" s="86"/>
      <c r="WHT38" s="86"/>
      <c r="WHU38" s="86"/>
      <c r="WHV38" s="86"/>
      <c r="WHW38" s="86"/>
      <c r="WHX38" s="86"/>
      <c r="WHY38" s="86"/>
      <c r="WHZ38" s="86"/>
      <c r="WIA38" s="86"/>
      <c r="WIB38" s="86"/>
      <c r="WIC38" s="86"/>
      <c r="WID38" s="86"/>
      <c r="WIE38" s="86"/>
      <c r="WIF38" s="86"/>
      <c r="WIG38" s="86"/>
      <c r="WIH38" s="86"/>
      <c r="WII38" s="86"/>
      <c r="WIJ38" s="86"/>
      <c r="WIK38" s="86"/>
      <c r="WIL38" s="86"/>
      <c r="WIM38" s="86"/>
      <c r="WIN38" s="86"/>
      <c r="WIO38" s="86"/>
      <c r="WIP38" s="86"/>
      <c r="WIQ38" s="86"/>
      <c r="WIR38" s="86"/>
      <c r="WIS38" s="86"/>
      <c r="WIT38" s="86"/>
      <c r="WIU38" s="86"/>
      <c r="WIV38" s="86"/>
      <c r="WIW38" s="86"/>
      <c r="WIX38" s="86"/>
      <c r="WIY38" s="86"/>
      <c r="WIZ38" s="86"/>
      <c r="WJA38" s="86"/>
      <c r="WJB38" s="86"/>
      <c r="WJC38" s="86"/>
      <c r="WJD38" s="86"/>
      <c r="WJE38" s="86"/>
      <c r="WJF38" s="86"/>
      <c r="WJG38" s="86"/>
      <c r="WJH38" s="86"/>
      <c r="WJI38" s="86"/>
      <c r="WJJ38" s="86"/>
      <c r="WJK38" s="86"/>
      <c r="WJL38" s="86"/>
      <c r="WJM38" s="86"/>
      <c r="WJN38" s="86"/>
      <c r="WJO38" s="86"/>
      <c r="WJP38" s="86"/>
      <c r="WJQ38" s="86"/>
      <c r="WJR38" s="86"/>
      <c r="WJS38" s="86"/>
      <c r="WJT38" s="86"/>
      <c r="WJU38" s="86"/>
      <c r="WJV38" s="86"/>
      <c r="WJW38" s="86"/>
      <c r="WJX38" s="86"/>
      <c r="WJY38" s="86"/>
      <c r="WJZ38" s="86"/>
      <c r="WKA38" s="86"/>
      <c r="WKB38" s="86"/>
      <c r="WKC38" s="86"/>
      <c r="WKD38" s="86"/>
      <c r="WKE38" s="86"/>
      <c r="WKF38" s="86"/>
      <c r="WKG38" s="86"/>
      <c r="WKH38" s="86"/>
      <c r="WKI38" s="86"/>
      <c r="WKJ38" s="86"/>
      <c r="WKK38" s="86"/>
      <c r="WKL38" s="86"/>
      <c r="WKM38" s="86"/>
      <c r="WKN38" s="86"/>
      <c r="WKO38" s="86"/>
      <c r="WKP38" s="86"/>
      <c r="WKQ38" s="86"/>
      <c r="WKR38" s="86"/>
      <c r="WKS38" s="86"/>
      <c r="WKT38" s="86"/>
      <c r="WKU38" s="86"/>
      <c r="WKV38" s="86"/>
      <c r="WKW38" s="86"/>
      <c r="WKX38" s="86"/>
      <c r="WKY38" s="86"/>
      <c r="WKZ38" s="86"/>
      <c r="WLA38" s="86"/>
      <c r="WLB38" s="86"/>
      <c r="WLC38" s="86"/>
      <c r="WLD38" s="86"/>
      <c r="WLE38" s="86"/>
      <c r="WLF38" s="86"/>
      <c r="WLG38" s="86"/>
      <c r="WLH38" s="86"/>
      <c r="WLI38" s="86"/>
      <c r="WLJ38" s="86"/>
      <c r="WLK38" s="86"/>
      <c r="WLL38" s="86"/>
      <c r="WLM38" s="86"/>
      <c r="WLN38" s="86"/>
      <c r="WLO38" s="86"/>
      <c r="WLP38" s="86"/>
      <c r="WLQ38" s="86"/>
      <c r="WLR38" s="86"/>
      <c r="WLS38" s="86"/>
      <c r="WLT38" s="86"/>
      <c r="WLU38" s="86"/>
      <c r="WLV38" s="86"/>
      <c r="WLW38" s="86"/>
      <c r="WLX38" s="86"/>
      <c r="WLY38" s="86"/>
      <c r="WLZ38" s="86"/>
      <c r="WMA38" s="86"/>
      <c r="WMB38" s="86"/>
      <c r="WMC38" s="86"/>
      <c r="WMD38" s="86"/>
      <c r="WME38" s="86"/>
      <c r="WMF38" s="86"/>
      <c r="WMG38" s="86"/>
      <c r="WMH38" s="86"/>
      <c r="WMI38" s="86"/>
      <c r="WMJ38" s="86"/>
      <c r="WMK38" s="86"/>
      <c r="WML38" s="86"/>
      <c r="WMM38" s="86"/>
      <c r="WMN38" s="86"/>
      <c r="WMO38" s="86"/>
      <c r="WMP38" s="86"/>
      <c r="WMQ38" s="86"/>
      <c r="WMR38" s="86"/>
      <c r="WMS38" s="86"/>
      <c r="WMT38" s="86"/>
      <c r="WMU38" s="86"/>
      <c r="WMV38" s="86"/>
      <c r="WMW38" s="86"/>
      <c r="WMX38" s="86"/>
      <c r="WMY38" s="86"/>
      <c r="WMZ38" s="86"/>
      <c r="WNA38" s="86"/>
      <c r="WNB38" s="86"/>
      <c r="WNC38" s="86"/>
      <c r="WND38" s="86"/>
      <c r="WNE38" s="86"/>
      <c r="WNF38" s="86"/>
      <c r="WNG38" s="86"/>
      <c r="WNH38" s="86"/>
      <c r="WNI38" s="86"/>
      <c r="WNJ38" s="86"/>
      <c r="WNK38" s="86"/>
      <c r="WNL38" s="86"/>
      <c r="WNM38" s="86"/>
      <c r="WNN38" s="86"/>
      <c r="WNO38" s="86"/>
      <c r="WNP38" s="86"/>
      <c r="WNQ38" s="86"/>
      <c r="WNR38" s="86"/>
      <c r="WNS38" s="86"/>
      <c r="WNT38" s="86"/>
      <c r="WNU38" s="86"/>
      <c r="WNV38" s="86"/>
      <c r="WNW38" s="86"/>
      <c r="WNX38" s="86"/>
      <c r="WNY38" s="86"/>
      <c r="WNZ38" s="86"/>
      <c r="WOA38" s="86"/>
      <c r="WOB38" s="86"/>
      <c r="WOC38" s="86"/>
      <c r="WOD38" s="86"/>
      <c r="WOE38" s="86"/>
      <c r="WOF38" s="86"/>
      <c r="WOG38" s="86"/>
      <c r="WOH38" s="86"/>
      <c r="WOI38" s="86"/>
      <c r="WOJ38" s="86"/>
      <c r="WOK38" s="86"/>
      <c r="WOL38" s="86"/>
      <c r="WOM38" s="86"/>
      <c r="WON38" s="86"/>
      <c r="WOO38" s="86"/>
      <c r="WOP38" s="86"/>
      <c r="WOQ38" s="86"/>
      <c r="WOR38" s="86"/>
      <c r="WOS38" s="86"/>
      <c r="WOT38" s="86"/>
      <c r="WOU38" s="86"/>
      <c r="WOV38" s="86"/>
      <c r="WOW38" s="86"/>
      <c r="WOX38" s="86"/>
      <c r="WOY38" s="86"/>
      <c r="WOZ38" s="86"/>
      <c r="WPA38" s="86"/>
      <c r="WPB38" s="86"/>
      <c r="WPC38" s="86"/>
      <c r="WPD38" s="86"/>
      <c r="WPE38" s="86"/>
      <c r="WPF38" s="86"/>
      <c r="WPG38" s="86"/>
      <c r="WPH38" s="86"/>
      <c r="WPI38" s="86"/>
      <c r="WPJ38" s="86"/>
      <c r="WPK38" s="86"/>
      <c r="WPL38" s="86"/>
      <c r="WPM38" s="86"/>
      <c r="WPN38" s="86"/>
      <c r="WPO38" s="86"/>
      <c r="WPP38" s="86"/>
      <c r="WPQ38" s="86"/>
      <c r="WPR38" s="86"/>
      <c r="WPS38" s="86"/>
      <c r="WPT38" s="86"/>
      <c r="WPU38" s="86"/>
      <c r="WPV38" s="86"/>
      <c r="WPW38" s="86"/>
      <c r="WPX38" s="86"/>
      <c r="WPY38" s="86"/>
      <c r="WPZ38" s="86"/>
      <c r="WQA38" s="86"/>
      <c r="WQB38" s="86"/>
      <c r="WQC38" s="86"/>
      <c r="WQD38" s="86"/>
      <c r="WQE38" s="86"/>
      <c r="WQF38" s="86"/>
      <c r="WQG38" s="86"/>
      <c r="WQH38" s="86"/>
      <c r="WQI38" s="86"/>
      <c r="WQJ38" s="86"/>
      <c r="WQK38" s="86"/>
      <c r="WQL38" s="86"/>
      <c r="WQM38" s="86"/>
      <c r="WQN38" s="86"/>
      <c r="WQO38" s="86"/>
      <c r="WQP38" s="86"/>
      <c r="WQQ38" s="86"/>
      <c r="WQR38" s="86"/>
      <c r="WQS38" s="86"/>
      <c r="WQT38" s="86"/>
      <c r="WQU38" s="86"/>
      <c r="WQV38" s="86"/>
      <c r="WQW38" s="86"/>
      <c r="WQX38" s="86"/>
      <c r="WQY38" s="86"/>
      <c r="WQZ38" s="86"/>
      <c r="WRA38" s="86"/>
      <c r="WRB38" s="86"/>
      <c r="WRC38" s="86"/>
      <c r="WRD38" s="86"/>
      <c r="WRE38" s="86"/>
      <c r="WRF38" s="86"/>
      <c r="WRG38" s="86"/>
      <c r="WRH38" s="86"/>
      <c r="WRI38" s="86"/>
      <c r="WRJ38" s="86"/>
      <c r="WRK38" s="86"/>
      <c r="WRL38" s="86"/>
      <c r="WRM38" s="86"/>
      <c r="WRN38" s="86"/>
      <c r="WRO38" s="86"/>
      <c r="WRP38" s="86"/>
      <c r="WRQ38" s="86"/>
      <c r="WRR38" s="86"/>
      <c r="WRS38" s="86"/>
      <c r="WRT38" s="86"/>
      <c r="WRU38" s="86"/>
      <c r="WRV38" s="86"/>
      <c r="WRW38" s="86"/>
      <c r="WRX38" s="86"/>
      <c r="WRY38" s="86"/>
      <c r="WRZ38" s="86"/>
      <c r="WSA38" s="86"/>
      <c r="WSB38" s="86"/>
      <c r="WSC38" s="86"/>
      <c r="WSD38" s="86"/>
      <c r="WSE38" s="86"/>
      <c r="WSF38" s="86"/>
      <c r="WSG38" s="86"/>
      <c r="WSH38" s="86"/>
      <c r="WSI38" s="86"/>
      <c r="WSJ38" s="86"/>
      <c r="WSK38" s="86"/>
      <c r="WSL38" s="86"/>
      <c r="WSM38" s="86"/>
      <c r="WSN38" s="86"/>
      <c r="WSO38" s="86"/>
      <c r="WSP38" s="86"/>
      <c r="WSQ38" s="86"/>
      <c r="WSR38" s="86"/>
      <c r="WSS38" s="86"/>
      <c r="WST38" s="86"/>
      <c r="WSU38" s="86"/>
      <c r="WSV38" s="86"/>
      <c r="WSW38" s="86"/>
      <c r="WSX38" s="86"/>
      <c r="WSY38" s="86"/>
      <c r="WSZ38" s="86"/>
      <c r="WTA38" s="86"/>
      <c r="WTB38" s="86"/>
      <c r="WTC38" s="86"/>
      <c r="WTD38" s="86"/>
      <c r="WTE38" s="86"/>
      <c r="WTF38" s="86"/>
      <c r="WTG38" s="86"/>
      <c r="WTH38" s="86"/>
      <c r="WTI38" s="86"/>
      <c r="WTJ38" s="86"/>
      <c r="WTK38" s="86"/>
      <c r="WTL38" s="86"/>
      <c r="WTM38" s="86"/>
      <c r="WTN38" s="86"/>
      <c r="WTO38" s="86"/>
      <c r="WTP38" s="86"/>
      <c r="WTQ38" s="86"/>
      <c r="WTR38" s="86"/>
      <c r="WTS38" s="86"/>
      <c r="WTT38" s="86"/>
      <c r="WTU38" s="86"/>
      <c r="WTV38" s="86"/>
      <c r="WTW38" s="86"/>
      <c r="WTX38" s="86"/>
      <c r="WTY38" s="86"/>
      <c r="WTZ38" s="86"/>
      <c r="WUA38" s="86"/>
      <c r="WUB38" s="86"/>
      <c r="WUC38" s="86"/>
      <c r="WUD38" s="86"/>
      <c r="WUE38" s="86"/>
      <c r="WUF38" s="86"/>
      <c r="WUG38" s="86"/>
      <c r="WUH38" s="86"/>
      <c r="WUI38" s="86"/>
      <c r="WUJ38" s="86"/>
      <c r="WUK38" s="86"/>
      <c r="WUL38" s="86"/>
      <c r="WUM38" s="86"/>
      <c r="WUN38" s="86"/>
      <c r="WUO38" s="86"/>
      <c r="WUP38" s="86"/>
      <c r="WUQ38" s="86"/>
      <c r="WUR38" s="86"/>
      <c r="WUS38" s="86"/>
      <c r="WUT38" s="86"/>
      <c r="WUU38" s="86"/>
      <c r="WUV38" s="86"/>
      <c r="WUW38" s="86"/>
      <c r="WUX38" s="86"/>
      <c r="WUY38" s="86"/>
      <c r="WUZ38" s="86"/>
      <c r="WVA38" s="86"/>
      <c r="WVB38" s="86"/>
      <c r="WVC38" s="86"/>
      <c r="WVD38" s="86"/>
      <c r="WVE38" s="86"/>
      <c r="WVF38" s="86"/>
      <c r="WVG38" s="86"/>
      <c r="WVH38" s="86"/>
      <c r="WVI38" s="86"/>
      <c r="WVJ38" s="86"/>
      <c r="WVK38" s="86"/>
      <c r="WVL38" s="86"/>
      <c r="WVM38" s="86"/>
      <c r="WVN38" s="86"/>
      <c r="WVO38" s="86"/>
      <c r="WVP38" s="86"/>
      <c r="WVQ38" s="86"/>
      <c r="WVR38" s="86"/>
      <c r="WVS38" s="86"/>
      <c r="WVT38" s="86"/>
      <c r="WVU38" s="86"/>
      <c r="WVV38" s="86"/>
      <c r="WVW38" s="86"/>
      <c r="WVX38" s="86"/>
      <c r="WVY38" s="86"/>
      <c r="WVZ38" s="86"/>
      <c r="WWA38" s="86"/>
      <c r="WWB38" s="86"/>
      <c r="WWC38" s="86"/>
      <c r="WWD38" s="86"/>
      <c r="WWE38" s="86"/>
      <c r="WWF38" s="86"/>
      <c r="WWG38" s="86"/>
      <c r="WWH38" s="86"/>
      <c r="WWI38" s="86"/>
      <c r="WWJ38" s="86"/>
      <c r="WWK38" s="86"/>
      <c r="WWL38" s="86"/>
      <c r="WWM38" s="86"/>
      <c r="WWN38" s="86"/>
      <c r="WWO38" s="86"/>
      <c r="WWP38" s="86"/>
      <c r="WWQ38" s="86"/>
      <c r="WWR38" s="86"/>
      <c r="WWS38" s="86"/>
      <c r="WWT38" s="86"/>
      <c r="WWU38" s="86"/>
      <c r="WWV38" s="86"/>
      <c r="WWW38" s="86"/>
      <c r="WWX38" s="86"/>
      <c r="WWY38" s="86"/>
      <c r="WWZ38" s="86"/>
      <c r="WXA38" s="86"/>
      <c r="WXB38" s="86"/>
      <c r="WXC38" s="86"/>
      <c r="WXD38" s="86"/>
      <c r="WXE38" s="86"/>
      <c r="WXF38" s="86"/>
      <c r="WXG38" s="86"/>
      <c r="WXH38" s="86"/>
      <c r="WXI38" s="86"/>
      <c r="WXJ38" s="86"/>
      <c r="WXK38" s="86"/>
      <c r="WXL38" s="86"/>
      <c r="WXM38" s="86"/>
      <c r="WXN38" s="86"/>
      <c r="WXO38" s="86"/>
      <c r="WXP38" s="86"/>
      <c r="WXQ38" s="86"/>
      <c r="WXR38" s="86"/>
      <c r="WXS38" s="86"/>
      <c r="WXT38" s="86"/>
      <c r="WXU38" s="86"/>
      <c r="WXV38" s="86"/>
      <c r="WXW38" s="86"/>
      <c r="WXX38" s="86"/>
      <c r="WXY38" s="86"/>
      <c r="WXZ38" s="86"/>
      <c r="WYA38" s="86"/>
      <c r="WYB38" s="86"/>
      <c r="WYC38" s="86"/>
      <c r="WYD38" s="86"/>
      <c r="WYE38" s="86"/>
      <c r="WYF38" s="86"/>
      <c r="WYG38" s="86"/>
      <c r="WYH38" s="86"/>
      <c r="WYI38" s="86"/>
      <c r="WYJ38" s="86"/>
      <c r="WYK38" s="86"/>
      <c r="WYL38" s="86"/>
      <c r="WYM38" s="86"/>
      <c r="WYN38" s="86"/>
      <c r="WYO38" s="86"/>
      <c r="WYP38" s="86"/>
      <c r="WYQ38" s="86"/>
      <c r="WYR38" s="86"/>
      <c r="WYS38" s="86"/>
      <c r="WYT38" s="86"/>
      <c r="WYU38" s="86"/>
      <c r="WYV38" s="86"/>
      <c r="WYW38" s="86"/>
      <c r="WYX38" s="86"/>
      <c r="WYY38" s="86"/>
      <c r="WYZ38" s="86"/>
      <c r="WZA38" s="86"/>
      <c r="WZB38" s="86"/>
      <c r="WZC38" s="86"/>
      <c r="WZD38" s="86"/>
      <c r="WZE38" s="86"/>
      <c r="WZF38" s="86"/>
      <c r="WZG38" s="86"/>
      <c r="WZH38" s="86"/>
      <c r="WZI38" s="86"/>
      <c r="WZJ38" s="86"/>
      <c r="WZK38" s="86"/>
      <c r="WZL38" s="86"/>
      <c r="WZM38" s="86"/>
      <c r="WZN38" s="86"/>
      <c r="WZO38" s="86"/>
      <c r="WZP38" s="86"/>
      <c r="WZQ38" s="86"/>
      <c r="WZR38" s="86"/>
      <c r="WZS38" s="86"/>
      <c r="WZT38" s="86"/>
      <c r="WZU38" s="86"/>
      <c r="WZV38" s="86"/>
      <c r="WZW38" s="86"/>
      <c r="WZX38" s="86"/>
      <c r="WZY38" s="86"/>
      <c r="WZZ38" s="86"/>
      <c r="XAA38" s="86"/>
      <c r="XAB38" s="86"/>
      <c r="XAC38" s="86"/>
      <c r="XAD38" s="86"/>
      <c r="XAE38" s="86"/>
      <c r="XAF38" s="86"/>
      <c r="XAG38" s="86"/>
      <c r="XAH38" s="86"/>
      <c r="XAI38" s="86"/>
      <c r="XAJ38" s="86"/>
      <c r="XAK38" s="86"/>
      <c r="XAL38" s="86"/>
      <c r="XAM38" s="86"/>
      <c r="XAN38" s="86"/>
      <c r="XAO38" s="86"/>
      <c r="XAP38" s="86"/>
      <c r="XAQ38" s="86"/>
      <c r="XAR38" s="86"/>
      <c r="XAS38" s="86"/>
      <c r="XAT38" s="86"/>
      <c r="XAU38" s="86"/>
      <c r="XAV38" s="86"/>
      <c r="XAW38" s="86"/>
      <c r="XAX38" s="86"/>
      <c r="XAY38" s="86"/>
      <c r="XAZ38" s="86"/>
      <c r="XBA38" s="86"/>
      <c r="XBB38" s="86"/>
      <c r="XBC38" s="86"/>
      <c r="XBD38" s="86"/>
      <c r="XBE38" s="86"/>
      <c r="XBF38" s="86"/>
      <c r="XBG38" s="86"/>
      <c r="XBH38" s="86"/>
      <c r="XBI38" s="86"/>
      <c r="XBJ38" s="86"/>
      <c r="XBK38" s="86"/>
      <c r="XBL38" s="86"/>
      <c r="XBM38" s="86"/>
      <c r="XBN38" s="86"/>
      <c r="XBO38" s="86"/>
      <c r="XBP38" s="86"/>
      <c r="XBQ38" s="86"/>
      <c r="XBR38" s="86"/>
      <c r="XBS38" s="86"/>
      <c r="XBT38" s="86"/>
      <c r="XBU38" s="86"/>
      <c r="XBV38" s="86"/>
      <c r="XBW38" s="86"/>
      <c r="XBX38" s="86"/>
      <c r="XBY38" s="86"/>
      <c r="XBZ38" s="86"/>
      <c r="XCA38" s="86"/>
      <c r="XCB38" s="86"/>
      <c r="XCC38" s="86"/>
      <c r="XCD38" s="86"/>
      <c r="XCE38" s="86"/>
      <c r="XCF38" s="86"/>
      <c r="XCG38" s="86"/>
      <c r="XCH38" s="86"/>
      <c r="XCI38" s="86"/>
      <c r="XCJ38" s="86"/>
      <c r="XCK38" s="86"/>
      <c r="XCL38" s="86"/>
      <c r="XCM38" s="86"/>
      <c r="XCN38" s="86"/>
      <c r="XCO38" s="86"/>
      <c r="XCP38" s="86"/>
      <c r="XCQ38" s="86"/>
      <c r="XCR38" s="86"/>
      <c r="XCS38" s="86"/>
      <c r="XCT38" s="86"/>
      <c r="XCU38" s="86"/>
      <c r="XCV38" s="86"/>
      <c r="XCW38" s="86"/>
      <c r="XCX38" s="86"/>
      <c r="XCY38" s="86"/>
      <c r="XCZ38" s="86"/>
      <c r="XDA38" s="86"/>
      <c r="XDB38" s="86"/>
      <c r="XDC38" s="86"/>
      <c r="XDD38" s="86"/>
      <c r="XDE38" s="86"/>
      <c r="XDF38" s="86"/>
      <c r="XDG38" s="86"/>
      <c r="XDH38" s="86"/>
      <c r="XDI38" s="86"/>
      <c r="XDJ38" s="86"/>
      <c r="XDK38" s="86"/>
      <c r="XDL38" s="86"/>
      <c r="XDM38" s="86"/>
      <c r="XDN38" s="86"/>
      <c r="XDO38" s="86"/>
      <c r="XDP38" s="86"/>
      <c r="XDQ38" s="86"/>
      <c r="XDR38" s="86"/>
      <c r="XDS38" s="86"/>
      <c r="XDT38" s="86"/>
      <c r="XDU38" s="86"/>
      <c r="XDV38" s="86"/>
      <c r="XDW38" s="86"/>
      <c r="XDX38" s="86"/>
      <c r="XDY38" s="86"/>
      <c r="XDZ38" s="86"/>
      <c r="XEA38" s="86"/>
      <c r="XEB38" s="86"/>
      <c r="XEC38" s="86"/>
      <c r="XED38" s="86"/>
      <c r="XEE38" s="86"/>
      <c r="XEF38" s="86"/>
      <c r="XEG38" s="86"/>
      <c r="XEH38" s="86"/>
      <c r="XEI38" s="86"/>
      <c r="XEJ38" s="86"/>
      <c r="XEK38" s="86"/>
      <c r="XEL38" s="86"/>
      <c r="XEM38" s="86"/>
      <c r="XEN38" s="86"/>
      <c r="XEO38" s="86"/>
      <c r="XEP38" s="86"/>
      <c r="XEQ38" s="86"/>
      <c r="XER38" s="86"/>
      <c r="XES38" s="86"/>
      <c r="XET38" s="86"/>
      <c r="XEU38" s="86"/>
      <c r="XEV38" s="86"/>
      <c r="XEW38" s="86"/>
      <c r="XEX38" s="86"/>
      <c r="XEY38" s="86"/>
      <c r="XEZ38" s="86"/>
      <c r="XFA38" s="86"/>
      <c r="XFB38" s="86"/>
      <c r="XFC38" s="86"/>
      <c r="XFD38" s="86"/>
    </row>
    <row r="39" spans="2:16384" ht="19.5" x14ac:dyDescent="0.3">
      <c r="B39" s="148"/>
      <c r="C39" s="15"/>
      <c r="D39" s="15"/>
      <c r="E39" s="15"/>
      <c r="F39" s="15"/>
      <c r="G39" s="15"/>
      <c r="H39" s="70" t="s">
        <v>78</v>
      </c>
      <c r="I39" s="70" t="s">
        <v>78</v>
      </c>
      <c r="J39" s="70" t="s">
        <v>78</v>
      </c>
      <c r="K39" s="70" t="s">
        <v>78</v>
      </c>
      <c r="L39" s="70" t="s">
        <v>78</v>
      </c>
      <c r="M39" s="70" t="s">
        <v>78</v>
      </c>
      <c r="N39" s="70" t="s">
        <v>78</v>
      </c>
      <c r="O39" s="68" t="s">
        <v>78</v>
      </c>
      <c r="Q39" s="403" t="s">
        <v>1121</v>
      </c>
      <c r="R39" s="404" t="s">
        <v>1322</v>
      </c>
      <c r="S39" s="314"/>
      <c r="T39" s="139"/>
      <c r="U39" s="139"/>
      <c r="V39" s="139"/>
      <c r="W39" s="139"/>
      <c r="X39" s="139"/>
      <c r="Z39" s="410"/>
      <c r="AA39" s="413" t="s">
        <v>1357</v>
      </c>
      <c r="AB39" s="409"/>
      <c r="AC39" s="409"/>
      <c r="AD39" s="409"/>
      <c r="AE39" s="409"/>
      <c r="AF39" s="409"/>
      <c r="AG39" s="409"/>
      <c r="AH39" s="409"/>
      <c r="AI39" s="86"/>
      <c r="AJ39" s="86"/>
      <c r="AK39" s="280"/>
      <c r="AL39" s="281"/>
      <c r="AM39" s="281"/>
      <c r="AN39" s="281"/>
      <c r="AO39" s="281"/>
      <c r="AP39" s="281"/>
      <c r="AQ39" s="281"/>
      <c r="AR39" s="281"/>
      <c r="AT39" s="282"/>
      <c r="AU39" s="283">
        <f t="shared" si="3"/>
        <v>0.01</v>
      </c>
      <c r="AV39" s="282" t="s">
        <v>1339</v>
      </c>
      <c r="AW39" s="284">
        <v>16000</v>
      </c>
      <c r="AX39" s="284">
        <v>-1920</v>
      </c>
      <c r="AY39" s="285"/>
      <c r="AZ39" s="285"/>
      <c r="BA39" s="281"/>
      <c r="BB39" s="279"/>
      <c r="BE39" s="86"/>
      <c r="BF39" s="86"/>
      <c r="BG39" s="86"/>
      <c r="BH39" s="86"/>
      <c r="BI39" s="86"/>
      <c r="BJ39" s="86"/>
      <c r="BK39" s="86"/>
      <c r="BL39" s="86"/>
      <c r="BM39" s="86"/>
      <c r="BN39" s="86"/>
      <c r="BO39" s="86"/>
      <c r="BP39" s="86"/>
      <c r="BQ39" s="86"/>
      <c r="BR39" s="86"/>
      <c r="BS39" s="86"/>
      <c r="BT39" s="86"/>
      <c r="BU39" s="86"/>
      <c r="BV39" s="86"/>
      <c r="BW39" s="86"/>
      <c r="BX39" s="86"/>
      <c r="BY39" s="86"/>
      <c r="BZ39" s="86"/>
      <c r="CA39" s="86"/>
      <c r="CB39" s="86"/>
      <c r="CC39" s="86"/>
      <c r="CD39" s="86"/>
      <c r="CE39" s="86"/>
      <c r="CF39" s="86"/>
      <c r="CG39" s="86"/>
      <c r="CH39" s="86"/>
      <c r="CI39" s="86"/>
      <c r="CJ39" s="86"/>
      <c r="CK39" s="86"/>
      <c r="CL39" s="86"/>
      <c r="CM39" s="86"/>
      <c r="CN39" s="86"/>
      <c r="CO39" s="86"/>
      <c r="CP39" s="86"/>
      <c r="CQ39" s="86"/>
      <c r="CR39" s="86"/>
      <c r="CS39" s="86"/>
      <c r="CT39" s="86"/>
      <c r="CU39" s="86"/>
      <c r="CV39" s="86"/>
      <c r="CW39" s="86"/>
      <c r="CX39" s="86"/>
      <c r="CY39" s="86"/>
      <c r="CZ39" s="86"/>
      <c r="DA39" s="86"/>
      <c r="DB39" s="86"/>
      <c r="DC39" s="86"/>
      <c r="DD39" s="86"/>
      <c r="DE39" s="86"/>
      <c r="DF39" s="86"/>
      <c r="DG39" s="86"/>
      <c r="DH39" s="86"/>
      <c r="DI39" s="86"/>
      <c r="DJ39" s="86"/>
      <c r="DK39" s="86"/>
      <c r="DL39" s="86"/>
      <c r="DM39" s="86"/>
      <c r="DN39" s="86"/>
      <c r="DO39" s="86"/>
      <c r="DP39" s="86"/>
      <c r="DQ39" s="86"/>
      <c r="DR39" s="86"/>
      <c r="DS39" s="86"/>
      <c r="DT39" s="86"/>
      <c r="DU39" s="86"/>
      <c r="DV39" s="86"/>
      <c r="DW39" s="86"/>
      <c r="DX39" s="86"/>
      <c r="DY39" s="86"/>
      <c r="DZ39" s="86"/>
      <c r="EA39" s="86"/>
      <c r="EB39" s="86"/>
      <c r="EC39" s="86"/>
      <c r="ED39" s="86"/>
      <c r="EE39" s="86"/>
      <c r="EF39" s="86"/>
      <c r="EG39" s="86"/>
      <c r="EH39" s="86"/>
      <c r="EI39" s="86"/>
      <c r="EJ39" s="86"/>
      <c r="EK39" s="86"/>
      <c r="EL39" s="86"/>
      <c r="EM39" s="86"/>
      <c r="EN39" s="86"/>
      <c r="EO39" s="86"/>
      <c r="EP39" s="86"/>
      <c r="EQ39" s="86"/>
      <c r="ER39" s="86"/>
      <c r="ES39" s="86"/>
      <c r="ET39" s="86"/>
      <c r="EU39" s="86"/>
      <c r="EV39" s="86"/>
      <c r="EW39" s="86"/>
      <c r="EX39" s="86"/>
      <c r="EY39" s="86"/>
      <c r="EZ39" s="86"/>
      <c r="FA39" s="86"/>
      <c r="FB39" s="86"/>
      <c r="FC39" s="86"/>
      <c r="FD39" s="86"/>
      <c r="FE39" s="86"/>
      <c r="FF39" s="86"/>
      <c r="FG39" s="86"/>
      <c r="FH39" s="86"/>
      <c r="FI39" s="86"/>
      <c r="FJ39" s="86"/>
      <c r="FK39" s="86"/>
      <c r="FL39" s="86"/>
      <c r="FM39" s="86"/>
      <c r="FN39" s="86"/>
      <c r="FO39" s="86"/>
      <c r="FP39" s="86"/>
      <c r="FQ39" s="86"/>
      <c r="FR39" s="86"/>
      <c r="FS39" s="86"/>
      <c r="FT39" s="86"/>
      <c r="FU39" s="86"/>
      <c r="FV39" s="86"/>
      <c r="FW39" s="86"/>
      <c r="FX39" s="86"/>
      <c r="FY39" s="86"/>
      <c r="FZ39" s="86"/>
      <c r="GA39" s="86"/>
      <c r="GB39" s="86"/>
      <c r="GC39" s="86"/>
      <c r="GD39" s="86"/>
      <c r="GE39" s="86"/>
      <c r="GF39" s="86"/>
      <c r="GG39" s="86"/>
      <c r="GH39" s="86"/>
      <c r="GI39" s="86"/>
      <c r="GJ39" s="86"/>
      <c r="GK39" s="86"/>
      <c r="GL39" s="86"/>
      <c r="GM39" s="86"/>
      <c r="GN39" s="86"/>
      <c r="GO39" s="86"/>
      <c r="GP39" s="86"/>
      <c r="GQ39" s="86"/>
      <c r="GR39" s="86"/>
      <c r="GS39" s="86"/>
      <c r="GT39" s="86"/>
      <c r="GU39" s="86"/>
      <c r="GV39" s="86"/>
      <c r="GW39" s="86"/>
      <c r="GX39" s="86"/>
      <c r="GY39" s="86"/>
      <c r="GZ39" s="86"/>
      <c r="HA39" s="86"/>
      <c r="HB39" s="86"/>
      <c r="HC39" s="86"/>
      <c r="HD39" s="86"/>
      <c r="HE39" s="86"/>
      <c r="HF39" s="86"/>
      <c r="HG39" s="86"/>
      <c r="HH39" s="86"/>
      <c r="HI39" s="86"/>
      <c r="HJ39" s="86"/>
      <c r="HK39" s="86"/>
      <c r="HL39" s="86"/>
      <c r="HM39" s="86"/>
      <c r="HN39" s="86"/>
      <c r="HO39" s="86"/>
      <c r="HP39" s="86"/>
      <c r="HQ39" s="86"/>
      <c r="HR39" s="86"/>
      <c r="HS39" s="86"/>
      <c r="HT39" s="86"/>
      <c r="HU39" s="86"/>
      <c r="HV39" s="86"/>
      <c r="HW39" s="86"/>
      <c r="HX39" s="86"/>
      <c r="HY39" s="86"/>
      <c r="HZ39" s="86"/>
      <c r="IA39" s="86"/>
      <c r="IB39" s="86"/>
      <c r="IC39" s="86"/>
      <c r="ID39" s="86"/>
      <c r="IE39" s="86"/>
      <c r="IF39" s="86"/>
      <c r="IG39" s="86"/>
      <c r="IH39" s="86"/>
      <c r="II39" s="86"/>
      <c r="IJ39" s="86"/>
      <c r="IK39" s="86"/>
      <c r="IL39" s="86"/>
      <c r="IM39" s="86"/>
      <c r="IN39" s="86"/>
      <c r="IO39" s="86"/>
      <c r="IP39" s="86"/>
      <c r="IQ39" s="86"/>
      <c r="IR39" s="86"/>
      <c r="IS39" s="86"/>
      <c r="IT39" s="86"/>
      <c r="IU39" s="86"/>
      <c r="IV39" s="86"/>
      <c r="IW39" s="86"/>
      <c r="IX39" s="86"/>
      <c r="IY39" s="86"/>
      <c r="IZ39" s="86"/>
      <c r="JA39" s="86"/>
      <c r="JB39" s="86"/>
      <c r="JC39" s="86"/>
      <c r="JD39" s="86"/>
      <c r="JE39" s="86"/>
      <c r="JF39" s="86"/>
      <c r="JG39" s="86"/>
      <c r="JH39" s="86"/>
      <c r="JI39" s="86"/>
      <c r="JJ39" s="86"/>
      <c r="JK39" s="86"/>
      <c r="JL39" s="86"/>
      <c r="JM39" s="86"/>
      <c r="JN39" s="86"/>
      <c r="JO39" s="86"/>
      <c r="JP39" s="86"/>
      <c r="JQ39" s="86"/>
      <c r="JR39" s="86"/>
      <c r="JS39" s="86"/>
      <c r="JT39" s="86"/>
      <c r="JU39" s="86"/>
      <c r="JV39" s="86"/>
      <c r="JW39" s="86"/>
      <c r="JX39" s="86"/>
      <c r="JY39" s="86"/>
      <c r="JZ39" s="86"/>
      <c r="KA39" s="86"/>
      <c r="KB39" s="86"/>
      <c r="KC39" s="86"/>
      <c r="KD39" s="86"/>
      <c r="KE39" s="86"/>
      <c r="KF39" s="86"/>
      <c r="KG39" s="86"/>
      <c r="KH39" s="86"/>
      <c r="KI39" s="86"/>
      <c r="KJ39" s="86"/>
      <c r="KK39" s="86"/>
      <c r="KL39" s="86"/>
      <c r="KM39" s="86"/>
      <c r="KN39" s="86"/>
      <c r="KO39" s="86"/>
      <c r="KP39" s="86"/>
      <c r="KQ39" s="86"/>
      <c r="KR39" s="86"/>
      <c r="KS39" s="86"/>
      <c r="KT39" s="86"/>
      <c r="KU39" s="86"/>
      <c r="KV39" s="86"/>
      <c r="KW39" s="86"/>
      <c r="KX39" s="86"/>
      <c r="KY39" s="86"/>
      <c r="KZ39" s="86"/>
      <c r="LA39" s="86"/>
      <c r="LB39" s="86"/>
      <c r="LC39" s="86"/>
      <c r="LD39" s="86"/>
      <c r="LE39" s="86"/>
      <c r="LF39" s="86"/>
      <c r="LG39" s="86"/>
      <c r="LH39" s="86"/>
      <c r="LI39" s="86"/>
      <c r="LJ39" s="86"/>
      <c r="LK39" s="86"/>
      <c r="LL39" s="86"/>
      <c r="LM39" s="86"/>
      <c r="LN39" s="86"/>
      <c r="LO39" s="86"/>
      <c r="LP39" s="86"/>
      <c r="LQ39" s="86"/>
      <c r="LR39" s="86"/>
      <c r="LS39" s="86"/>
      <c r="LT39" s="86"/>
      <c r="LU39" s="86"/>
      <c r="LV39" s="86"/>
      <c r="LW39" s="86"/>
      <c r="LX39" s="86"/>
      <c r="LY39" s="86"/>
      <c r="LZ39" s="86"/>
      <c r="MA39" s="86"/>
      <c r="MB39" s="86"/>
      <c r="MC39" s="86"/>
      <c r="MD39" s="86"/>
      <c r="ME39" s="86"/>
      <c r="MF39" s="86"/>
      <c r="MG39" s="86"/>
      <c r="MH39" s="86"/>
      <c r="MI39" s="86"/>
      <c r="MJ39" s="86"/>
      <c r="MK39" s="86"/>
      <c r="ML39" s="86"/>
      <c r="MM39" s="86"/>
      <c r="MN39" s="86"/>
      <c r="MO39" s="86"/>
      <c r="MP39" s="86"/>
      <c r="MQ39" s="86"/>
      <c r="MR39" s="86"/>
      <c r="MS39" s="86"/>
      <c r="MT39" s="86"/>
      <c r="MU39" s="86"/>
      <c r="MV39" s="86"/>
      <c r="MW39" s="86"/>
      <c r="MX39" s="86"/>
      <c r="MY39" s="86"/>
      <c r="MZ39" s="86"/>
      <c r="NA39" s="86"/>
      <c r="NB39" s="86"/>
      <c r="NC39" s="86"/>
      <c r="ND39" s="86"/>
      <c r="NE39" s="86"/>
      <c r="NF39" s="86"/>
      <c r="NG39" s="86"/>
      <c r="NH39" s="86"/>
      <c r="NI39" s="86"/>
      <c r="NJ39" s="86"/>
      <c r="NK39" s="86"/>
      <c r="NL39" s="86"/>
      <c r="NM39" s="86"/>
      <c r="NN39" s="86"/>
      <c r="NO39" s="86"/>
      <c r="NP39" s="86"/>
      <c r="NQ39" s="86"/>
      <c r="NR39" s="86"/>
      <c r="NS39" s="86"/>
      <c r="NT39" s="86"/>
      <c r="NU39" s="86"/>
      <c r="NV39" s="86"/>
      <c r="NW39" s="86"/>
      <c r="NX39" s="86"/>
      <c r="NY39" s="86"/>
      <c r="NZ39" s="86"/>
      <c r="OA39" s="86"/>
      <c r="OB39" s="86"/>
      <c r="OC39" s="86"/>
      <c r="OD39" s="86"/>
      <c r="OE39" s="86"/>
      <c r="OF39" s="86"/>
      <c r="OG39" s="86"/>
      <c r="OH39" s="86"/>
      <c r="OI39" s="86"/>
      <c r="OJ39" s="86"/>
      <c r="OK39" s="86"/>
      <c r="OL39" s="86"/>
      <c r="OM39" s="86"/>
      <c r="ON39" s="86"/>
      <c r="OO39" s="86"/>
      <c r="OP39" s="86"/>
      <c r="OQ39" s="86"/>
      <c r="OR39" s="86"/>
      <c r="OS39" s="86"/>
      <c r="OT39" s="86"/>
      <c r="OU39" s="86"/>
      <c r="OV39" s="86"/>
      <c r="OW39" s="86"/>
      <c r="OX39" s="86"/>
      <c r="OY39" s="86"/>
      <c r="OZ39" s="86"/>
      <c r="PA39" s="86"/>
      <c r="PB39" s="86"/>
      <c r="PC39" s="86"/>
      <c r="PD39" s="86"/>
      <c r="PE39" s="86"/>
      <c r="PF39" s="86"/>
      <c r="PG39" s="86"/>
      <c r="PH39" s="86"/>
      <c r="PI39" s="86"/>
      <c r="PJ39" s="86"/>
      <c r="PK39" s="86"/>
      <c r="PL39" s="86"/>
      <c r="PM39" s="86"/>
      <c r="PN39" s="86"/>
      <c r="PO39" s="86"/>
      <c r="PP39" s="86"/>
      <c r="PQ39" s="86"/>
      <c r="PR39" s="86"/>
      <c r="PS39" s="86"/>
      <c r="PT39" s="86"/>
      <c r="PU39" s="86"/>
      <c r="PV39" s="86"/>
      <c r="PW39" s="86"/>
      <c r="PX39" s="86"/>
      <c r="PY39" s="86"/>
      <c r="PZ39" s="86"/>
      <c r="QA39" s="86"/>
      <c r="QB39" s="86"/>
      <c r="QC39" s="86"/>
      <c r="QD39" s="86"/>
      <c r="QE39" s="86"/>
      <c r="QF39" s="86"/>
      <c r="QG39" s="86"/>
      <c r="QH39" s="86"/>
      <c r="QI39" s="86"/>
      <c r="QJ39" s="86"/>
      <c r="QK39" s="86"/>
      <c r="QL39" s="86"/>
      <c r="QM39" s="86"/>
      <c r="QN39" s="86"/>
      <c r="QO39" s="86"/>
      <c r="QP39" s="86"/>
      <c r="QQ39" s="86"/>
      <c r="QR39" s="86"/>
      <c r="QS39" s="86"/>
      <c r="QT39" s="86"/>
      <c r="QU39" s="86"/>
      <c r="QV39" s="86"/>
      <c r="QW39" s="86"/>
      <c r="QX39" s="86"/>
      <c r="QY39" s="86"/>
      <c r="QZ39" s="86"/>
      <c r="RA39" s="86"/>
      <c r="RB39" s="86"/>
      <c r="RC39" s="86"/>
      <c r="RD39" s="86"/>
      <c r="RE39" s="86"/>
      <c r="RF39" s="86"/>
      <c r="RG39" s="86"/>
      <c r="RH39" s="86"/>
      <c r="RI39" s="86"/>
      <c r="RJ39" s="86"/>
      <c r="RK39" s="86"/>
      <c r="RL39" s="86"/>
      <c r="RM39" s="86"/>
      <c r="RN39" s="86"/>
      <c r="RO39" s="86"/>
      <c r="RP39" s="86"/>
      <c r="RQ39" s="86"/>
      <c r="RR39" s="86"/>
      <c r="RS39" s="86"/>
      <c r="RT39" s="86"/>
      <c r="RU39" s="86"/>
      <c r="RV39" s="86"/>
      <c r="RW39" s="86"/>
      <c r="RX39" s="86"/>
      <c r="RY39" s="86"/>
      <c r="RZ39" s="86"/>
      <c r="SA39" s="86"/>
      <c r="SB39" s="86"/>
      <c r="SC39" s="86"/>
      <c r="SD39" s="86"/>
      <c r="SE39" s="86"/>
      <c r="SF39" s="86"/>
      <c r="SG39" s="86"/>
      <c r="SH39" s="86"/>
      <c r="SI39" s="86"/>
      <c r="SJ39" s="86"/>
      <c r="SK39" s="86"/>
      <c r="SL39" s="86"/>
      <c r="SM39" s="86"/>
      <c r="SN39" s="86"/>
      <c r="SO39" s="86"/>
      <c r="SP39" s="86"/>
      <c r="SQ39" s="86"/>
      <c r="SR39" s="86"/>
      <c r="SS39" s="86"/>
      <c r="ST39" s="86"/>
      <c r="SU39" s="86"/>
      <c r="SV39" s="86"/>
      <c r="SW39" s="86"/>
      <c r="SX39" s="86"/>
      <c r="SY39" s="86"/>
      <c r="SZ39" s="86"/>
      <c r="TA39" s="86"/>
      <c r="TB39" s="86"/>
      <c r="TC39" s="86"/>
      <c r="TD39" s="86"/>
      <c r="TE39" s="86"/>
      <c r="TF39" s="86"/>
      <c r="TG39" s="86"/>
      <c r="TH39" s="86"/>
      <c r="TI39" s="86"/>
      <c r="TJ39" s="86"/>
      <c r="TK39" s="86"/>
      <c r="TL39" s="86"/>
      <c r="TM39" s="86"/>
      <c r="TN39" s="86"/>
      <c r="TO39" s="86"/>
      <c r="TP39" s="86"/>
      <c r="TQ39" s="86"/>
      <c r="TR39" s="86"/>
      <c r="TS39" s="86"/>
      <c r="TT39" s="86"/>
      <c r="TU39" s="86"/>
      <c r="TV39" s="86"/>
      <c r="TW39" s="86"/>
      <c r="TX39" s="86"/>
      <c r="TY39" s="86"/>
      <c r="TZ39" s="86"/>
      <c r="UA39" s="86"/>
      <c r="UB39" s="86"/>
      <c r="UC39" s="86"/>
      <c r="UD39" s="86"/>
      <c r="UE39" s="86"/>
      <c r="UF39" s="86"/>
      <c r="UG39" s="86"/>
      <c r="UH39" s="86"/>
      <c r="UI39" s="86"/>
      <c r="UJ39" s="86"/>
      <c r="UK39" s="86"/>
      <c r="UL39" s="86"/>
      <c r="UM39" s="86"/>
      <c r="UN39" s="86"/>
      <c r="UO39" s="86"/>
      <c r="UP39" s="86"/>
      <c r="UQ39" s="86"/>
      <c r="UR39" s="86"/>
      <c r="US39" s="86"/>
      <c r="UT39" s="86"/>
      <c r="UU39" s="86"/>
      <c r="UV39" s="86"/>
      <c r="UW39" s="86"/>
      <c r="UX39" s="86"/>
      <c r="UY39" s="86"/>
      <c r="UZ39" s="86"/>
      <c r="VA39" s="86"/>
      <c r="VB39" s="86"/>
      <c r="VC39" s="86"/>
      <c r="VD39" s="86"/>
      <c r="VE39" s="86"/>
      <c r="VF39" s="86"/>
      <c r="VG39" s="86"/>
      <c r="VH39" s="86"/>
      <c r="VI39" s="86"/>
      <c r="VJ39" s="86"/>
      <c r="VK39" s="86"/>
      <c r="VL39" s="86"/>
      <c r="VM39" s="86"/>
      <c r="VN39" s="86"/>
      <c r="VO39" s="86"/>
      <c r="VP39" s="86"/>
      <c r="VQ39" s="86"/>
      <c r="VR39" s="86"/>
      <c r="VS39" s="86"/>
      <c r="VT39" s="86"/>
      <c r="VU39" s="86"/>
      <c r="VV39" s="86"/>
      <c r="VW39" s="86"/>
      <c r="VX39" s="86"/>
      <c r="VY39" s="86"/>
      <c r="VZ39" s="86"/>
      <c r="WA39" s="86"/>
      <c r="WB39" s="86"/>
      <c r="WC39" s="86"/>
      <c r="WD39" s="86"/>
      <c r="WE39" s="86"/>
      <c r="WF39" s="86"/>
      <c r="WG39" s="86"/>
      <c r="WH39" s="86"/>
      <c r="WI39" s="86"/>
      <c r="WJ39" s="86"/>
      <c r="WK39" s="86"/>
      <c r="WL39" s="86"/>
      <c r="WM39" s="86"/>
      <c r="WN39" s="86"/>
      <c r="WO39" s="86"/>
      <c r="WP39" s="86"/>
      <c r="WQ39" s="86"/>
      <c r="WR39" s="86"/>
      <c r="WS39" s="86"/>
      <c r="WT39" s="86"/>
      <c r="WU39" s="86"/>
      <c r="WV39" s="86"/>
      <c r="WW39" s="86"/>
      <c r="WX39" s="86"/>
      <c r="WY39" s="86"/>
      <c r="WZ39" s="86"/>
      <c r="XA39" s="86"/>
      <c r="XB39" s="86"/>
      <c r="XC39" s="86"/>
      <c r="XD39" s="86"/>
      <c r="XE39" s="86"/>
      <c r="XF39" s="86"/>
      <c r="XG39" s="86"/>
      <c r="XH39" s="86"/>
      <c r="XI39" s="86"/>
      <c r="XJ39" s="86"/>
      <c r="XK39" s="86"/>
      <c r="XL39" s="86"/>
      <c r="XM39" s="86"/>
      <c r="XN39" s="86"/>
      <c r="XO39" s="86"/>
      <c r="XP39" s="86"/>
      <c r="XQ39" s="86"/>
      <c r="XR39" s="86"/>
      <c r="XS39" s="86"/>
      <c r="XT39" s="86"/>
      <c r="XU39" s="86"/>
      <c r="XV39" s="86"/>
      <c r="XW39" s="86"/>
      <c r="XX39" s="86"/>
      <c r="XY39" s="86"/>
      <c r="XZ39" s="86"/>
      <c r="YA39" s="86"/>
      <c r="YB39" s="86"/>
      <c r="YC39" s="86"/>
      <c r="YD39" s="86"/>
      <c r="YE39" s="86"/>
      <c r="YF39" s="86"/>
      <c r="YG39" s="86"/>
      <c r="YH39" s="86"/>
      <c r="YI39" s="86"/>
      <c r="YJ39" s="86"/>
      <c r="YK39" s="86"/>
      <c r="YL39" s="86"/>
      <c r="YM39" s="86"/>
      <c r="YN39" s="86"/>
      <c r="YO39" s="86"/>
      <c r="YP39" s="86"/>
      <c r="YQ39" s="86"/>
      <c r="YR39" s="86"/>
      <c r="YS39" s="86"/>
      <c r="YT39" s="86"/>
      <c r="YU39" s="86"/>
      <c r="YV39" s="86"/>
      <c r="YW39" s="86"/>
      <c r="YX39" s="86"/>
      <c r="YY39" s="86"/>
      <c r="YZ39" s="86"/>
      <c r="ZA39" s="86"/>
      <c r="ZB39" s="86"/>
      <c r="ZC39" s="86"/>
      <c r="ZD39" s="86"/>
      <c r="ZE39" s="86"/>
      <c r="ZF39" s="86"/>
      <c r="ZG39" s="86"/>
      <c r="ZH39" s="86"/>
      <c r="ZI39" s="86"/>
      <c r="ZJ39" s="86"/>
      <c r="ZK39" s="86"/>
      <c r="ZL39" s="86"/>
      <c r="ZM39" s="86"/>
      <c r="ZN39" s="86"/>
      <c r="ZO39" s="86"/>
      <c r="ZP39" s="86"/>
      <c r="ZQ39" s="86"/>
      <c r="ZR39" s="86"/>
      <c r="ZS39" s="86"/>
      <c r="ZT39" s="86"/>
      <c r="ZU39" s="86"/>
      <c r="ZV39" s="86"/>
      <c r="ZW39" s="86"/>
      <c r="ZX39" s="86"/>
      <c r="ZY39" s="86"/>
      <c r="ZZ39" s="86"/>
      <c r="AAA39" s="86"/>
      <c r="AAB39" s="86"/>
      <c r="AAC39" s="86"/>
      <c r="AAD39" s="86"/>
      <c r="AAE39" s="86"/>
      <c r="AAF39" s="86"/>
      <c r="AAG39" s="86"/>
      <c r="AAH39" s="86"/>
      <c r="AAI39" s="86"/>
      <c r="AAJ39" s="86"/>
      <c r="AAK39" s="86"/>
      <c r="AAL39" s="86"/>
      <c r="AAM39" s="86"/>
      <c r="AAN39" s="86"/>
      <c r="AAO39" s="86"/>
      <c r="AAP39" s="86"/>
      <c r="AAQ39" s="86"/>
      <c r="AAR39" s="86"/>
      <c r="AAS39" s="86"/>
      <c r="AAT39" s="86"/>
      <c r="AAU39" s="86"/>
      <c r="AAV39" s="86"/>
      <c r="AAW39" s="86"/>
      <c r="AAX39" s="86"/>
      <c r="AAY39" s="86"/>
      <c r="AAZ39" s="86"/>
      <c r="ABA39" s="86"/>
      <c r="ABB39" s="86"/>
      <c r="ABC39" s="86"/>
      <c r="ABD39" s="86"/>
      <c r="ABE39" s="86"/>
      <c r="ABF39" s="86"/>
      <c r="ABG39" s="86"/>
      <c r="ABH39" s="86"/>
      <c r="ABI39" s="86"/>
      <c r="ABJ39" s="86"/>
      <c r="ABK39" s="86"/>
      <c r="ABL39" s="86"/>
      <c r="ABM39" s="86"/>
      <c r="ABN39" s="86"/>
      <c r="ABO39" s="86"/>
      <c r="ABP39" s="86"/>
      <c r="ABQ39" s="86"/>
      <c r="ABR39" s="86"/>
      <c r="ABS39" s="86"/>
      <c r="ABT39" s="86"/>
      <c r="ABU39" s="86"/>
      <c r="ABV39" s="86"/>
      <c r="ABW39" s="86"/>
      <c r="ABX39" s="86"/>
      <c r="ABY39" s="86"/>
      <c r="ABZ39" s="86"/>
      <c r="ACA39" s="86"/>
      <c r="ACB39" s="86"/>
      <c r="ACC39" s="86"/>
      <c r="ACD39" s="86"/>
      <c r="ACE39" s="86"/>
      <c r="ACF39" s="86"/>
      <c r="ACG39" s="86"/>
      <c r="ACH39" s="86"/>
      <c r="ACI39" s="86"/>
      <c r="ACJ39" s="86"/>
      <c r="ACK39" s="86"/>
      <c r="ACL39" s="86"/>
      <c r="ACM39" s="86"/>
      <c r="ACN39" s="86"/>
      <c r="ACO39" s="86"/>
      <c r="ACP39" s="86"/>
      <c r="ACQ39" s="86"/>
      <c r="ACR39" s="86"/>
      <c r="ACS39" s="86"/>
      <c r="ACT39" s="86"/>
      <c r="ACU39" s="86"/>
      <c r="ACV39" s="86"/>
      <c r="ACW39" s="86"/>
      <c r="ACX39" s="86"/>
      <c r="ACY39" s="86"/>
      <c r="ACZ39" s="86"/>
      <c r="ADA39" s="86"/>
      <c r="ADB39" s="86"/>
      <c r="ADC39" s="86"/>
      <c r="ADD39" s="86"/>
      <c r="ADE39" s="86"/>
      <c r="ADF39" s="86"/>
      <c r="ADG39" s="86"/>
      <c r="ADH39" s="86"/>
      <c r="ADI39" s="86"/>
      <c r="ADJ39" s="86"/>
      <c r="ADK39" s="86"/>
      <c r="ADL39" s="86"/>
      <c r="ADM39" s="86"/>
      <c r="ADN39" s="86"/>
      <c r="ADO39" s="86"/>
      <c r="ADP39" s="86"/>
      <c r="ADQ39" s="86"/>
      <c r="ADR39" s="86"/>
      <c r="ADS39" s="86"/>
      <c r="ADT39" s="86"/>
      <c r="ADU39" s="86"/>
      <c r="ADV39" s="86"/>
      <c r="ADW39" s="86"/>
      <c r="ADX39" s="86"/>
      <c r="ADY39" s="86"/>
      <c r="ADZ39" s="86"/>
      <c r="AEA39" s="86"/>
      <c r="AEB39" s="86"/>
      <c r="AEC39" s="86"/>
      <c r="AED39" s="86"/>
      <c r="AEE39" s="86"/>
      <c r="AEF39" s="86"/>
      <c r="AEG39" s="86"/>
      <c r="AEH39" s="86"/>
      <c r="AEI39" s="86"/>
      <c r="AEJ39" s="86"/>
      <c r="AEK39" s="86"/>
      <c r="AEL39" s="86"/>
      <c r="AEM39" s="86"/>
      <c r="AEN39" s="86"/>
      <c r="AEO39" s="86"/>
      <c r="AEP39" s="86"/>
      <c r="AEQ39" s="86"/>
      <c r="AER39" s="86"/>
      <c r="AES39" s="86"/>
      <c r="AET39" s="86"/>
      <c r="AEU39" s="86"/>
      <c r="AEV39" s="86"/>
      <c r="AEW39" s="86"/>
      <c r="AEX39" s="86"/>
      <c r="AEY39" s="86"/>
      <c r="AEZ39" s="86"/>
      <c r="AFA39" s="86"/>
      <c r="AFB39" s="86"/>
      <c r="AFC39" s="86"/>
      <c r="AFD39" s="86"/>
      <c r="AFE39" s="86"/>
      <c r="AFF39" s="86"/>
      <c r="AFG39" s="86"/>
      <c r="AFH39" s="86"/>
      <c r="AFI39" s="86"/>
      <c r="AFJ39" s="86"/>
      <c r="AFK39" s="86"/>
      <c r="AFL39" s="86"/>
      <c r="AFM39" s="86"/>
      <c r="AFN39" s="86"/>
      <c r="AFO39" s="86"/>
      <c r="AFP39" s="86"/>
      <c r="AFQ39" s="86"/>
      <c r="AFR39" s="86"/>
      <c r="AFS39" s="86"/>
      <c r="AFT39" s="86"/>
      <c r="AFU39" s="86"/>
      <c r="AFV39" s="86"/>
      <c r="AFW39" s="86"/>
      <c r="AFX39" s="86"/>
      <c r="AFY39" s="86"/>
      <c r="AFZ39" s="86"/>
      <c r="AGA39" s="86"/>
      <c r="AGB39" s="86"/>
      <c r="AGC39" s="86"/>
      <c r="AGD39" s="86"/>
      <c r="AGE39" s="86"/>
      <c r="AGF39" s="86"/>
      <c r="AGG39" s="86"/>
      <c r="AGH39" s="86"/>
      <c r="AGI39" s="86"/>
      <c r="AGJ39" s="86"/>
      <c r="AGK39" s="86"/>
      <c r="AGL39" s="86"/>
      <c r="AGM39" s="86"/>
      <c r="AGN39" s="86"/>
      <c r="AGO39" s="86"/>
      <c r="AGP39" s="86"/>
      <c r="AGQ39" s="86"/>
      <c r="AGR39" s="86"/>
      <c r="AGS39" s="86"/>
      <c r="AGT39" s="86"/>
      <c r="AGU39" s="86"/>
      <c r="AGV39" s="86"/>
      <c r="AGW39" s="86"/>
      <c r="AGX39" s="86"/>
      <c r="AGY39" s="86"/>
      <c r="AGZ39" s="86"/>
      <c r="AHA39" s="86"/>
      <c r="AHB39" s="86"/>
      <c r="AHC39" s="86"/>
      <c r="AHD39" s="86"/>
      <c r="AHE39" s="86"/>
      <c r="AHF39" s="86"/>
      <c r="AHG39" s="86"/>
      <c r="AHH39" s="86"/>
      <c r="AHI39" s="86"/>
      <c r="AHJ39" s="86"/>
      <c r="AHK39" s="86"/>
      <c r="AHL39" s="86"/>
      <c r="AHM39" s="86"/>
      <c r="AHN39" s="86"/>
      <c r="AHO39" s="86"/>
      <c r="AHP39" s="86"/>
      <c r="AHQ39" s="86"/>
      <c r="AHR39" s="86"/>
      <c r="AHS39" s="86"/>
      <c r="AHT39" s="86"/>
      <c r="AHU39" s="86"/>
      <c r="AHV39" s="86"/>
      <c r="AHW39" s="86"/>
      <c r="AHX39" s="86"/>
      <c r="AHY39" s="86"/>
      <c r="AHZ39" s="86"/>
      <c r="AIA39" s="86"/>
      <c r="AIB39" s="86"/>
      <c r="AIC39" s="86"/>
      <c r="AID39" s="86"/>
      <c r="AIE39" s="86"/>
      <c r="AIF39" s="86"/>
      <c r="AIG39" s="86"/>
      <c r="AIH39" s="86"/>
      <c r="AII39" s="86"/>
      <c r="AIJ39" s="86"/>
      <c r="AIK39" s="86"/>
      <c r="AIL39" s="86"/>
      <c r="AIM39" s="86"/>
      <c r="AIN39" s="86"/>
      <c r="AIO39" s="86"/>
      <c r="AIP39" s="86"/>
      <c r="AIQ39" s="86"/>
      <c r="AIR39" s="86"/>
      <c r="AIS39" s="86"/>
      <c r="AIT39" s="86"/>
      <c r="AIU39" s="86"/>
      <c r="AIV39" s="86"/>
      <c r="AIW39" s="86"/>
      <c r="AIX39" s="86"/>
      <c r="AIY39" s="86"/>
      <c r="AIZ39" s="86"/>
      <c r="AJA39" s="86"/>
      <c r="AJB39" s="86"/>
      <c r="AJC39" s="86"/>
      <c r="AJD39" s="86"/>
      <c r="AJE39" s="86"/>
      <c r="AJF39" s="86"/>
      <c r="AJG39" s="86"/>
      <c r="AJH39" s="86"/>
      <c r="AJI39" s="86"/>
      <c r="AJJ39" s="86"/>
      <c r="AJK39" s="86"/>
      <c r="AJL39" s="86"/>
      <c r="AJM39" s="86"/>
      <c r="AJN39" s="86"/>
      <c r="AJO39" s="86"/>
      <c r="AJP39" s="86"/>
      <c r="AJQ39" s="86"/>
      <c r="AJR39" s="86"/>
      <c r="AJS39" s="86"/>
      <c r="AJT39" s="86"/>
      <c r="AJU39" s="86"/>
      <c r="AJV39" s="86"/>
      <c r="AJW39" s="86"/>
      <c r="AJX39" s="86"/>
      <c r="AJY39" s="86"/>
      <c r="AJZ39" s="86"/>
      <c r="AKA39" s="86"/>
      <c r="AKB39" s="86"/>
      <c r="AKC39" s="86"/>
      <c r="AKD39" s="86"/>
      <c r="AKE39" s="86"/>
      <c r="AKF39" s="86"/>
      <c r="AKG39" s="86"/>
      <c r="AKH39" s="86"/>
      <c r="AKI39" s="86"/>
      <c r="AKJ39" s="86"/>
      <c r="AKK39" s="86"/>
      <c r="AKL39" s="86"/>
      <c r="AKM39" s="86"/>
      <c r="AKN39" s="86"/>
      <c r="AKO39" s="86"/>
      <c r="AKP39" s="86"/>
      <c r="AKQ39" s="86"/>
      <c r="AKR39" s="86"/>
      <c r="AKS39" s="86"/>
      <c r="AKT39" s="86"/>
      <c r="AKU39" s="86"/>
      <c r="AKV39" s="86"/>
      <c r="AKW39" s="86"/>
      <c r="AKX39" s="86"/>
      <c r="AKY39" s="86"/>
      <c r="AKZ39" s="86"/>
      <c r="ALA39" s="86"/>
      <c r="ALB39" s="86"/>
      <c r="ALC39" s="86"/>
      <c r="ALD39" s="86"/>
      <c r="ALE39" s="86"/>
      <c r="ALF39" s="86"/>
      <c r="ALG39" s="86"/>
      <c r="ALH39" s="86"/>
      <c r="ALI39" s="86"/>
      <c r="ALJ39" s="86"/>
      <c r="ALK39" s="86"/>
      <c r="ALL39" s="86"/>
      <c r="ALM39" s="86"/>
      <c r="ALN39" s="86"/>
      <c r="ALO39" s="86"/>
      <c r="ALP39" s="86"/>
      <c r="ALQ39" s="86"/>
      <c r="ALR39" s="86"/>
      <c r="ALS39" s="86"/>
      <c r="ALT39" s="86"/>
      <c r="ALU39" s="86"/>
      <c r="ALV39" s="86"/>
      <c r="ALW39" s="86"/>
      <c r="ALX39" s="86"/>
      <c r="ALY39" s="86"/>
      <c r="ALZ39" s="86"/>
      <c r="AMA39" s="86"/>
      <c r="AMB39" s="86"/>
      <c r="AMC39" s="86"/>
      <c r="AMD39" s="86"/>
      <c r="AME39" s="86"/>
      <c r="AMF39" s="86"/>
      <c r="AMG39" s="86"/>
      <c r="AMH39" s="86"/>
      <c r="AMI39" s="86"/>
      <c r="AMJ39" s="86"/>
      <c r="AMK39" s="86"/>
      <c r="AML39" s="86"/>
      <c r="AMM39" s="86"/>
      <c r="AMN39" s="86"/>
      <c r="AMO39" s="86"/>
      <c r="AMP39" s="86"/>
      <c r="AMQ39" s="86"/>
      <c r="AMR39" s="86"/>
      <c r="AMS39" s="86"/>
      <c r="AMT39" s="86"/>
      <c r="AMU39" s="86"/>
      <c r="AMV39" s="86"/>
      <c r="AMW39" s="86"/>
      <c r="AMX39" s="86"/>
      <c r="AMY39" s="86"/>
      <c r="AMZ39" s="86"/>
      <c r="ANA39" s="86"/>
      <c r="ANB39" s="86"/>
      <c r="ANC39" s="86"/>
      <c r="AND39" s="86"/>
      <c r="ANE39" s="86"/>
      <c r="ANF39" s="86"/>
      <c r="ANG39" s="86"/>
      <c r="ANH39" s="86"/>
      <c r="ANI39" s="86"/>
      <c r="ANJ39" s="86"/>
      <c r="ANK39" s="86"/>
      <c r="ANL39" s="86"/>
      <c r="ANM39" s="86"/>
      <c r="ANN39" s="86"/>
      <c r="ANO39" s="86"/>
      <c r="ANP39" s="86"/>
      <c r="ANQ39" s="86"/>
      <c r="ANR39" s="86"/>
      <c r="ANS39" s="86"/>
      <c r="ANT39" s="86"/>
      <c r="ANU39" s="86"/>
      <c r="ANV39" s="86"/>
      <c r="ANW39" s="86"/>
      <c r="ANX39" s="86"/>
      <c r="ANY39" s="86"/>
      <c r="ANZ39" s="86"/>
      <c r="AOA39" s="86"/>
      <c r="AOB39" s="86"/>
      <c r="AOC39" s="86"/>
      <c r="AOD39" s="86"/>
      <c r="AOE39" s="86"/>
      <c r="AOF39" s="86"/>
      <c r="AOG39" s="86"/>
      <c r="AOH39" s="86"/>
      <c r="AOI39" s="86"/>
      <c r="AOJ39" s="86"/>
      <c r="AOK39" s="86"/>
      <c r="AOL39" s="86"/>
      <c r="AOM39" s="86"/>
      <c r="AON39" s="86"/>
      <c r="AOO39" s="86"/>
      <c r="AOP39" s="86"/>
      <c r="AOQ39" s="86"/>
      <c r="AOR39" s="86"/>
      <c r="AOS39" s="86"/>
      <c r="AOT39" s="86"/>
      <c r="AOU39" s="86"/>
      <c r="AOV39" s="86"/>
      <c r="AOW39" s="86"/>
      <c r="AOX39" s="86"/>
      <c r="AOY39" s="86"/>
      <c r="AOZ39" s="86"/>
      <c r="APA39" s="86"/>
      <c r="APB39" s="86"/>
      <c r="APC39" s="86"/>
      <c r="APD39" s="86"/>
      <c r="APE39" s="86"/>
      <c r="APF39" s="86"/>
      <c r="APG39" s="86"/>
      <c r="APH39" s="86"/>
      <c r="API39" s="86"/>
      <c r="APJ39" s="86"/>
      <c r="APK39" s="86"/>
      <c r="APL39" s="86"/>
      <c r="APM39" s="86"/>
      <c r="APN39" s="86"/>
      <c r="APO39" s="86"/>
      <c r="APP39" s="86"/>
      <c r="APQ39" s="86"/>
      <c r="APR39" s="86"/>
      <c r="APS39" s="86"/>
      <c r="APT39" s="86"/>
      <c r="APU39" s="86"/>
      <c r="APV39" s="86"/>
      <c r="APW39" s="86"/>
      <c r="APX39" s="86"/>
      <c r="APY39" s="86"/>
      <c r="APZ39" s="86"/>
      <c r="AQA39" s="86"/>
      <c r="AQB39" s="86"/>
      <c r="AQC39" s="86"/>
      <c r="AQD39" s="86"/>
      <c r="AQE39" s="86"/>
      <c r="AQF39" s="86"/>
      <c r="AQG39" s="86"/>
      <c r="AQH39" s="86"/>
      <c r="AQI39" s="86"/>
      <c r="AQJ39" s="86"/>
      <c r="AQK39" s="86"/>
      <c r="AQL39" s="86"/>
      <c r="AQM39" s="86"/>
      <c r="AQN39" s="86"/>
      <c r="AQO39" s="86"/>
      <c r="AQP39" s="86"/>
      <c r="AQQ39" s="86"/>
      <c r="AQR39" s="86"/>
      <c r="AQS39" s="86"/>
      <c r="AQT39" s="86"/>
      <c r="AQU39" s="86"/>
      <c r="AQV39" s="86"/>
      <c r="AQW39" s="86"/>
      <c r="AQX39" s="86"/>
      <c r="AQY39" s="86"/>
      <c r="AQZ39" s="86"/>
      <c r="ARA39" s="86"/>
      <c r="ARB39" s="86"/>
      <c r="ARC39" s="86"/>
      <c r="ARD39" s="86"/>
      <c r="ARE39" s="86"/>
      <c r="ARF39" s="86"/>
      <c r="ARG39" s="86"/>
      <c r="ARH39" s="86"/>
      <c r="ARI39" s="86"/>
      <c r="ARJ39" s="86"/>
      <c r="ARK39" s="86"/>
      <c r="ARL39" s="86"/>
      <c r="ARM39" s="86"/>
      <c r="ARN39" s="86"/>
      <c r="ARO39" s="86"/>
      <c r="ARP39" s="86"/>
      <c r="ARQ39" s="86"/>
      <c r="ARR39" s="86"/>
      <c r="ARS39" s="86"/>
      <c r="ART39" s="86"/>
      <c r="ARU39" s="86"/>
      <c r="ARV39" s="86"/>
      <c r="ARW39" s="86"/>
      <c r="ARX39" s="86"/>
      <c r="ARY39" s="86"/>
      <c r="ARZ39" s="86"/>
      <c r="ASA39" s="86"/>
      <c r="ASB39" s="86"/>
      <c r="ASC39" s="86"/>
      <c r="ASD39" s="86"/>
      <c r="ASE39" s="86"/>
      <c r="ASF39" s="86"/>
      <c r="ASG39" s="86"/>
      <c r="ASH39" s="86"/>
      <c r="ASI39" s="86"/>
      <c r="ASJ39" s="86"/>
      <c r="ASK39" s="86"/>
      <c r="ASL39" s="86"/>
      <c r="ASM39" s="86"/>
      <c r="ASN39" s="86"/>
      <c r="ASO39" s="86"/>
      <c r="ASP39" s="86"/>
      <c r="ASQ39" s="86"/>
      <c r="ASR39" s="86"/>
      <c r="ASS39" s="86"/>
      <c r="AST39" s="86"/>
      <c r="ASU39" s="86"/>
      <c r="ASV39" s="86"/>
      <c r="ASW39" s="86"/>
      <c r="ASX39" s="86"/>
      <c r="ASY39" s="86"/>
      <c r="ASZ39" s="86"/>
      <c r="ATA39" s="86"/>
      <c r="ATB39" s="86"/>
      <c r="ATC39" s="86"/>
      <c r="ATD39" s="86"/>
      <c r="ATE39" s="86"/>
      <c r="ATF39" s="86"/>
      <c r="ATG39" s="86"/>
      <c r="ATH39" s="86"/>
      <c r="ATI39" s="86"/>
      <c r="ATJ39" s="86"/>
      <c r="ATK39" s="86"/>
      <c r="ATL39" s="86"/>
      <c r="ATM39" s="86"/>
      <c r="ATN39" s="86"/>
      <c r="ATO39" s="86"/>
      <c r="ATP39" s="86"/>
      <c r="ATQ39" s="86"/>
      <c r="ATR39" s="86"/>
      <c r="ATS39" s="86"/>
      <c r="ATT39" s="86"/>
      <c r="ATU39" s="86"/>
      <c r="ATV39" s="86"/>
      <c r="ATW39" s="86"/>
      <c r="ATX39" s="86"/>
      <c r="ATY39" s="86"/>
      <c r="ATZ39" s="86"/>
      <c r="AUA39" s="86"/>
      <c r="AUB39" s="86"/>
      <c r="AUC39" s="86"/>
      <c r="AUD39" s="86"/>
      <c r="AUE39" s="86"/>
      <c r="AUF39" s="86"/>
      <c r="AUG39" s="86"/>
      <c r="AUH39" s="86"/>
      <c r="AUI39" s="86"/>
      <c r="AUJ39" s="86"/>
      <c r="AUK39" s="86"/>
      <c r="AUL39" s="86"/>
      <c r="AUM39" s="86"/>
      <c r="AUN39" s="86"/>
      <c r="AUO39" s="86"/>
      <c r="AUP39" s="86"/>
      <c r="AUQ39" s="86"/>
      <c r="AUR39" s="86"/>
      <c r="AUS39" s="86"/>
      <c r="AUT39" s="86"/>
      <c r="AUU39" s="86"/>
      <c r="AUV39" s="86"/>
      <c r="AUW39" s="86"/>
      <c r="AUX39" s="86"/>
      <c r="AUY39" s="86"/>
      <c r="AUZ39" s="86"/>
      <c r="AVA39" s="86"/>
      <c r="AVB39" s="86"/>
      <c r="AVC39" s="86"/>
      <c r="AVD39" s="86"/>
      <c r="AVE39" s="86"/>
      <c r="AVF39" s="86"/>
      <c r="AVG39" s="86"/>
      <c r="AVH39" s="86"/>
      <c r="AVI39" s="86"/>
      <c r="AVJ39" s="86"/>
      <c r="AVK39" s="86"/>
      <c r="AVL39" s="86"/>
      <c r="AVM39" s="86"/>
      <c r="AVN39" s="86"/>
      <c r="AVO39" s="86"/>
      <c r="AVP39" s="86"/>
      <c r="AVQ39" s="86"/>
      <c r="AVR39" s="86"/>
      <c r="AVS39" s="86"/>
      <c r="AVT39" s="86"/>
      <c r="AVU39" s="86"/>
      <c r="AVV39" s="86"/>
      <c r="AVW39" s="86"/>
      <c r="AVX39" s="86"/>
      <c r="AVY39" s="86"/>
      <c r="AVZ39" s="86"/>
      <c r="AWA39" s="86"/>
      <c r="AWB39" s="86"/>
      <c r="AWC39" s="86"/>
      <c r="AWD39" s="86"/>
      <c r="AWE39" s="86"/>
      <c r="AWF39" s="86"/>
      <c r="AWG39" s="86"/>
      <c r="AWH39" s="86"/>
      <c r="AWI39" s="86"/>
      <c r="AWJ39" s="86"/>
      <c r="AWK39" s="86"/>
      <c r="AWL39" s="86"/>
      <c r="AWM39" s="86"/>
      <c r="AWN39" s="86"/>
      <c r="AWO39" s="86"/>
      <c r="AWP39" s="86"/>
      <c r="AWQ39" s="86"/>
      <c r="AWR39" s="86"/>
      <c r="AWS39" s="86"/>
      <c r="AWT39" s="86"/>
      <c r="AWU39" s="86"/>
      <c r="AWV39" s="86"/>
      <c r="AWW39" s="86"/>
      <c r="AWX39" s="86"/>
      <c r="AWY39" s="86"/>
      <c r="AWZ39" s="86"/>
      <c r="AXA39" s="86"/>
      <c r="AXB39" s="86"/>
      <c r="AXC39" s="86"/>
      <c r="AXD39" s="86"/>
      <c r="AXE39" s="86"/>
      <c r="AXF39" s="86"/>
      <c r="AXG39" s="86"/>
      <c r="AXH39" s="86"/>
      <c r="AXI39" s="86"/>
      <c r="AXJ39" s="86"/>
      <c r="AXK39" s="86"/>
      <c r="AXL39" s="86"/>
      <c r="AXM39" s="86"/>
      <c r="AXN39" s="86"/>
      <c r="AXO39" s="86"/>
      <c r="AXP39" s="86"/>
      <c r="AXQ39" s="86"/>
      <c r="AXR39" s="86"/>
      <c r="AXS39" s="86"/>
      <c r="AXT39" s="86"/>
      <c r="AXU39" s="86"/>
      <c r="AXV39" s="86"/>
      <c r="AXW39" s="86"/>
      <c r="AXX39" s="86"/>
      <c r="AXY39" s="86"/>
      <c r="AXZ39" s="86"/>
      <c r="AYA39" s="86"/>
      <c r="AYB39" s="86"/>
      <c r="AYC39" s="86"/>
      <c r="AYD39" s="86"/>
      <c r="AYE39" s="86"/>
      <c r="AYF39" s="86"/>
      <c r="AYG39" s="86"/>
      <c r="AYH39" s="86"/>
      <c r="AYI39" s="86"/>
      <c r="AYJ39" s="86"/>
      <c r="AYK39" s="86"/>
      <c r="AYL39" s="86"/>
      <c r="AYM39" s="86"/>
      <c r="AYN39" s="86"/>
      <c r="AYO39" s="86"/>
      <c r="AYP39" s="86"/>
      <c r="AYQ39" s="86"/>
      <c r="AYR39" s="86"/>
      <c r="AYS39" s="86"/>
      <c r="AYT39" s="86"/>
      <c r="AYU39" s="86"/>
      <c r="AYV39" s="86"/>
      <c r="AYW39" s="86"/>
      <c r="AYX39" s="86"/>
      <c r="AYY39" s="86"/>
      <c r="AYZ39" s="86"/>
      <c r="AZA39" s="86"/>
      <c r="AZB39" s="86"/>
      <c r="AZC39" s="86"/>
      <c r="AZD39" s="86"/>
      <c r="AZE39" s="86"/>
      <c r="AZF39" s="86"/>
      <c r="AZG39" s="86"/>
      <c r="AZH39" s="86"/>
      <c r="AZI39" s="86"/>
      <c r="AZJ39" s="86"/>
      <c r="AZK39" s="86"/>
      <c r="AZL39" s="86"/>
      <c r="AZM39" s="86"/>
      <c r="AZN39" s="86"/>
      <c r="AZO39" s="86"/>
      <c r="AZP39" s="86"/>
      <c r="AZQ39" s="86"/>
      <c r="AZR39" s="86"/>
      <c r="AZS39" s="86"/>
      <c r="AZT39" s="86"/>
      <c r="AZU39" s="86"/>
      <c r="AZV39" s="86"/>
      <c r="AZW39" s="86"/>
      <c r="AZX39" s="86"/>
      <c r="AZY39" s="86"/>
      <c r="AZZ39" s="86"/>
      <c r="BAA39" s="86"/>
      <c r="BAB39" s="86"/>
      <c r="BAC39" s="86"/>
      <c r="BAD39" s="86"/>
      <c r="BAE39" s="86"/>
      <c r="BAF39" s="86"/>
      <c r="BAG39" s="86"/>
      <c r="BAH39" s="86"/>
      <c r="BAI39" s="86"/>
      <c r="BAJ39" s="86"/>
      <c r="BAK39" s="86"/>
      <c r="BAL39" s="86"/>
      <c r="BAM39" s="86"/>
      <c r="BAN39" s="86"/>
      <c r="BAO39" s="86"/>
      <c r="BAP39" s="86"/>
      <c r="BAQ39" s="86"/>
      <c r="BAR39" s="86"/>
      <c r="BAS39" s="86"/>
      <c r="BAT39" s="86"/>
      <c r="BAU39" s="86"/>
      <c r="BAV39" s="86"/>
      <c r="BAW39" s="86"/>
      <c r="BAX39" s="86"/>
      <c r="BAY39" s="86"/>
      <c r="BAZ39" s="86"/>
      <c r="BBA39" s="86"/>
      <c r="BBB39" s="86"/>
      <c r="BBC39" s="86"/>
      <c r="BBD39" s="86"/>
      <c r="BBE39" s="86"/>
      <c r="BBF39" s="86"/>
      <c r="BBG39" s="86"/>
      <c r="BBH39" s="86"/>
      <c r="BBI39" s="86"/>
      <c r="BBJ39" s="86"/>
      <c r="BBK39" s="86"/>
      <c r="BBL39" s="86"/>
      <c r="BBM39" s="86"/>
      <c r="BBN39" s="86"/>
      <c r="BBO39" s="86"/>
      <c r="BBP39" s="86"/>
      <c r="BBQ39" s="86"/>
      <c r="BBR39" s="86"/>
      <c r="BBS39" s="86"/>
      <c r="BBT39" s="86"/>
      <c r="BBU39" s="86"/>
      <c r="BBV39" s="86"/>
      <c r="BBW39" s="86"/>
      <c r="BBX39" s="86"/>
      <c r="BBY39" s="86"/>
      <c r="BBZ39" s="86"/>
      <c r="BCA39" s="86"/>
      <c r="BCB39" s="86"/>
      <c r="BCC39" s="86"/>
      <c r="BCD39" s="86"/>
      <c r="BCE39" s="86"/>
      <c r="BCF39" s="86"/>
      <c r="BCG39" s="86"/>
      <c r="BCH39" s="86"/>
      <c r="BCI39" s="86"/>
      <c r="BCJ39" s="86"/>
      <c r="BCK39" s="86"/>
      <c r="BCL39" s="86"/>
      <c r="BCM39" s="86"/>
      <c r="BCN39" s="86"/>
      <c r="BCO39" s="86"/>
      <c r="BCP39" s="86"/>
      <c r="BCQ39" s="86"/>
      <c r="BCR39" s="86"/>
      <c r="BCS39" s="86"/>
      <c r="BCT39" s="86"/>
      <c r="BCU39" s="86"/>
      <c r="BCV39" s="86"/>
      <c r="BCW39" s="86"/>
      <c r="BCX39" s="86"/>
      <c r="BCY39" s="86"/>
      <c r="BCZ39" s="86"/>
      <c r="BDA39" s="86"/>
      <c r="BDB39" s="86"/>
      <c r="BDC39" s="86"/>
      <c r="BDD39" s="86"/>
      <c r="BDE39" s="86"/>
      <c r="BDF39" s="86"/>
      <c r="BDG39" s="86"/>
      <c r="BDH39" s="86"/>
      <c r="BDI39" s="86"/>
      <c r="BDJ39" s="86"/>
      <c r="BDK39" s="86"/>
      <c r="BDL39" s="86"/>
      <c r="BDM39" s="86"/>
      <c r="BDN39" s="86"/>
      <c r="BDO39" s="86"/>
      <c r="BDP39" s="86"/>
      <c r="BDQ39" s="86"/>
      <c r="BDR39" s="86"/>
      <c r="BDS39" s="86"/>
      <c r="BDT39" s="86"/>
      <c r="BDU39" s="86"/>
      <c r="BDV39" s="86"/>
      <c r="BDW39" s="86"/>
      <c r="BDX39" s="86"/>
      <c r="BDY39" s="86"/>
      <c r="BDZ39" s="86"/>
      <c r="BEA39" s="86"/>
      <c r="BEB39" s="86"/>
      <c r="BEC39" s="86"/>
      <c r="BED39" s="86"/>
      <c r="BEE39" s="86"/>
      <c r="BEF39" s="86"/>
      <c r="BEG39" s="86"/>
      <c r="BEH39" s="86"/>
      <c r="BEI39" s="86"/>
      <c r="BEJ39" s="86"/>
      <c r="BEK39" s="86"/>
      <c r="BEL39" s="86"/>
      <c r="BEM39" s="86"/>
      <c r="BEN39" s="86"/>
      <c r="BEO39" s="86"/>
      <c r="BEP39" s="86"/>
      <c r="BEQ39" s="86"/>
      <c r="BER39" s="86"/>
      <c r="BES39" s="86"/>
      <c r="BET39" s="86"/>
      <c r="BEU39" s="86"/>
      <c r="BEV39" s="86"/>
      <c r="BEW39" s="86"/>
      <c r="BEX39" s="86"/>
      <c r="BEY39" s="86"/>
      <c r="BEZ39" s="86"/>
      <c r="BFA39" s="86"/>
      <c r="BFB39" s="86"/>
      <c r="BFC39" s="86"/>
      <c r="BFD39" s="86"/>
      <c r="BFE39" s="86"/>
      <c r="BFF39" s="86"/>
      <c r="BFG39" s="86"/>
      <c r="BFH39" s="86"/>
      <c r="BFI39" s="86"/>
      <c r="BFJ39" s="86"/>
      <c r="BFK39" s="86"/>
      <c r="BFL39" s="86"/>
      <c r="BFM39" s="86"/>
      <c r="BFN39" s="86"/>
      <c r="BFO39" s="86"/>
      <c r="BFP39" s="86"/>
      <c r="BFQ39" s="86"/>
      <c r="BFR39" s="86"/>
      <c r="BFS39" s="86"/>
      <c r="BFT39" s="86"/>
      <c r="BFU39" s="86"/>
      <c r="BFV39" s="86"/>
      <c r="BFW39" s="86"/>
      <c r="BFX39" s="86"/>
      <c r="BFY39" s="86"/>
      <c r="BFZ39" s="86"/>
      <c r="BGA39" s="86"/>
      <c r="BGB39" s="86"/>
      <c r="BGC39" s="86"/>
      <c r="BGD39" s="86"/>
      <c r="BGE39" s="86"/>
      <c r="BGF39" s="86"/>
      <c r="BGG39" s="86"/>
      <c r="BGH39" s="86"/>
      <c r="BGI39" s="86"/>
      <c r="BGJ39" s="86"/>
      <c r="BGK39" s="86"/>
      <c r="BGL39" s="86"/>
      <c r="BGM39" s="86"/>
      <c r="BGN39" s="86"/>
      <c r="BGO39" s="86"/>
      <c r="BGP39" s="86"/>
      <c r="BGQ39" s="86"/>
      <c r="BGR39" s="86"/>
      <c r="BGS39" s="86"/>
      <c r="BGT39" s="86"/>
      <c r="BGU39" s="86"/>
      <c r="BGV39" s="86"/>
      <c r="BGW39" s="86"/>
      <c r="BGX39" s="86"/>
      <c r="BGY39" s="86"/>
      <c r="BGZ39" s="86"/>
      <c r="BHA39" s="86"/>
      <c r="BHB39" s="86"/>
      <c r="BHC39" s="86"/>
      <c r="BHD39" s="86"/>
      <c r="BHE39" s="86"/>
      <c r="BHF39" s="86"/>
      <c r="BHG39" s="86"/>
      <c r="BHH39" s="86"/>
      <c r="BHI39" s="86"/>
      <c r="BHJ39" s="86"/>
      <c r="BHK39" s="86"/>
      <c r="BHL39" s="86"/>
      <c r="BHM39" s="86"/>
      <c r="BHN39" s="86"/>
      <c r="BHO39" s="86"/>
      <c r="BHP39" s="86"/>
      <c r="BHQ39" s="86"/>
      <c r="BHR39" s="86"/>
      <c r="BHS39" s="86"/>
      <c r="BHT39" s="86"/>
      <c r="BHU39" s="86"/>
      <c r="BHV39" s="86"/>
      <c r="BHW39" s="86"/>
      <c r="BHX39" s="86"/>
      <c r="BHY39" s="86"/>
      <c r="BHZ39" s="86"/>
      <c r="BIA39" s="86"/>
      <c r="BIB39" s="86"/>
      <c r="BIC39" s="86"/>
      <c r="BID39" s="86"/>
      <c r="BIE39" s="86"/>
      <c r="BIF39" s="86"/>
      <c r="BIG39" s="86"/>
      <c r="BIH39" s="86"/>
      <c r="BII39" s="86"/>
      <c r="BIJ39" s="86"/>
      <c r="BIK39" s="86"/>
      <c r="BIL39" s="86"/>
      <c r="BIM39" s="86"/>
      <c r="BIN39" s="86"/>
      <c r="BIO39" s="86"/>
      <c r="BIP39" s="86"/>
      <c r="BIQ39" s="86"/>
      <c r="BIR39" s="86"/>
      <c r="BIS39" s="86"/>
      <c r="BIT39" s="86"/>
      <c r="BIU39" s="86"/>
      <c r="BIV39" s="86"/>
      <c r="BIW39" s="86"/>
      <c r="BIX39" s="86"/>
      <c r="BIY39" s="86"/>
      <c r="BIZ39" s="86"/>
      <c r="BJA39" s="86"/>
      <c r="BJB39" s="86"/>
      <c r="BJC39" s="86"/>
      <c r="BJD39" s="86"/>
      <c r="BJE39" s="86"/>
      <c r="BJF39" s="86"/>
      <c r="BJG39" s="86"/>
      <c r="BJH39" s="86"/>
      <c r="BJI39" s="86"/>
      <c r="BJJ39" s="86"/>
      <c r="BJK39" s="86"/>
      <c r="BJL39" s="86"/>
      <c r="BJM39" s="86"/>
      <c r="BJN39" s="86"/>
      <c r="BJO39" s="86"/>
      <c r="BJP39" s="86"/>
      <c r="BJQ39" s="86"/>
      <c r="BJR39" s="86"/>
      <c r="BJS39" s="86"/>
      <c r="BJT39" s="86"/>
      <c r="BJU39" s="86"/>
      <c r="BJV39" s="86"/>
      <c r="BJW39" s="86"/>
      <c r="BJX39" s="86"/>
      <c r="BJY39" s="86"/>
      <c r="BJZ39" s="86"/>
      <c r="BKA39" s="86"/>
      <c r="BKB39" s="86"/>
      <c r="BKC39" s="86"/>
      <c r="BKD39" s="86"/>
      <c r="BKE39" s="86"/>
      <c r="BKF39" s="86"/>
      <c r="BKG39" s="86"/>
      <c r="BKH39" s="86"/>
      <c r="BKI39" s="86"/>
      <c r="BKJ39" s="86"/>
      <c r="BKK39" s="86"/>
      <c r="BKL39" s="86"/>
      <c r="BKM39" s="86"/>
      <c r="BKN39" s="86"/>
      <c r="BKO39" s="86"/>
      <c r="BKP39" s="86"/>
      <c r="BKQ39" s="86"/>
      <c r="BKR39" s="86"/>
      <c r="BKS39" s="86"/>
      <c r="BKT39" s="86"/>
      <c r="BKU39" s="86"/>
      <c r="BKV39" s="86"/>
      <c r="BKW39" s="86"/>
      <c r="BKX39" s="86"/>
      <c r="BKY39" s="86"/>
      <c r="BKZ39" s="86"/>
      <c r="BLA39" s="86"/>
      <c r="BLB39" s="86"/>
      <c r="BLC39" s="86"/>
      <c r="BLD39" s="86"/>
      <c r="BLE39" s="86"/>
      <c r="BLF39" s="86"/>
      <c r="BLG39" s="86"/>
      <c r="BLH39" s="86"/>
      <c r="BLI39" s="86"/>
      <c r="BLJ39" s="86"/>
      <c r="BLK39" s="86"/>
      <c r="BLL39" s="86"/>
      <c r="BLM39" s="86"/>
      <c r="BLN39" s="86"/>
      <c r="BLO39" s="86"/>
      <c r="BLP39" s="86"/>
      <c r="BLQ39" s="86"/>
      <c r="BLR39" s="86"/>
      <c r="BLS39" s="86"/>
      <c r="BLT39" s="86"/>
      <c r="BLU39" s="86"/>
      <c r="BLV39" s="86"/>
      <c r="BLW39" s="86"/>
      <c r="BLX39" s="86"/>
      <c r="BLY39" s="86"/>
      <c r="BLZ39" s="86"/>
      <c r="BMA39" s="86"/>
      <c r="BMB39" s="86"/>
      <c r="BMC39" s="86"/>
      <c r="BMD39" s="86"/>
      <c r="BME39" s="86"/>
      <c r="BMF39" s="86"/>
      <c r="BMG39" s="86"/>
      <c r="BMH39" s="86"/>
      <c r="BMI39" s="86"/>
      <c r="BMJ39" s="86"/>
      <c r="BMK39" s="86"/>
      <c r="BML39" s="86"/>
      <c r="BMM39" s="86"/>
      <c r="BMN39" s="86"/>
      <c r="BMO39" s="86"/>
      <c r="BMP39" s="86"/>
      <c r="BMQ39" s="86"/>
      <c r="BMR39" s="86"/>
      <c r="BMS39" s="86"/>
      <c r="BMT39" s="86"/>
      <c r="BMU39" s="86"/>
      <c r="BMV39" s="86"/>
      <c r="BMW39" s="86"/>
      <c r="BMX39" s="86"/>
      <c r="BMY39" s="86"/>
      <c r="BMZ39" s="86"/>
      <c r="BNA39" s="86"/>
      <c r="BNB39" s="86"/>
      <c r="BNC39" s="86"/>
      <c r="BND39" s="86"/>
      <c r="BNE39" s="86"/>
      <c r="BNF39" s="86"/>
      <c r="BNG39" s="86"/>
      <c r="BNH39" s="86"/>
      <c r="BNI39" s="86"/>
      <c r="BNJ39" s="86"/>
      <c r="BNK39" s="86"/>
      <c r="BNL39" s="86"/>
      <c r="BNM39" s="86"/>
      <c r="BNN39" s="86"/>
      <c r="BNO39" s="86"/>
      <c r="BNP39" s="86"/>
      <c r="BNQ39" s="86"/>
      <c r="BNR39" s="86"/>
      <c r="BNS39" s="86"/>
      <c r="BNT39" s="86"/>
      <c r="BNU39" s="86"/>
      <c r="BNV39" s="86"/>
      <c r="BNW39" s="86"/>
      <c r="BNX39" s="86"/>
      <c r="BNY39" s="86"/>
      <c r="BNZ39" s="86"/>
      <c r="BOA39" s="86"/>
      <c r="BOB39" s="86"/>
      <c r="BOC39" s="86"/>
      <c r="BOD39" s="86"/>
      <c r="BOE39" s="86"/>
      <c r="BOF39" s="86"/>
      <c r="BOG39" s="86"/>
      <c r="BOH39" s="86"/>
      <c r="BOI39" s="86"/>
      <c r="BOJ39" s="86"/>
      <c r="BOK39" s="86"/>
      <c r="BOL39" s="86"/>
      <c r="BOM39" s="86"/>
      <c r="BON39" s="86"/>
      <c r="BOO39" s="86"/>
      <c r="BOP39" s="86"/>
      <c r="BOQ39" s="86"/>
      <c r="BOR39" s="86"/>
      <c r="BOS39" s="86"/>
      <c r="BOT39" s="86"/>
      <c r="BOU39" s="86"/>
      <c r="BOV39" s="86"/>
      <c r="BOW39" s="86"/>
      <c r="BOX39" s="86"/>
      <c r="BOY39" s="86"/>
      <c r="BOZ39" s="86"/>
      <c r="BPA39" s="86"/>
      <c r="BPB39" s="86"/>
      <c r="BPC39" s="86"/>
      <c r="BPD39" s="86"/>
      <c r="BPE39" s="86"/>
      <c r="BPF39" s="86"/>
      <c r="BPG39" s="86"/>
      <c r="BPH39" s="86"/>
      <c r="BPI39" s="86"/>
      <c r="BPJ39" s="86"/>
      <c r="BPK39" s="86"/>
      <c r="BPL39" s="86"/>
      <c r="BPM39" s="86"/>
      <c r="BPN39" s="86"/>
      <c r="BPO39" s="86"/>
      <c r="BPP39" s="86"/>
      <c r="BPQ39" s="86"/>
      <c r="BPR39" s="86"/>
      <c r="BPS39" s="86"/>
      <c r="BPT39" s="86"/>
      <c r="BPU39" s="86"/>
      <c r="BPV39" s="86"/>
      <c r="BPW39" s="86"/>
      <c r="BPX39" s="86"/>
      <c r="BPY39" s="86"/>
      <c r="BPZ39" s="86"/>
      <c r="BQA39" s="86"/>
      <c r="BQB39" s="86"/>
      <c r="BQC39" s="86"/>
      <c r="BQD39" s="86"/>
      <c r="BQE39" s="86"/>
      <c r="BQF39" s="86"/>
      <c r="BQG39" s="86"/>
      <c r="BQH39" s="86"/>
      <c r="BQI39" s="86"/>
      <c r="BQJ39" s="86"/>
      <c r="BQK39" s="86"/>
      <c r="BQL39" s="86"/>
      <c r="BQM39" s="86"/>
      <c r="BQN39" s="86"/>
      <c r="BQO39" s="86"/>
      <c r="BQP39" s="86"/>
      <c r="BQQ39" s="86"/>
      <c r="BQR39" s="86"/>
      <c r="BQS39" s="86"/>
      <c r="BQT39" s="86"/>
      <c r="BQU39" s="86"/>
      <c r="BQV39" s="86"/>
      <c r="BQW39" s="86"/>
      <c r="BQX39" s="86"/>
      <c r="BQY39" s="86"/>
      <c r="BQZ39" s="86"/>
      <c r="BRA39" s="86"/>
      <c r="BRB39" s="86"/>
      <c r="BRC39" s="86"/>
      <c r="BRD39" s="86"/>
      <c r="BRE39" s="86"/>
      <c r="BRF39" s="86"/>
      <c r="BRG39" s="86"/>
      <c r="BRH39" s="86"/>
      <c r="BRI39" s="86"/>
      <c r="BRJ39" s="86"/>
      <c r="BRK39" s="86"/>
      <c r="BRL39" s="86"/>
      <c r="BRM39" s="86"/>
      <c r="BRN39" s="86"/>
      <c r="BRO39" s="86"/>
      <c r="BRP39" s="86"/>
      <c r="BRQ39" s="86"/>
      <c r="BRR39" s="86"/>
      <c r="BRS39" s="86"/>
      <c r="BRT39" s="86"/>
      <c r="BRU39" s="86"/>
      <c r="BRV39" s="86"/>
      <c r="BRW39" s="86"/>
      <c r="BRX39" s="86"/>
      <c r="BRY39" s="86"/>
      <c r="BRZ39" s="86"/>
      <c r="BSA39" s="86"/>
      <c r="BSB39" s="86"/>
      <c r="BSC39" s="86"/>
      <c r="BSD39" s="86"/>
      <c r="BSE39" s="86"/>
      <c r="BSF39" s="86"/>
      <c r="BSG39" s="86"/>
      <c r="BSH39" s="86"/>
      <c r="BSI39" s="86"/>
      <c r="BSJ39" s="86"/>
      <c r="BSK39" s="86"/>
      <c r="BSL39" s="86"/>
      <c r="BSM39" s="86"/>
      <c r="BSN39" s="86"/>
      <c r="BSO39" s="86"/>
      <c r="BSP39" s="86"/>
      <c r="BSQ39" s="86"/>
      <c r="BSR39" s="86"/>
      <c r="BSS39" s="86"/>
      <c r="BST39" s="86"/>
      <c r="BSU39" s="86"/>
      <c r="BSV39" s="86"/>
      <c r="BSW39" s="86"/>
      <c r="BSX39" s="86"/>
      <c r="BSY39" s="86"/>
      <c r="BSZ39" s="86"/>
      <c r="BTA39" s="86"/>
      <c r="BTB39" s="86"/>
      <c r="BTC39" s="86"/>
      <c r="BTD39" s="86"/>
      <c r="BTE39" s="86"/>
      <c r="BTF39" s="86"/>
      <c r="BTG39" s="86"/>
      <c r="BTH39" s="86"/>
      <c r="BTI39" s="86"/>
      <c r="BTJ39" s="86"/>
      <c r="BTK39" s="86"/>
      <c r="BTL39" s="86"/>
      <c r="BTM39" s="86"/>
      <c r="BTN39" s="86"/>
      <c r="BTO39" s="86"/>
      <c r="BTP39" s="86"/>
      <c r="BTQ39" s="86"/>
      <c r="BTR39" s="86"/>
      <c r="BTS39" s="86"/>
      <c r="BTT39" s="86"/>
      <c r="BTU39" s="86"/>
      <c r="BTV39" s="86"/>
      <c r="BTW39" s="86"/>
      <c r="BTX39" s="86"/>
      <c r="BTY39" s="86"/>
      <c r="BTZ39" s="86"/>
      <c r="BUA39" s="86"/>
      <c r="BUB39" s="86"/>
      <c r="BUC39" s="86"/>
      <c r="BUD39" s="86"/>
      <c r="BUE39" s="86"/>
      <c r="BUF39" s="86"/>
      <c r="BUG39" s="86"/>
      <c r="BUH39" s="86"/>
      <c r="BUI39" s="86"/>
      <c r="BUJ39" s="86"/>
      <c r="BUK39" s="86"/>
      <c r="BUL39" s="86"/>
      <c r="BUM39" s="86"/>
      <c r="BUN39" s="86"/>
      <c r="BUO39" s="86"/>
      <c r="BUP39" s="86"/>
      <c r="BUQ39" s="86"/>
      <c r="BUR39" s="86"/>
      <c r="BUS39" s="86"/>
      <c r="BUT39" s="86"/>
      <c r="BUU39" s="86"/>
      <c r="BUV39" s="86"/>
      <c r="BUW39" s="86"/>
      <c r="BUX39" s="86"/>
      <c r="BUY39" s="86"/>
      <c r="BUZ39" s="86"/>
      <c r="BVA39" s="86"/>
      <c r="BVB39" s="86"/>
      <c r="BVC39" s="86"/>
      <c r="BVD39" s="86"/>
      <c r="BVE39" s="86"/>
      <c r="BVF39" s="86"/>
      <c r="BVG39" s="86"/>
      <c r="BVH39" s="86"/>
      <c r="BVI39" s="86"/>
      <c r="BVJ39" s="86"/>
      <c r="BVK39" s="86"/>
      <c r="BVL39" s="86"/>
      <c r="BVM39" s="86"/>
      <c r="BVN39" s="86"/>
      <c r="BVO39" s="86"/>
      <c r="BVP39" s="86"/>
      <c r="BVQ39" s="86"/>
      <c r="BVR39" s="86"/>
      <c r="BVS39" s="86"/>
      <c r="BVT39" s="86"/>
      <c r="BVU39" s="86"/>
      <c r="BVV39" s="86"/>
      <c r="BVW39" s="86"/>
      <c r="BVX39" s="86"/>
      <c r="BVY39" s="86"/>
      <c r="BVZ39" s="86"/>
      <c r="BWA39" s="86"/>
      <c r="BWB39" s="86"/>
      <c r="BWC39" s="86"/>
      <c r="BWD39" s="86"/>
      <c r="BWE39" s="86"/>
      <c r="BWF39" s="86"/>
      <c r="BWG39" s="86"/>
      <c r="BWH39" s="86"/>
      <c r="BWI39" s="86"/>
      <c r="BWJ39" s="86"/>
      <c r="BWK39" s="86"/>
      <c r="BWL39" s="86"/>
      <c r="BWM39" s="86"/>
      <c r="BWN39" s="86"/>
      <c r="BWO39" s="86"/>
      <c r="BWP39" s="86"/>
      <c r="BWQ39" s="86"/>
      <c r="BWR39" s="86"/>
      <c r="BWS39" s="86"/>
      <c r="BWT39" s="86"/>
      <c r="BWU39" s="86"/>
      <c r="BWV39" s="86"/>
      <c r="BWW39" s="86"/>
      <c r="BWX39" s="86"/>
      <c r="BWY39" s="86"/>
      <c r="BWZ39" s="86"/>
      <c r="BXA39" s="86"/>
      <c r="BXB39" s="86"/>
      <c r="BXC39" s="86"/>
      <c r="BXD39" s="86"/>
      <c r="BXE39" s="86"/>
      <c r="BXF39" s="86"/>
      <c r="BXG39" s="86"/>
      <c r="BXH39" s="86"/>
      <c r="BXI39" s="86"/>
      <c r="BXJ39" s="86"/>
      <c r="BXK39" s="86"/>
      <c r="BXL39" s="86"/>
      <c r="BXM39" s="86"/>
      <c r="BXN39" s="86"/>
      <c r="BXO39" s="86"/>
      <c r="BXP39" s="86"/>
      <c r="BXQ39" s="86"/>
      <c r="BXR39" s="86"/>
      <c r="BXS39" s="86"/>
      <c r="BXT39" s="86"/>
      <c r="BXU39" s="86"/>
      <c r="BXV39" s="86"/>
      <c r="BXW39" s="86"/>
      <c r="BXX39" s="86"/>
      <c r="BXY39" s="86"/>
      <c r="BXZ39" s="86"/>
      <c r="BYA39" s="86"/>
      <c r="BYB39" s="86"/>
      <c r="BYC39" s="86"/>
      <c r="BYD39" s="86"/>
      <c r="BYE39" s="86"/>
      <c r="BYF39" s="86"/>
      <c r="BYG39" s="86"/>
      <c r="BYH39" s="86"/>
      <c r="BYI39" s="86"/>
      <c r="BYJ39" s="86"/>
      <c r="BYK39" s="86"/>
      <c r="BYL39" s="86"/>
      <c r="BYM39" s="86"/>
      <c r="BYN39" s="86"/>
      <c r="BYO39" s="86"/>
      <c r="BYP39" s="86"/>
      <c r="BYQ39" s="86"/>
      <c r="BYR39" s="86"/>
      <c r="BYS39" s="86"/>
      <c r="BYT39" s="86"/>
      <c r="BYU39" s="86"/>
      <c r="BYV39" s="86"/>
      <c r="BYW39" s="86"/>
      <c r="BYX39" s="86"/>
      <c r="BYY39" s="86"/>
      <c r="BYZ39" s="86"/>
      <c r="BZA39" s="86"/>
      <c r="BZB39" s="86"/>
      <c r="BZC39" s="86"/>
      <c r="BZD39" s="86"/>
      <c r="BZE39" s="86"/>
      <c r="BZF39" s="86"/>
      <c r="BZG39" s="86"/>
      <c r="BZH39" s="86"/>
      <c r="BZI39" s="86"/>
      <c r="BZJ39" s="86"/>
      <c r="BZK39" s="86"/>
      <c r="BZL39" s="86"/>
      <c r="BZM39" s="86"/>
      <c r="BZN39" s="86"/>
      <c r="BZO39" s="86"/>
      <c r="BZP39" s="86"/>
      <c r="BZQ39" s="86"/>
      <c r="BZR39" s="86"/>
      <c r="BZS39" s="86"/>
      <c r="BZT39" s="86"/>
      <c r="BZU39" s="86"/>
      <c r="BZV39" s="86"/>
      <c r="BZW39" s="86"/>
      <c r="BZX39" s="86"/>
      <c r="BZY39" s="86"/>
      <c r="BZZ39" s="86"/>
      <c r="CAA39" s="86"/>
      <c r="CAB39" s="86"/>
      <c r="CAC39" s="86"/>
      <c r="CAD39" s="86"/>
      <c r="CAE39" s="86"/>
      <c r="CAF39" s="86"/>
      <c r="CAG39" s="86"/>
      <c r="CAH39" s="86"/>
      <c r="CAI39" s="86"/>
      <c r="CAJ39" s="86"/>
      <c r="CAK39" s="86"/>
      <c r="CAL39" s="86"/>
      <c r="CAM39" s="86"/>
      <c r="CAN39" s="86"/>
      <c r="CAO39" s="86"/>
      <c r="CAP39" s="86"/>
      <c r="CAQ39" s="86"/>
      <c r="CAR39" s="86"/>
      <c r="CAS39" s="86"/>
      <c r="CAT39" s="86"/>
      <c r="CAU39" s="86"/>
      <c r="CAV39" s="86"/>
      <c r="CAW39" s="86"/>
      <c r="CAX39" s="86"/>
      <c r="CAY39" s="86"/>
      <c r="CAZ39" s="86"/>
      <c r="CBA39" s="86"/>
      <c r="CBB39" s="86"/>
      <c r="CBC39" s="86"/>
      <c r="CBD39" s="86"/>
      <c r="CBE39" s="86"/>
      <c r="CBF39" s="86"/>
      <c r="CBG39" s="86"/>
      <c r="CBH39" s="86"/>
      <c r="CBI39" s="86"/>
      <c r="CBJ39" s="86"/>
      <c r="CBK39" s="86"/>
      <c r="CBL39" s="86"/>
      <c r="CBM39" s="86"/>
      <c r="CBN39" s="86"/>
      <c r="CBO39" s="86"/>
      <c r="CBP39" s="86"/>
      <c r="CBQ39" s="86"/>
      <c r="CBR39" s="86"/>
      <c r="CBS39" s="86"/>
      <c r="CBT39" s="86"/>
      <c r="CBU39" s="86"/>
      <c r="CBV39" s="86"/>
      <c r="CBW39" s="86"/>
      <c r="CBX39" s="86"/>
      <c r="CBY39" s="86"/>
      <c r="CBZ39" s="86"/>
      <c r="CCA39" s="86"/>
      <c r="CCB39" s="86"/>
      <c r="CCC39" s="86"/>
      <c r="CCD39" s="86"/>
      <c r="CCE39" s="86"/>
      <c r="CCF39" s="86"/>
      <c r="CCG39" s="86"/>
      <c r="CCH39" s="86"/>
      <c r="CCI39" s="86"/>
      <c r="CCJ39" s="86"/>
      <c r="CCK39" s="86"/>
      <c r="CCL39" s="86"/>
      <c r="CCM39" s="86"/>
      <c r="CCN39" s="86"/>
      <c r="CCO39" s="86"/>
      <c r="CCP39" s="86"/>
      <c r="CCQ39" s="86"/>
      <c r="CCR39" s="86"/>
      <c r="CCS39" s="86"/>
      <c r="CCT39" s="86"/>
      <c r="CCU39" s="86"/>
      <c r="CCV39" s="86"/>
      <c r="CCW39" s="86"/>
      <c r="CCX39" s="86"/>
      <c r="CCY39" s="86"/>
      <c r="CCZ39" s="86"/>
      <c r="CDA39" s="86"/>
      <c r="CDB39" s="86"/>
      <c r="CDC39" s="86"/>
      <c r="CDD39" s="86"/>
      <c r="CDE39" s="86"/>
      <c r="CDF39" s="86"/>
      <c r="CDG39" s="86"/>
      <c r="CDH39" s="86"/>
      <c r="CDI39" s="86"/>
      <c r="CDJ39" s="86"/>
      <c r="CDK39" s="86"/>
      <c r="CDL39" s="86"/>
      <c r="CDM39" s="86"/>
      <c r="CDN39" s="86"/>
      <c r="CDO39" s="86"/>
      <c r="CDP39" s="86"/>
      <c r="CDQ39" s="86"/>
      <c r="CDR39" s="86"/>
      <c r="CDS39" s="86"/>
      <c r="CDT39" s="86"/>
      <c r="CDU39" s="86"/>
      <c r="CDV39" s="86"/>
      <c r="CDW39" s="86"/>
      <c r="CDX39" s="86"/>
      <c r="CDY39" s="86"/>
      <c r="CDZ39" s="86"/>
      <c r="CEA39" s="86"/>
      <c r="CEB39" s="86"/>
      <c r="CEC39" s="86"/>
      <c r="CED39" s="86"/>
      <c r="CEE39" s="86"/>
      <c r="CEF39" s="86"/>
      <c r="CEG39" s="86"/>
      <c r="CEH39" s="86"/>
      <c r="CEI39" s="86"/>
      <c r="CEJ39" s="86"/>
      <c r="CEK39" s="86"/>
      <c r="CEL39" s="86"/>
      <c r="CEM39" s="86"/>
      <c r="CEN39" s="86"/>
      <c r="CEO39" s="86"/>
      <c r="CEP39" s="86"/>
      <c r="CEQ39" s="86"/>
      <c r="CER39" s="86"/>
      <c r="CES39" s="86"/>
      <c r="CET39" s="86"/>
      <c r="CEU39" s="86"/>
      <c r="CEV39" s="86"/>
      <c r="CEW39" s="86"/>
      <c r="CEX39" s="86"/>
      <c r="CEY39" s="86"/>
      <c r="CEZ39" s="86"/>
      <c r="CFA39" s="86"/>
      <c r="CFB39" s="86"/>
      <c r="CFC39" s="86"/>
      <c r="CFD39" s="86"/>
      <c r="CFE39" s="86"/>
      <c r="CFF39" s="86"/>
      <c r="CFG39" s="86"/>
      <c r="CFH39" s="86"/>
      <c r="CFI39" s="86"/>
      <c r="CFJ39" s="86"/>
      <c r="CFK39" s="86"/>
      <c r="CFL39" s="86"/>
      <c r="CFM39" s="86"/>
      <c r="CFN39" s="86"/>
      <c r="CFO39" s="86"/>
      <c r="CFP39" s="86"/>
      <c r="CFQ39" s="86"/>
      <c r="CFR39" s="86"/>
      <c r="CFS39" s="86"/>
      <c r="CFT39" s="86"/>
      <c r="CFU39" s="86"/>
      <c r="CFV39" s="86"/>
      <c r="CFW39" s="86"/>
      <c r="CFX39" s="86"/>
      <c r="CFY39" s="86"/>
      <c r="CFZ39" s="86"/>
      <c r="CGA39" s="86"/>
      <c r="CGB39" s="86"/>
      <c r="CGC39" s="86"/>
      <c r="CGD39" s="86"/>
      <c r="CGE39" s="86"/>
      <c r="CGF39" s="86"/>
      <c r="CGG39" s="86"/>
      <c r="CGH39" s="86"/>
      <c r="CGI39" s="86"/>
      <c r="CGJ39" s="86"/>
      <c r="CGK39" s="86"/>
      <c r="CGL39" s="86"/>
      <c r="CGM39" s="86"/>
      <c r="CGN39" s="86"/>
      <c r="CGO39" s="86"/>
      <c r="CGP39" s="86"/>
      <c r="CGQ39" s="86"/>
      <c r="CGR39" s="86"/>
      <c r="CGS39" s="86"/>
      <c r="CGT39" s="86"/>
      <c r="CGU39" s="86"/>
      <c r="CGV39" s="86"/>
      <c r="CGW39" s="86"/>
      <c r="CGX39" s="86"/>
      <c r="CGY39" s="86"/>
      <c r="CGZ39" s="86"/>
      <c r="CHA39" s="86"/>
      <c r="CHB39" s="86"/>
      <c r="CHC39" s="86"/>
      <c r="CHD39" s="86"/>
      <c r="CHE39" s="86"/>
      <c r="CHF39" s="86"/>
      <c r="CHG39" s="86"/>
      <c r="CHH39" s="86"/>
      <c r="CHI39" s="86"/>
      <c r="CHJ39" s="86"/>
      <c r="CHK39" s="86"/>
      <c r="CHL39" s="86"/>
      <c r="CHM39" s="86"/>
      <c r="CHN39" s="86"/>
      <c r="CHO39" s="86"/>
      <c r="CHP39" s="86"/>
      <c r="CHQ39" s="86"/>
      <c r="CHR39" s="86"/>
      <c r="CHS39" s="86"/>
      <c r="CHT39" s="86"/>
      <c r="CHU39" s="86"/>
      <c r="CHV39" s="86"/>
      <c r="CHW39" s="86"/>
      <c r="CHX39" s="86"/>
      <c r="CHY39" s="86"/>
      <c r="CHZ39" s="86"/>
      <c r="CIA39" s="86"/>
      <c r="CIB39" s="86"/>
      <c r="CIC39" s="86"/>
      <c r="CID39" s="86"/>
      <c r="CIE39" s="86"/>
      <c r="CIF39" s="86"/>
      <c r="CIG39" s="86"/>
      <c r="CIH39" s="86"/>
      <c r="CII39" s="86"/>
      <c r="CIJ39" s="86"/>
      <c r="CIK39" s="86"/>
      <c r="CIL39" s="86"/>
      <c r="CIM39" s="86"/>
      <c r="CIN39" s="86"/>
      <c r="CIO39" s="86"/>
      <c r="CIP39" s="86"/>
      <c r="CIQ39" s="86"/>
      <c r="CIR39" s="86"/>
      <c r="CIS39" s="86"/>
      <c r="CIT39" s="86"/>
      <c r="CIU39" s="86"/>
      <c r="CIV39" s="86"/>
      <c r="CIW39" s="86"/>
      <c r="CIX39" s="86"/>
      <c r="CIY39" s="86"/>
      <c r="CIZ39" s="86"/>
      <c r="CJA39" s="86"/>
      <c r="CJB39" s="86"/>
      <c r="CJC39" s="86"/>
      <c r="CJD39" s="86"/>
      <c r="CJE39" s="86"/>
      <c r="CJF39" s="86"/>
      <c r="CJG39" s="86"/>
      <c r="CJH39" s="86"/>
      <c r="CJI39" s="86"/>
      <c r="CJJ39" s="86"/>
      <c r="CJK39" s="86"/>
      <c r="CJL39" s="86"/>
      <c r="CJM39" s="86"/>
      <c r="CJN39" s="86"/>
      <c r="CJO39" s="86"/>
      <c r="CJP39" s="86"/>
      <c r="CJQ39" s="86"/>
      <c r="CJR39" s="86"/>
      <c r="CJS39" s="86"/>
      <c r="CJT39" s="86"/>
      <c r="CJU39" s="86"/>
      <c r="CJV39" s="86"/>
      <c r="CJW39" s="86"/>
      <c r="CJX39" s="86"/>
      <c r="CJY39" s="86"/>
      <c r="CJZ39" s="86"/>
      <c r="CKA39" s="86"/>
      <c r="CKB39" s="86"/>
      <c r="CKC39" s="86"/>
      <c r="CKD39" s="86"/>
      <c r="CKE39" s="86"/>
      <c r="CKF39" s="86"/>
      <c r="CKG39" s="86"/>
      <c r="CKH39" s="86"/>
      <c r="CKI39" s="86"/>
      <c r="CKJ39" s="86"/>
      <c r="CKK39" s="86"/>
      <c r="CKL39" s="86"/>
      <c r="CKM39" s="86"/>
      <c r="CKN39" s="86"/>
      <c r="CKO39" s="86"/>
      <c r="CKP39" s="86"/>
      <c r="CKQ39" s="86"/>
      <c r="CKR39" s="86"/>
      <c r="CKS39" s="86"/>
      <c r="CKT39" s="86"/>
      <c r="CKU39" s="86"/>
      <c r="CKV39" s="86"/>
      <c r="CKW39" s="86"/>
      <c r="CKX39" s="86"/>
      <c r="CKY39" s="86"/>
      <c r="CKZ39" s="86"/>
      <c r="CLA39" s="86"/>
      <c r="CLB39" s="86"/>
      <c r="CLC39" s="86"/>
      <c r="CLD39" s="86"/>
      <c r="CLE39" s="86"/>
      <c r="CLF39" s="86"/>
      <c r="CLG39" s="86"/>
      <c r="CLH39" s="86"/>
      <c r="CLI39" s="86"/>
      <c r="CLJ39" s="86"/>
      <c r="CLK39" s="86"/>
      <c r="CLL39" s="86"/>
      <c r="CLM39" s="86"/>
      <c r="CLN39" s="86"/>
      <c r="CLO39" s="86"/>
      <c r="CLP39" s="86"/>
      <c r="CLQ39" s="86"/>
      <c r="CLR39" s="86"/>
      <c r="CLS39" s="86"/>
      <c r="CLT39" s="86"/>
      <c r="CLU39" s="86"/>
      <c r="CLV39" s="86"/>
      <c r="CLW39" s="86"/>
      <c r="CLX39" s="86"/>
      <c r="CLY39" s="86"/>
      <c r="CLZ39" s="86"/>
      <c r="CMA39" s="86"/>
      <c r="CMB39" s="86"/>
      <c r="CMC39" s="86"/>
      <c r="CMD39" s="86"/>
      <c r="CME39" s="86"/>
      <c r="CMF39" s="86"/>
      <c r="CMG39" s="86"/>
      <c r="CMH39" s="86"/>
      <c r="CMI39" s="86"/>
      <c r="CMJ39" s="86"/>
      <c r="CMK39" s="86"/>
      <c r="CML39" s="86"/>
      <c r="CMM39" s="86"/>
      <c r="CMN39" s="86"/>
      <c r="CMO39" s="86"/>
      <c r="CMP39" s="86"/>
      <c r="CMQ39" s="86"/>
      <c r="CMR39" s="86"/>
      <c r="CMS39" s="86"/>
      <c r="CMT39" s="86"/>
      <c r="CMU39" s="86"/>
      <c r="CMV39" s="86"/>
      <c r="CMW39" s="86"/>
      <c r="CMX39" s="86"/>
      <c r="CMY39" s="86"/>
      <c r="CMZ39" s="86"/>
      <c r="CNA39" s="86"/>
      <c r="CNB39" s="86"/>
      <c r="CNC39" s="86"/>
      <c r="CND39" s="86"/>
      <c r="CNE39" s="86"/>
      <c r="CNF39" s="86"/>
      <c r="CNG39" s="86"/>
      <c r="CNH39" s="86"/>
      <c r="CNI39" s="86"/>
      <c r="CNJ39" s="86"/>
      <c r="CNK39" s="86"/>
      <c r="CNL39" s="86"/>
      <c r="CNM39" s="86"/>
      <c r="CNN39" s="86"/>
      <c r="CNO39" s="86"/>
      <c r="CNP39" s="86"/>
      <c r="CNQ39" s="86"/>
      <c r="CNR39" s="86"/>
      <c r="CNS39" s="86"/>
      <c r="CNT39" s="86"/>
      <c r="CNU39" s="86"/>
      <c r="CNV39" s="86"/>
      <c r="CNW39" s="86"/>
      <c r="CNX39" s="86"/>
      <c r="CNY39" s="86"/>
      <c r="CNZ39" s="86"/>
      <c r="COA39" s="86"/>
      <c r="COB39" s="86"/>
      <c r="COC39" s="86"/>
      <c r="COD39" s="86"/>
      <c r="COE39" s="86"/>
      <c r="COF39" s="86"/>
      <c r="COG39" s="86"/>
      <c r="COH39" s="86"/>
      <c r="COI39" s="86"/>
      <c r="COJ39" s="86"/>
      <c r="COK39" s="86"/>
      <c r="COL39" s="86"/>
      <c r="COM39" s="86"/>
      <c r="CON39" s="86"/>
      <c r="COO39" s="86"/>
      <c r="COP39" s="86"/>
      <c r="COQ39" s="86"/>
      <c r="COR39" s="86"/>
      <c r="COS39" s="86"/>
      <c r="COT39" s="86"/>
      <c r="COU39" s="86"/>
      <c r="COV39" s="86"/>
      <c r="COW39" s="86"/>
      <c r="COX39" s="86"/>
      <c r="COY39" s="86"/>
      <c r="COZ39" s="86"/>
      <c r="CPA39" s="86"/>
      <c r="CPB39" s="86"/>
      <c r="CPC39" s="86"/>
      <c r="CPD39" s="86"/>
      <c r="CPE39" s="86"/>
      <c r="CPF39" s="86"/>
      <c r="CPG39" s="86"/>
      <c r="CPH39" s="86"/>
      <c r="CPI39" s="86"/>
      <c r="CPJ39" s="86"/>
      <c r="CPK39" s="86"/>
      <c r="CPL39" s="86"/>
      <c r="CPM39" s="86"/>
      <c r="CPN39" s="86"/>
      <c r="CPO39" s="86"/>
      <c r="CPP39" s="86"/>
      <c r="CPQ39" s="86"/>
      <c r="CPR39" s="86"/>
      <c r="CPS39" s="86"/>
      <c r="CPT39" s="86"/>
      <c r="CPU39" s="86"/>
      <c r="CPV39" s="86"/>
      <c r="CPW39" s="86"/>
      <c r="CPX39" s="86"/>
      <c r="CPY39" s="86"/>
      <c r="CPZ39" s="86"/>
      <c r="CQA39" s="86"/>
      <c r="CQB39" s="86"/>
      <c r="CQC39" s="86"/>
      <c r="CQD39" s="86"/>
      <c r="CQE39" s="86"/>
      <c r="CQF39" s="86"/>
      <c r="CQG39" s="86"/>
      <c r="CQH39" s="86"/>
      <c r="CQI39" s="86"/>
      <c r="CQJ39" s="86"/>
      <c r="CQK39" s="86"/>
      <c r="CQL39" s="86"/>
      <c r="CQM39" s="86"/>
      <c r="CQN39" s="86"/>
      <c r="CQO39" s="86"/>
      <c r="CQP39" s="86"/>
      <c r="CQQ39" s="86"/>
      <c r="CQR39" s="86"/>
      <c r="CQS39" s="86"/>
      <c r="CQT39" s="86"/>
      <c r="CQU39" s="86"/>
      <c r="CQV39" s="86"/>
      <c r="CQW39" s="86"/>
      <c r="CQX39" s="86"/>
      <c r="CQY39" s="86"/>
      <c r="CQZ39" s="86"/>
      <c r="CRA39" s="86"/>
      <c r="CRB39" s="86"/>
      <c r="CRC39" s="86"/>
      <c r="CRD39" s="86"/>
      <c r="CRE39" s="86"/>
      <c r="CRF39" s="86"/>
      <c r="CRG39" s="86"/>
      <c r="CRH39" s="86"/>
      <c r="CRI39" s="86"/>
      <c r="CRJ39" s="86"/>
      <c r="CRK39" s="86"/>
      <c r="CRL39" s="86"/>
      <c r="CRM39" s="86"/>
      <c r="CRN39" s="86"/>
      <c r="CRO39" s="86"/>
      <c r="CRP39" s="86"/>
      <c r="CRQ39" s="86"/>
      <c r="CRR39" s="86"/>
      <c r="CRS39" s="86"/>
      <c r="CRT39" s="86"/>
      <c r="CRU39" s="86"/>
      <c r="CRV39" s="86"/>
      <c r="CRW39" s="86"/>
      <c r="CRX39" s="86"/>
      <c r="CRY39" s="86"/>
      <c r="CRZ39" s="86"/>
      <c r="CSA39" s="86"/>
      <c r="CSB39" s="86"/>
      <c r="CSC39" s="86"/>
      <c r="CSD39" s="86"/>
      <c r="CSE39" s="86"/>
      <c r="CSF39" s="86"/>
      <c r="CSG39" s="86"/>
      <c r="CSH39" s="86"/>
      <c r="CSI39" s="86"/>
      <c r="CSJ39" s="86"/>
      <c r="CSK39" s="86"/>
      <c r="CSL39" s="86"/>
      <c r="CSM39" s="86"/>
      <c r="CSN39" s="86"/>
      <c r="CSO39" s="86"/>
      <c r="CSP39" s="86"/>
      <c r="CSQ39" s="86"/>
      <c r="CSR39" s="86"/>
      <c r="CSS39" s="86"/>
      <c r="CST39" s="86"/>
      <c r="CSU39" s="86"/>
      <c r="CSV39" s="86"/>
      <c r="CSW39" s="86"/>
      <c r="CSX39" s="86"/>
      <c r="CSY39" s="86"/>
      <c r="CSZ39" s="86"/>
      <c r="CTA39" s="86"/>
      <c r="CTB39" s="86"/>
      <c r="CTC39" s="86"/>
      <c r="CTD39" s="86"/>
      <c r="CTE39" s="86"/>
      <c r="CTF39" s="86"/>
      <c r="CTG39" s="86"/>
      <c r="CTH39" s="86"/>
      <c r="CTI39" s="86"/>
      <c r="CTJ39" s="86"/>
      <c r="CTK39" s="86"/>
      <c r="CTL39" s="86"/>
      <c r="CTM39" s="86"/>
      <c r="CTN39" s="86"/>
      <c r="CTO39" s="86"/>
      <c r="CTP39" s="86"/>
      <c r="CTQ39" s="86"/>
      <c r="CTR39" s="86"/>
      <c r="CTS39" s="86"/>
      <c r="CTT39" s="86"/>
      <c r="CTU39" s="86"/>
      <c r="CTV39" s="86"/>
      <c r="CTW39" s="86"/>
      <c r="CTX39" s="86"/>
      <c r="CTY39" s="86"/>
      <c r="CTZ39" s="86"/>
      <c r="CUA39" s="86"/>
      <c r="CUB39" s="86"/>
      <c r="CUC39" s="86"/>
      <c r="CUD39" s="86"/>
      <c r="CUE39" s="86"/>
      <c r="CUF39" s="86"/>
      <c r="CUG39" s="86"/>
      <c r="CUH39" s="86"/>
      <c r="CUI39" s="86"/>
      <c r="CUJ39" s="86"/>
      <c r="CUK39" s="86"/>
      <c r="CUL39" s="86"/>
      <c r="CUM39" s="86"/>
      <c r="CUN39" s="86"/>
      <c r="CUO39" s="86"/>
      <c r="CUP39" s="86"/>
      <c r="CUQ39" s="86"/>
      <c r="CUR39" s="86"/>
      <c r="CUS39" s="86"/>
      <c r="CUT39" s="86"/>
      <c r="CUU39" s="86"/>
      <c r="CUV39" s="86"/>
      <c r="CUW39" s="86"/>
      <c r="CUX39" s="86"/>
      <c r="CUY39" s="86"/>
      <c r="CUZ39" s="86"/>
      <c r="CVA39" s="86"/>
      <c r="CVB39" s="86"/>
      <c r="CVC39" s="86"/>
      <c r="CVD39" s="86"/>
      <c r="CVE39" s="86"/>
      <c r="CVF39" s="86"/>
      <c r="CVG39" s="86"/>
      <c r="CVH39" s="86"/>
      <c r="CVI39" s="86"/>
      <c r="CVJ39" s="86"/>
      <c r="CVK39" s="86"/>
      <c r="CVL39" s="86"/>
      <c r="CVM39" s="86"/>
      <c r="CVN39" s="86"/>
      <c r="CVO39" s="86"/>
      <c r="CVP39" s="86"/>
      <c r="CVQ39" s="86"/>
      <c r="CVR39" s="86"/>
      <c r="CVS39" s="86"/>
      <c r="CVT39" s="86"/>
      <c r="CVU39" s="86"/>
      <c r="CVV39" s="86"/>
      <c r="CVW39" s="86"/>
      <c r="CVX39" s="86"/>
      <c r="CVY39" s="86"/>
      <c r="CVZ39" s="86"/>
      <c r="CWA39" s="86"/>
      <c r="CWB39" s="86"/>
      <c r="CWC39" s="86"/>
      <c r="CWD39" s="86"/>
      <c r="CWE39" s="86"/>
      <c r="CWF39" s="86"/>
      <c r="CWG39" s="86"/>
      <c r="CWH39" s="86"/>
      <c r="CWI39" s="86"/>
      <c r="CWJ39" s="86"/>
      <c r="CWK39" s="86"/>
      <c r="CWL39" s="86"/>
      <c r="CWM39" s="86"/>
      <c r="CWN39" s="86"/>
      <c r="CWO39" s="86"/>
      <c r="CWP39" s="86"/>
      <c r="CWQ39" s="86"/>
      <c r="CWR39" s="86"/>
      <c r="CWS39" s="86"/>
      <c r="CWT39" s="86"/>
      <c r="CWU39" s="86"/>
      <c r="CWV39" s="86"/>
      <c r="CWW39" s="86"/>
      <c r="CWX39" s="86"/>
      <c r="CWY39" s="86"/>
      <c r="CWZ39" s="86"/>
      <c r="CXA39" s="86"/>
      <c r="CXB39" s="86"/>
      <c r="CXC39" s="86"/>
      <c r="CXD39" s="86"/>
      <c r="CXE39" s="86"/>
      <c r="CXF39" s="86"/>
      <c r="CXG39" s="86"/>
      <c r="CXH39" s="86"/>
      <c r="CXI39" s="86"/>
      <c r="CXJ39" s="86"/>
      <c r="CXK39" s="86"/>
      <c r="CXL39" s="86"/>
      <c r="CXM39" s="86"/>
      <c r="CXN39" s="86"/>
      <c r="CXO39" s="86"/>
      <c r="CXP39" s="86"/>
      <c r="CXQ39" s="86"/>
      <c r="CXR39" s="86"/>
      <c r="CXS39" s="86"/>
      <c r="CXT39" s="86"/>
      <c r="CXU39" s="86"/>
      <c r="CXV39" s="86"/>
      <c r="CXW39" s="86"/>
      <c r="CXX39" s="86"/>
      <c r="CXY39" s="86"/>
      <c r="CXZ39" s="86"/>
      <c r="CYA39" s="86"/>
      <c r="CYB39" s="86"/>
      <c r="CYC39" s="86"/>
      <c r="CYD39" s="86"/>
      <c r="CYE39" s="86"/>
      <c r="CYF39" s="86"/>
      <c r="CYG39" s="86"/>
      <c r="CYH39" s="86"/>
      <c r="CYI39" s="86"/>
      <c r="CYJ39" s="86"/>
      <c r="CYK39" s="86"/>
      <c r="CYL39" s="86"/>
      <c r="CYM39" s="86"/>
      <c r="CYN39" s="86"/>
      <c r="CYO39" s="86"/>
      <c r="CYP39" s="86"/>
      <c r="CYQ39" s="86"/>
      <c r="CYR39" s="86"/>
      <c r="CYS39" s="86"/>
      <c r="CYT39" s="86"/>
      <c r="CYU39" s="86"/>
      <c r="CYV39" s="86"/>
      <c r="CYW39" s="86"/>
      <c r="CYX39" s="86"/>
      <c r="CYY39" s="86"/>
      <c r="CYZ39" s="86"/>
      <c r="CZA39" s="86"/>
      <c r="CZB39" s="86"/>
      <c r="CZC39" s="86"/>
      <c r="CZD39" s="86"/>
      <c r="CZE39" s="86"/>
      <c r="CZF39" s="86"/>
      <c r="CZG39" s="86"/>
      <c r="CZH39" s="86"/>
      <c r="CZI39" s="86"/>
      <c r="CZJ39" s="86"/>
      <c r="CZK39" s="86"/>
      <c r="CZL39" s="86"/>
      <c r="CZM39" s="86"/>
      <c r="CZN39" s="86"/>
      <c r="CZO39" s="86"/>
      <c r="CZP39" s="86"/>
      <c r="CZQ39" s="86"/>
      <c r="CZR39" s="86"/>
      <c r="CZS39" s="86"/>
      <c r="CZT39" s="86"/>
      <c r="CZU39" s="86"/>
      <c r="CZV39" s="86"/>
      <c r="CZW39" s="86"/>
      <c r="CZX39" s="86"/>
      <c r="CZY39" s="86"/>
      <c r="CZZ39" s="86"/>
      <c r="DAA39" s="86"/>
      <c r="DAB39" s="86"/>
      <c r="DAC39" s="86"/>
      <c r="DAD39" s="86"/>
      <c r="DAE39" s="86"/>
      <c r="DAF39" s="86"/>
      <c r="DAG39" s="86"/>
      <c r="DAH39" s="86"/>
      <c r="DAI39" s="86"/>
      <c r="DAJ39" s="86"/>
      <c r="DAK39" s="86"/>
      <c r="DAL39" s="86"/>
      <c r="DAM39" s="86"/>
      <c r="DAN39" s="86"/>
      <c r="DAO39" s="86"/>
      <c r="DAP39" s="86"/>
      <c r="DAQ39" s="86"/>
      <c r="DAR39" s="86"/>
      <c r="DAS39" s="86"/>
      <c r="DAT39" s="86"/>
      <c r="DAU39" s="86"/>
      <c r="DAV39" s="86"/>
      <c r="DAW39" s="86"/>
      <c r="DAX39" s="86"/>
      <c r="DAY39" s="86"/>
      <c r="DAZ39" s="86"/>
      <c r="DBA39" s="86"/>
      <c r="DBB39" s="86"/>
      <c r="DBC39" s="86"/>
      <c r="DBD39" s="86"/>
      <c r="DBE39" s="86"/>
      <c r="DBF39" s="86"/>
      <c r="DBG39" s="86"/>
      <c r="DBH39" s="86"/>
      <c r="DBI39" s="86"/>
      <c r="DBJ39" s="86"/>
      <c r="DBK39" s="86"/>
      <c r="DBL39" s="86"/>
      <c r="DBM39" s="86"/>
      <c r="DBN39" s="86"/>
      <c r="DBO39" s="86"/>
      <c r="DBP39" s="86"/>
      <c r="DBQ39" s="86"/>
      <c r="DBR39" s="86"/>
      <c r="DBS39" s="86"/>
      <c r="DBT39" s="86"/>
      <c r="DBU39" s="86"/>
      <c r="DBV39" s="86"/>
      <c r="DBW39" s="86"/>
      <c r="DBX39" s="86"/>
      <c r="DBY39" s="86"/>
      <c r="DBZ39" s="86"/>
      <c r="DCA39" s="86"/>
      <c r="DCB39" s="86"/>
      <c r="DCC39" s="86"/>
      <c r="DCD39" s="86"/>
      <c r="DCE39" s="86"/>
      <c r="DCF39" s="86"/>
      <c r="DCG39" s="86"/>
      <c r="DCH39" s="86"/>
      <c r="DCI39" s="86"/>
      <c r="DCJ39" s="86"/>
      <c r="DCK39" s="86"/>
      <c r="DCL39" s="86"/>
      <c r="DCM39" s="86"/>
      <c r="DCN39" s="86"/>
      <c r="DCO39" s="86"/>
      <c r="DCP39" s="86"/>
      <c r="DCQ39" s="86"/>
      <c r="DCR39" s="86"/>
      <c r="DCS39" s="86"/>
      <c r="DCT39" s="86"/>
      <c r="DCU39" s="86"/>
      <c r="DCV39" s="86"/>
      <c r="DCW39" s="86"/>
      <c r="DCX39" s="86"/>
      <c r="DCY39" s="86"/>
      <c r="DCZ39" s="86"/>
      <c r="DDA39" s="86"/>
      <c r="DDB39" s="86"/>
      <c r="DDC39" s="86"/>
      <c r="DDD39" s="86"/>
      <c r="DDE39" s="86"/>
      <c r="DDF39" s="86"/>
      <c r="DDG39" s="86"/>
      <c r="DDH39" s="86"/>
      <c r="DDI39" s="86"/>
      <c r="DDJ39" s="86"/>
      <c r="DDK39" s="86"/>
      <c r="DDL39" s="86"/>
      <c r="DDM39" s="86"/>
      <c r="DDN39" s="86"/>
      <c r="DDO39" s="86"/>
      <c r="DDP39" s="86"/>
      <c r="DDQ39" s="86"/>
      <c r="DDR39" s="86"/>
      <c r="DDS39" s="86"/>
      <c r="DDT39" s="86"/>
      <c r="DDU39" s="86"/>
      <c r="DDV39" s="86"/>
      <c r="DDW39" s="86"/>
      <c r="DDX39" s="86"/>
      <c r="DDY39" s="86"/>
      <c r="DDZ39" s="86"/>
      <c r="DEA39" s="86"/>
      <c r="DEB39" s="86"/>
      <c r="DEC39" s="86"/>
      <c r="DED39" s="86"/>
      <c r="DEE39" s="86"/>
      <c r="DEF39" s="86"/>
      <c r="DEG39" s="86"/>
      <c r="DEH39" s="86"/>
      <c r="DEI39" s="86"/>
      <c r="DEJ39" s="86"/>
      <c r="DEK39" s="86"/>
      <c r="DEL39" s="86"/>
      <c r="DEM39" s="86"/>
      <c r="DEN39" s="86"/>
      <c r="DEO39" s="86"/>
      <c r="DEP39" s="86"/>
      <c r="DEQ39" s="86"/>
      <c r="DER39" s="86"/>
      <c r="DES39" s="86"/>
      <c r="DET39" s="86"/>
      <c r="DEU39" s="86"/>
      <c r="DEV39" s="86"/>
      <c r="DEW39" s="86"/>
      <c r="DEX39" s="86"/>
      <c r="DEY39" s="86"/>
      <c r="DEZ39" s="86"/>
      <c r="DFA39" s="86"/>
      <c r="DFB39" s="86"/>
      <c r="DFC39" s="86"/>
      <c r="DFD39" s="86"/>
      <c r="DFE39" s="86"/>
      <c r="DFF39" s="86"/>
      <c r="DFG39" s="86"/>
      <c r="DFH39" s="86"/>
      <c r="DFI39" s="86"/>
      <c r="DFJ39" s="86"/>
      <c r="DFK39" s="86"/>
      <c r="DFL39" s="86"/>
      <c r="DFM39" s="86"/>
      <c r="DFN39" s="86"/>
      <c r="DFO39" s="86"/>
      <c r="DFP39" s="86"/>
      <c r="DFQ39" s="86"/>
      <c r="DFR39" s="86"/>
      <c r="DFS39" s="86"/>
      <c r="DFT39" s="86"/>
      <c r="DFU39" s="86"/>
      <c r="DFV39" s="86"/>
      <c r="DFW39" s="86"/>
      <c r="DFX39" s="86"/>
      <c r="DFY39" s="86"/>
      <c r="DFZ39" s="86"/>
      <c r="DGA39" s="86"/>
      <c r="DGB39" s="86"/>
      <c r="DGC39" s="86"/>
      <c r="DGD39" s="86"/>
      <c r="DGE39" s="86"/>
      <c r="DGF39" s="86"/>
      <c r="DGG39" s="86"/>
      <c r="DGH39" s="86"/>
      <c r="DGI39" s="86"/>
      <c r="DGJ39" s="86"/>
      <c r="DGK39" s="86"/>
      <c r="DGL39" s="86"/>
      <c r="DGM39" s="86"/>
      <c r="DGN39" s="86"/>
      <c r="DGO39" s="86"/>
      <c r="DGP39" s="86"/>
      <c r="DGQ39" s="86"/>
      <c r="DGR39" s="86"/>
      <c r="DGS39" s="86"/>
      <c r="DGT39" s="86"/>
      <c r="DGU39" s="86"/>
      <c r="DGV39" s="86"/>
      <c r="DGW39" s="86"/>
      <c r="DGX39" s="86"/>
      <c r="DGY39" s="86"/>
      <c r="DGZ39" s="86"/>
      <c r="DHA39" s="86"/>
      <c r="DHB39" s="86"/>
      <c r="DHC39" s="86"/>
      <c r="DHD39" s="86"/>
      <c r="DHE39" s="86"/>
      <c r="DHF39" s="86"/>
      <c r="DHG39" s="86"/>
      <c r="DHH39" s="86"/>
      <c r="DHI39" s="86"/>
      <c r="DHJ39" s="86"/>
      <c r="DHK39" s="86"/>
      <c r="DHL39" s="86"/>
      <c r="DHM39" s="86"/>
      <c r="DHN39" s="86"/>
      <c r="DHO39" s="86"/>
      <c r="DHP39" s="86"/>
      <c r="DHQ39" s="86"/>
      <c r="DHR39" s="86"/>
      <c r="DHS39" s="86"/>
      <c r="DHT39" s="86"/>
      <c r="DHU39" s="86"/>
      <c r="DHV39" s="86"/>
      <c r="DHW39" s="86"/>
      <c r="DHX39" s="86"/>
      <c r="DHY39" s="86"/>
      <c r="DHZ39" s="86"/>
      <c r="DIA39" s="86"/>
      <c r="DIB39" s="86"/>
      <c r="DIC39" s="86"/>
      <c r="DID39" s="86"/>
      <c r="DIE39" s="86"/>
      <c r="DIF39" s="86"/>
      <c r="DIG39" s="86"/>
      <c r="DIH39" s="86"/>
      <c r="DII39" s="86"/>
      <c r="DIJ39" s="86"/>
      <c r="DIK39" s="86"/>
      <c r="DIL39" s="86"/>
      <c r="DIM39" s="86"/>
      <c r="DIN39" s="86"/>
      <c r="DIO39" s="86"/>
      <c r="DIP39" s="86"/>
      <c r="DIQ39" s="86"/>
      <c r="DIR39" s="86"/>
      <c r="DIS39" s="86"/>
      <c r="DIT39" s="86"/>
      <c r="DIU39" s="86"/>
      <c r="DIV39" s="86"/>
      <c r="DIW39" s="86"/>
      <c r="DIX39" s="86"/>
      <c r="DIY39" s="86"/>
      <c r="DIZ39" s="86"/>
      <c r="DJA39" s="86"/>
      <c r="DJB39" s="86"/>
      <c r="DJC39" s="86"/>
      <c r="DJD39" s="86"/>
      <c r="DJE39" s="86"/>
      <c r="DJF39" s="86"/>
      <c r="DJG39" s="86"/>
      <c r="DJH39" s="86"/>
      <c r="DJI39" s="86"/>
      <c r="DJJ39" s="86"/>
      <c r="DJK39" s="86"/>
      <c r="DJL39" s="86"/>
      <c r="DJM39" s="86"/>
      <c r="DJN39" s="86"/>
      <c r="DJO39" s="86"/>
      <c r="DJP39" s="86"/>
      <c r="DJQ39" s="86"/>
      <c r="DJR39" s="86"/>
      <c r="DJS39" s="86"/>
      <c r="DJT39" s="86"/>
      <c r="DJU39" s="86"/>
      <c r="DJV39" s="86"/>
      <c r="DJW39" s="86"/>
      <c r="DJX39" s="86"/>
      <c r="DJY39" s="86"/>
      <c r="DJZ39" s="86"/>
      <c r="DKA39" s="86"/>
      <c r="DKB39" s="86"/>
      <c r="DKC39" s="86"/>
      <c r="DKD39" s="86"/>
      <c r="DKE39" s="86"/>
      <c r="DKF39" s="86"/>
      <c r="DKG39" s="86"/>
      <c r="DKH39" s="86"/>
      <c r="DKI39" s="86"/>
      <c r="DKJ39" s="86"/>
      <c r="DKK39" s="86"/>
      <c r="DKL39" s="86"/>
      <c r="DKM39" s="86"/>
      <c r="DKN39" s="86"/>
      <c r="DKO39" s="86"/>
      <c r="DKP39" s="86"/>
      <c r="DKQ39" s="86"/>
      <c r="DKR39" s="86"/>
      <c r="DKS39" s="86"/>
      <c r="DKT39" s="86"/>
      <c r="DKU39" s="86"/>
      <c r="DKV39" s="86"/>
      <c r="DKW39" s="86"/>
      <c r="DKX39" s="86"/>
      <c r="DKY39" s="86"/>
      <c r="DKZ39" s="86"/>
      <c r="DLA39" s="86"/>
      <c r="DLB39" s="86"/>
      <c r="DLC39" s="86"/>
      <c r="DLD39" s="86"/>
      <c r="DLE39" s="86"/>
      <c r="DLF39" s="86"/>
      <c r="DLG39" s="86"/>
      <c r="DLH39" s="86"/>
      <c r="DLI39" s="86"/>
      <c r="DLJ39" s="86"/>
      <c r="DLK39" s="86"/>
      <c r="DLL39" s="86"/>
      <c r="DLM39" s="86"/>
      <c r="DLN39" s="86"/>
      <c r="DLO39" s="86"/>
      <c r="DLP39" s="86"/>
      <c r="DLQ39" s="86"/>
      <c r="DLR39" s="86"/>
      <c r="DLS39" s="86"/>
      <c r="DLT39" s="86"/>
      <c r="DLU39" s="86"/>
      <c r="DLV39" s="86"/>
      <c r="DLW39" s="86"/>
      <c r="DLX39" s="86"/>
      <c r="DLY39" s="86"/>
      <c r="DLZ39" s="86"/>
      <c r="DMA39" s="86"/>
      <c r="DMB39" s="86"/>
      <c r="DMC39" s="86"/>
      <c r="DMD39" s="86"/>
      <c r="DME39" s="86"/>
      <c r="DMF39" s="86"/>
      <c r="DMG39" s="86"/>
      <c r="DMH39" s="86"/>
      <c r="DMI39" s="86"/>
      <c r="DMJ39" s="86"/>
      <c r="DMK39" s="86"/>
      <c r="DML39" s="86"/>
      <c r="DMM39" s="86"/>
      <c r="DMN39" s="86"/>
      <c r="DMO39" s="86"/>
      <c r="DMP39" s="86"/>
      <c r="DMQ39" s="86"/>
      <c r="DMR39" s="86"/>
      <c r="DMS39" s="86"/>
      <c r="DMT39" s="86"/>
      <c r="DMU39" s="86"/>
      <c r="DMV39" s="86"/>
      <c r="DMW39" s="86"/>
      <c r="DMX39" s="86"/>
      <c r="DMY39" s="86"/>
      <c r="DMZ39" s="86"/>
      <c r="DNA39" s="86"/>
      <c r="DNB39" s="86"/>
      <c r="DNC39" s="86"/>
      <c r="DND39" s="86"/>
      <c r="DNE39" s="86"/>
      <c r="DNF39" s="86"/>
      <c r="DNG39" s="86"/>
      <c r="DNH39" s="86"/>
      <c r="DNI39" s="86"/>
      <c r="DNJ39" s="86"/>
      <c r="DNK39" s="86"/>
      <c r="DNL39" s="86"/>
      <c r="DNM39" s="86"/>
      <c r="DNN39" s="86"/>
      <c r="DNO39" s="86"/>
      <c r="DNP39" s="86"/>
      <c r="DNQ39" s="86"/>
      <c r="DNR39" s="86"/>
      <c r="DNS39" s="86"/>
      <c r="DNT39" s="86"/>
      <c r="DNU39" s="86"/>
      <c r="DNV39" s="86"/>
      <c r="DNW39" s="86"/>
      <c r="DNX39" s="86"/>
      <c r="DNY39" s="86"/>
      <c r="DNZ39" s="86"/>
      <c r="DOA39" s="86"/>
      <c r="DOB39" s="86"/>
      <c r="DOC39" s="86"/>
      <c r="DOD39" s="86"/>
      <c r="DOE39" s="86"/>
      <c r="DOF39" s="86"/>
      <c r="DOG39" s="86"/>
      <c r="DOH39" s="86"/>
      <c r="DOI39" s="86"/>
      <c r="DOJ39" s="86"/>
      <c r="DOK39" s="86"/>
      <c r="DOL39" s="86"/>
      <c r="DOM39" s="86"/>
      <c r="DON39" s="86"/>
      <c r="DOO39" s="86"/>
      <c r="DOP39" s="86"/>
      <c r="DOQ39" s="86"/>
      <c r="DOR39" s="86"/>
      <c r="DOS39" s="86"/>
      <c r="DOT39" s="86"/>
      <c r="DOU39" s="86"/>
      <c r="DOV39" s="86"/>
      <c r="DOW39" s="86"/>
      <c r="DOX39" s="86"/>
      <c r="DOY39" s="86"/>
      <c r="DOZ39" s="86"/>
      <c r="DPA39" s="86"/>
      <c r="DPB39" s="86"/>
      <c r="DPC39" s="86"/>
      <c r="DPD39" s="86"/>
      <c r="DPE39" s="86"/>
      <c r="DPF39" s="86"/>
      <c r="DPG39" s="86"/>
      <c r="DPH39" s="86"/>
      <c r="DPI39" s="86"/>
      <c r="DPJ39" s="86"/>
      <c r="DPK39" s="86"/>
      <c r="DPL39" s="86"/>
      <c r="DPM39" s="86"/>
      <c r="DPN39" s="86"/>
      <c r="DPO39" s="86"/>
      <c r="DPP39" s="86"/>
      <c r="DPQ39" s="86"/>
      <c r="DPR39" s="86"/>
      <c r="DPS39" s="86"/>
      <c r="DPT39" s="86"/>
      <c r="DPU39" s="86"/>
      <c r="DPV39" s="86"/>
      <c r="DPW39" s="86"/>
      <c r="DPX39" s="86"/>
      <c r="DPY39" s="86"/>
      <c r="DPZ39" s="86"/>
      <c r="DQA39" s="86"/>
      <c r="DQB39" s="86"/>
      <c r="DQC39" s="86"/>
      <c r="DQD39" s="86"/>
      <c r="DQE39" s="86"/>
      <c r="DQF39" s="86"/>
      <c r="DQG39" s="86"/>
      <c r="DQH39" s="86"/>
      <c r="DQI39" s="86"/>
      <c r="DQJ39" s="86"/>
      <c r="DQK39" s="86"/>
      <c r="DQL39" s="86"/>
      <c r="DQM39" s="86"/>
      <c r="DQN39" s="86"/>
      <c r="DQO39" s="86"/>
      <c r="DQP39" s="86"/>
      <c r="DQQ39" s="86"/>
      <c r="DQR39" s="86"/>
      <c r="DQS39" s="86"/>
      <c r="DQT39" s="86"/>
      <c r="DQU39" s="86"/>
      <c r="DQV39" s="86"/>
      <c r="DQW39" s="86"/>
      <c r="DQX39" s="86"/>
      <c r="DQY39" s="86"/>
      <c r="DQZ39" s="86"/>
      <c r="DRA39" s="86"/>
      <c r="DRB39" s="86"/>
      <c r="DRC39" s="86"/>
      <c r="DRD39" s="86"/>
      <c r="DRE39" s="86"/>
      <c r="DRF39" s="86"/>
      <c r="DRG39" s="86"/>
      <c r="DRH39" s="86"/>
      <c r="DRI39" s="86"/>
      <c r="DRJ39" s="86"/>
      <c r="DRK39" s="86"/>
      <c r="DRL39" s="86"/>
      <c r="DRM39" s="86"/>
      <c r="DRN39" s="86"/>
      <c r="DRO39" s="86"/>
      <c r="DRP39" s="86"/>
      <c r="DRQ39" s="86"/>
      <c r="DRR39" s="86"/>
      <c r="DRS39" s="86"/>
      <c r="DRT39" s="86"/>
      <c r="DRU39" s="86"/>
      <c r="DRV39" s="86"/>
      <c r="DRW39" s="86"/>
      <c r="DRX39" s="86"/>
      <c r="DRY39" s="86"/>
      <c r="DRZ39" s="86"/>
      <c r="DSA39" s="86"/>
      <c r="DSB39" s="86"/>
      <c r="DSC39" s="86"/>
      <c r="DSD39" s="86"/>
      <c r="DSE39" s="86"/>
      <c r="DSF39" s="86"/>
      <c r="DSG39" s="86"/>
      <c r="DSH39" s="86"/>
      <c r="DSI39" s="86"/>
      <c r="DSJ39" s="86"/>
      <c r="DSK39" s="86"/>
      <c r="DSL39" s="86"/>
      <c r="DSM39" s="86"/>
      <c r="DSN39" s="86"/>
      <c r="DSO39" s="86"/>
      <c r="DSP39" s="86"/>
      <c r="DSQ39" s="86"/>
      <c r="DSR39" s="86"/>
      <c r="DSS39" s="86"/>
      <c r="DST39" s="86"/>
      <c r="DSU39" s="86"/>
      <c r="DSV39" s="86"/>
      <c r="DSW39" s="86"/>
      <c r="DSX39" s="86"/>
      <c r="DSY39" s="86"/>
      <c r="DSZ39" s="86"/>
      <c r="DTA39" s="86"/>
      <c r="DTB39" s="86"/>
      <c r="DTC39" s="86"/>
      <c r="DTD39" s="86"/>
      <c r="DTE39" s="86"/>
      <c r="DTF39" s="86"/>
      <c r="DTG39" s="86"/>
      <c r="DTH39" s="86"/>
      <c r="DTI39" s="86"/>
      <c r="DTJ39" s="86"/>
      <c r="DTK39" s="86"/>
      <c r="DTL39" s="86"/>
      <c r="DTM39" s="86"/>
      <c r="DTN39" s="86"/>
      <c r="DTO39" s="86"/>
      <c r="DTP39" s="86"/>
      <c r="DTQ39" s="86"/>
      <c r="DTR39" s="86"/>
      <c r="DTS39" s="86"/>
      <c r="DTT39" s="86"/>
      <c r="DTU39" s="86"/>
      <c r="DTV39" s="86"/>
      <c r="DTW39" s="86"/>
      <c r="DTX39" s="86"/>
      <c r="DTY39" s="86"/>
      <c r="DTZ39" s="86"/>
      <c r="DUA39" s="86"/>
      <c r="DUB39" s="86"/>
      <c r="DUC39" s="86"/>
      <c r="DUD39" s="86"/>
      <c r="DUE39" s="86"/>
      <c r="DUF39" s="86"/>
      <c r="DUG39" s="86"/>
      <c r="DUH39" s="86"/>
      <c r="DUI39" s="86"/>
      <c r="DUJ39" s="86"/>
      <c r="DUK39" s="86"/>
      <c r="DUL39" s="86"/>
      <c r="DUM39" s="86"/>
      <c r="DUN39" s="86"/>
      <c r="DUO39" s="86"/>
      <c r="DUP39" s="86"/>
      <c r="DUQ39" s="86"/>
      <c r="DUR39" s="86"/>
      <c r="DUS39" s="86"/>
      <c r="DUT39" s="86"/>
      <c r="DUU39" s="86"/>
      <c r="DUV39" s="86"/>
      <c r="DUW39" s="86"/>
      <c r="DUX39" s="86"/>
      <c r="DUY39" s="86"/>
      <c r="DUZ39" s="86"/>
      <c r="DVA39" s="86"/>
      <c r="DVB39" s="86"/>
      <c r="DVC39" s="86"/>
      <c r="DVD39" s="86"/>
      <c r="DVE39" s="86"/>
      <c r="DVF39" s="86"/>
      <c r="DVG39" s="86"/>
      <c r="DVH39" s="86"/>
      <c r="DVI39" s="86"/>
      <c r="DVJ39" s="86"/>
      <c r="DVK39" s="86"/>
      <c r="DVL39" s="86"/>
      <c r="DVM39" s="86"/>
      <c r="DVN39" s="86"/>
      <c r="DVO39" s="86"/>
      <c r="DVP39" s="86"/>
      <c r="DVQ39" s="86"/>
      <c r="DVR39" s="86"/>
      <c r="DVS39" s="86"/>
      <c r="DVT39" s="86"/>
      <c r="DVU39" s="86"/>
      <c r="DVV39" s="86"/>
      <c r="DVW39" s="86"/>
      <c r="DVX39" s="86"/>
      <c r="DVY39" s="86"/>
      <c r="DVZ39" s="86"/>
      <c r="DWA39" s="86"/>
      <c r="DWB39" s="86"/>
      <c r="DWC39" s="86"/>
      <c r="DWD39" s="86"/>
      <c r="DWE39" s="86"/>
      <c r="DWF39" s="86"/>
      <c r="DWG39" s="86"/>
      <c r="DWH39" s="86"/>
      <c r="DWI39" s="86"/>
      <c r="DWJ39" s="86"/>
      <c r="DWK39" s="86"/>
      <c r="DWL39" s="86"/>
      <c r="DWM39" s="86"/>
      <c r="DWN39" s="86"/>
      <c r="DWO39" s="86"/>
      <c r="DWP39" s="86"/>
      <c r="DWQ39" s="86"/>
      <c r="DWR39" s="86"/>
      <c r="DWS39" s="86"/>
      <c r="DWT39" s="86"/>
      <c r="DWU39" s="86"/>
      <c r="DWV39" s="86"/>
      <c r="DWW39" s="86"/>
      <c r="DWX39" s="86"/>
      <c r="DWY39" s="86"/>
      <c r="DWZ39" s="86"/>
      <c r="DXA39" s="86"/>
      <c r="DXB39" s="86"/>
      <c r="DXC39" s="86"/>
      <c r="DXD39" s="86"/>
      <c r="DXE39" s="86"/>
      <c r="DXF39" s="86"/>
      <c r="DXG39" s="86"/>
      <c r="DXH39" s="86"/>
      <c r="DXI39" s="86"/>
      <c r="DXJ39" s="86"/>
      <c r="DXK39" s="86"/>
      <c r="DXL39" s="86"/>
      <c r="DXM39" s="86"/>
      <c r="DXN39" s="86"/>
      <c r="DXO39" s="86"/>
      <c r="DXP39" s="86"/>
      <c r="DXQ39" s="86"/>
      <c r="DXR39" s="86"/>
      <c r="DXS39" s="86"/>
      <c r="DXT39" s="86"/>
      <c r="DXU39" s="86"/>
      <c r="DXV39" s="86"/>
      <c r="DXW39" s="86"/>
      <c r="DXX39" s="86"/>
      <c r="DXY39" s="86"/>
      <c r="DXZ39" s="86"/>
      <c r="DYA39" s="86"/>
      <c r="DYB39" s="86"/>
      <c r="DYC39" s="86"/>
      <c r="DYD39" s="86"/>
      <c r="DYE39" s="86"/>
      <c r="DYF39" s="86"/>
      <c r="DYG39" s="86"/>
      <c r="DYH39" s="86"/>
      <c r="DYI39" s="86"/>
      <c r="DYJ39" s="86"/>
      <c r="DYK39" s="86"/>
      <c r="DYL39" s="86"/>
      <c r="DYM39" s="86"/>
      <c r="DYN39" s="86"/>
      <c r="DYO39" s="86"/>
      <c r="DYP39" s="86"/>
      <c r="DYQ39" s="86"/>
      <c r="DYR39" s="86"/>
      <c r="DYS39" s="86"/>
      <c r="DYT39" s="86"/>
      <c r="DYU39" s="86"/>
      <c r="DYV39" s="86"/>
      <c r="DYW39" s="86"/>
      <c r="DYX39" s="86"/>
      <c r="DYY39" s="86"/>
      <c r="DYZ39" s="86"/>
      <c r="DZA39" s="86"/>
      <c r="DZB39" s="86"/>
      <c r="DZC39" s="86"/>
      <c r="DZD39" s="86"/>
      <c r="DZE39" s="86"/>
      <c r="DZF39" s="86"/>
      <c r="DZG39" s="86"/>
      <c r="DZH39" s="86"/>
      <c r="DZI39" s="86"/>
      <c r="DZJ39" s="86"/>
      <c r="DZK39" s="86"/>
      <c r="DZL39" s="86"/>
      <c r="DZM39" s="86"/>
      <c r="DZN39" s="86"/>
      <c r="DZO39" s="86"/>
      <c r="DZP39" s="86"/>
      <c r="DZQ39" s="86"/>
      <c r="DZR39" s="86"/>
      <c r="DZS39" s="86"/>
      <c r="DZT39" s="86"/>
      <c r="DZU39" s="86"/>
      <c r="DZV39" s="86"/>
      <c r="DZW39" s="86"/>
      <c r="DZX39" s="86"/>
      <c r="DZY39" s="86"/>
      <c r="DZZ39" s="86"/>
      <c r="EAA39" s="86"/>
      <c r="EAB39" s="86"/>
      <c r="EAC39" s="86"/>
      <c r="EAD39" s="86"/>
      <c r="EAE39" s="86"/>
      <c r="EAF39" s="86"/>
      <c r="EAG39" s="86"/>
      <c r="EAH39" s="86"/>
      <c r="EAI39" s="86"/>
      <c r="EAJ39" s="86"/>
      <c r="EAK39" s="86"/>
      <c r="EAL39" s="86"/>
      <c r="EAM39" s="86"/>
      <c r="EAN39" s="86"/>
      <c r="EAO39" s="86"/>
      <c r="EAP39" s="86"/>
      <c r="EAQ39" s="86"/>
      <c r="EAR39" s="86"/>
      <c r="EAS39" s="86"/>
      <c r="EAT39" s="86"/>
      <c r="EAU39" s="86"/>
      <c r="EAV39" s="86"/>
      <c r="EAW39" s="86"/>
      <c r="EAX39" s="86"/>
      <c r="EAY39" s="86"/>
      <c r="EAZ39" s="86"/>
      <c r="EBA39" s="86"/>
      <c r="EBB39" s="86"/>
      <c r="EBC39" s="86"/>
      <c r="EBD39" s="86"/>
      <c r="EBE39" s="86"/>
      <c r="EBF39" s="86"/>
      <c r="EBG39" s="86"/>
      <c r="EBH39" s="86"/>
      <c r="EBI39" s="86"/>
      <c r="EBJ39" s="86"/>
      <c r="EBK39" s="86"/>
      <c r="EBL39" s="86"/>
      <c r="EBM39" s="86"/>
      <c r="EBN39" s="86"/>
      <c r="EBO39" s="86"/>
      <c r="EBP39" s="86"/>
      <c r="EBQ39" s="86"/>
      <c r="EBR39" s="86"/>
      <c r="EBS39" s="86"/>
      <c r="EBT39" s="86"/>
      <c r="EBU39" s="86"/>
      <c r="EBV39" s="86"/>
      <c r="EBW39" s="86"/>
      <c r="EBX39" s="86"/>
      <c r="EBY39" s="86"/>
      <c r="EBZ39" s="86"/>
      <c r="ECA39" s="86"/>
      <c r="ECB39" s="86"/>
      <c r="ECC39" s="86"/>
      <c r="ECD39" s="86"/>
      <c r="ECE39" s="86"/>
      <c r="ECF39" s="86"/>
      <c r="ECG39" s="86"/>
      <c r="ECH39" s="86"/>
      <c r="ECI39" s="86"/>
      <c r="ECJ39" s="86"/>
      <c r="ECK39" s="86"/>
      <c r="ECL39" s="86"/>
      <c r="ECM39" s="86"/>
      <c r="ECN39" s="86"/>
      <c r="ECO39" s="86"/>
      <c r="ECP39" s="86"/>
      <c r="ECQ39" s="86"/>
      <c r="ECR39" s="86"/>
      <c r="ECS39" s="86"/>
      <c r="ECT39" s="86"/>
      <c r="ECU39" s="86"/>
      <c r="ECV39" s="86"/>
      <c r="ECW39" s="86"/>
      <c r="ECX39" s="86"/>
      <c r="ECY39" s="86"/>
      <c r="ECZ39" s="86"/>
      <c r="EDA39" s="86"/>
      <c r="EDB39" s="86"/>
      <c r="EDC39" s="86"/>
      <c r="EDD39" s="86"/>
      <c r="EDE39" s="86"/>
      <c r="EDF39" s="86"/>
      <c r="EDG39" s="86"/>
      <c r="EDH39" s="86"/>
      <c r="EDI39" s="86"/>
      <c r="EDJ39" s="86"/>
      <c r="EDK39" s="86"/>
      <c r="EDL39" s="86"/>
      <c r="EDM39" s="86"/>
      <c r="EDN39" s="86"/>
      <c r="EDO39" s="86"/>
      <c r="EDP39" s="86"/>
      <c r="EDQ39" s="86"/>
      <c r="EDR39" s="86"/>
      <c r="EDS39" s="86"/>
      <c r="EDT39" s="86"/>
      <c r="EDU39" s="86"/>
      <c r="EDV39" s="86"/>
      <c r="EDW39" s="86"/>
      <c r="EDX39" s="86"/>
      <c r="EDY39" s="86"/>
      <c r="EDZ39" s="86"/>
      <c r="EEA39" s="86"/>
      <c r="EEB39" s="86"/>
      <c r="EEC39" s="86"/>
      <c r="EED39" s="86"/>
      <c r="EEE39" s="86"/>
      <c r="EEF39" s="86"/>
      <c r="EEG39" s="86"/>
      <c r="EEH39" s="86"/>
      <c r="EEI39" s="86"/>
      <c r="EEJ39" s="86"/>
      <c r="EEK39" s="86"/>
      <c r="EEL39" s="86"/>
      <c r="EEM39" s="86"/>
      <c r="EEN39" s="86"/>
      <c r="EEO39" s="86"/>
      <c r="EEP39" s="86"/>
      <c r="EEQ39" s="86"/>
      <c r="EER39" s="86"/>
      <c r="EES39" s="86"/>
      <c r="EET39" s="86"/>
      <c r="EEU39" s="86"/>
      <c r="EEV39" s="86"/>
      <c r="EEW39" s="86"/>
      <c r="EEX39" s="86"/>
      <c r="EEY39" s="86"/>
      <c r="EEZ39" s="86"/>
      <c r="EFA39" s="86"/>
      <c r="EFB39" s="86"/>
      <c r="EFC39" s="86"/>
      <c r="EFD39" s="86"/>
      <c r="EFE39" s="86"/>
      <c r="EFF39" s="86"/>
      <c r="EFG39" s="86"/>
      <c r="EFH39" s="86"/>
      <c r="EFI39" s="86"/>
      <c r="EFJ39" s="86"/>
      <c r="EFK39" s="86"/>
      <c r="EFL39" s="86"/>
      <c r="EFM39" s="86"/>
      <c r="EFN39" s="86"/>
      <c r="EFO39" s="86"/>
      <c r="EFP39" s="86"/>
      <c r="EFQ39" s="86"/>
      <c r="EFR39" s="86"/>
      <c r="EFS39" s="86"/>
      <c r="EFT39" s="86"/>
      <c r="EFU39" s="86"/>
      <c r="EFV39" s="86"/>
      <c r="EFW39" s="86"/>
      <c r="EFX39" s="86"/>
      <c r="EFY39" s="86"/>
      <c r="EFZ39" s="86"/>
      <c r="EGA39" s="86"/>
      <c r="EGB39" s="86"/>
      <c r="EGC39" s="86"/>
      <c r="EGD39" s="86"/>
      <c r="EGE39" s="86"/>
      <c r="EGF39" s="86"/>
      <c r="EGG39" s="86"/>
      <c r="EGH39" s="86"/>
      <c r="EGI39" s="86"/>
      <c r="EGJ39" s="86"/>
      <c r="EGK39" s="86"/>
      <c r="EGL39" s="86"/>
      <c r="EGM39" s="86"/>
      <c r="EGN39" s="86"/>
      <c r="EGO39" s="86"/>
      <c r="EGP39" s="86"/>
      <c r="EGQ39" s="86"/>
      <c r="EGR39" s="86"/>
      <c r="EGS39" s="86"/>
      <c r="EGT39" s="86"/>
      <c r="EGU39" s="86"/>
      <c r="EGV39" s="86"/>
      <c r="EGW39" s="86"/>
      <c r="EGX39" s="86"/>
      <c r="EGY39" s="86"/>
      <c r="EGZ39" s="86"/>
      <c r="EHA39" s="86"/>
      <c r="EHB39" s="86"/>
      <c r="EHC39" s="86"/>
      <c r="EHD39" s="86"/>
      <c r="EHE39" s="86"/>
      <c r="EHF39" s="86"/>
      <c r="EHG39" s="86"/>
      <c r="EHH39" s="86"/>
      <c r="EHI39" s="86"/>
      <c r="EHJ39" s="86"/>
      <c r="EHK39" s="86"/>
      <c r="EHL39" s="86"/>
      <c r="EHM39" s="86"/>
      <c r="EHN39" s="86"/>
      <c r="EHO39" s="86"/>
      <c r="EHP39" s="86"/>
      <c r="EHQ39" s="86"/>
      <c r="EHR39" s="86"/>
      <c r="EHS39" s="86"/>
      <c r="EHT39" s="86"/>
      <c r="EHU39" s="86"/>
      <c r="EHV39" s="86"/>
      <c r="EHW39" s="86"/>
      <c r="EHX39" s="86"/>
      <c r="EHY39" s="86"/>
      <c r="EHZ39" s="86"/>
      <c r="EIA39" s="86"/>
      <c r="EIB39" s="86"/>
      <c r="EIC39" s="86"/>
      <c r="EID39" s="86"/>
      <c r="EIE39" s="86"/>
      <c r="EIF39" s="86"/>
      <c r="EIG39" s="86"/>
      <c r="EIH39" s="86"/>
      <c r="EII39" s="86"/>
      <c r="EIJ39" s="86"/>
      <c r="EIK39" s="86"/>
      <c r="EIL39" s="86"/>
      <c r="EIM39" s="86"/>
      <c r="EIN39" s="86"/>
      <c r="EIO39" s="86"/>
      <c r="EIP39" s="86"/>
      <c r="EIQ39" s="86"/>
      <c r="EIR39" s="86"/>
      <c r="EIS39" s="86"/>
      <c r="EIT39" s="86"/>
      <c r="EIU39" s="86"/>
      <c r="EIV39" s="86"/>
      <c r="EIW39" s="86"/>
      <c r="EIX39" s="86"/>
      <c r="EIY39" s="86"/>
      <c r="EIZ39" s="86"/>
      <c r="EJA39" s="86"/>
      <c r="EJB39" s="86"/>
      <c r="EJC39" s="86"/>
      <c r="EJD39" s="86"/>
      <c r="EJE39" s="86"/>
      <c r="EJF39" s="86"/>
      <c r="EJG39" s="86"/>
      <c r="EJH39" s="86"/>
      <c r="EJI39" s="86"/>
      <c r="EJJ39" s="86"/>
      <c r="EJK39" s="86"/>
      <c r="EJL39" s="86"/>
      <c r="EJM39" s="86"/>
      <c r="EJN39" s="86"/>
      <c r="EJO39" s="86"/>
      <c r="EJP39" s="86"/>
      <c r="EJQ39" s="86"/>
      <c r="EJR39" s="86"/>
      <c r="EJS39" s="86"/>
      <c r="EJT39" s="86"/>
      <c r="EJU39" s="86"/>
      <c r="EJV39" s="86"/>
      <c r="EJW39" s="86"/>
      <c r="EJX39" s="86"/>
      <c r="EJY39" s="86"/>
      <c r="EJZ39" s="86"/>
      <c r="EKA39" s="86"/>
      <c r="EKB39" s="86"/>
      <c r="EKC39" s="86"/>
      <c r="EKD39" s="86"/>
      <c r="EKE39" s="86"/>
      <c r="EKF39" s="86"/>
      <c r="EKG39" s="86"/>
      <c r="EKH39" s="86"/>
      <c r="EKI39" s="86"/>
      <c r="EKJ39" s="86"/>
      <c r="EKK39" s="86"/>
      <c r="EKL39" s="86"/>
      <c r="EKM39" s="86"/>
      <c r="EKN39" s="86"/>
      <c r="EKO39" s="86"/>
      <c r="EKP39" s="86"/>
      <c r="EKQ39" s="86"/>
      <c r="EKR39" s="86"/>
      <c r="EKS39" s="86"/>
      <c r="EKT39" s="86"/>
      <c r="EKU39" s="86"/>
      <c r="EKV39" s="86"/>
      <c r="EKW39" s="86"/>
      <c r="EKX39" s="86"/>
      <c r="EKY39" s="86"/>
      <c r="EKZ39" s="86"/>
      <c r="ELA39" s="86"/>
      <c r="ELB39" s="86"/>
      <c r="ELC39" s="86"/>
      <c r="ELD39" s="86"/>
      <c r="ELE39" s="86"/>
      <c r="ELF39" s="86"/>
      <c r="ELG39" s="86"/>
      <c r="ELH39" s="86"/>
      <c r="ELI39" s="86"/>
      <c r="ELJ39" s="86"/>
      <c r="ELK39" s="86"/>
      <c r="ELL39" s="86"/>
      <c r="ELM39" s="86"/>
      <c r="ELN39" s="86"/>
      <c r="ELO39" s="86"/>
      <c r="ELP39" s="86"/>
      <c r="ELQ39" s="86"/>
      <c r="ELR39" s="86"/>
      <c r="ELS39" s="86"/>
      <c r="ELT39" s="86"/>
      <c r="ELU39" s="86"/>
      <c r="ELV39" s="86"/>
      <c r="ELW39" s="86"/>
      <c r="ELX39" s="86"/>
      <c r="ELY39" s="86"/>
      <c r="ELZ39" s="86"/>
      <c r="EMA39" s="86"/>
      <c r="EMB39" s="86"/>
      <c r="EMC39" s="86"/>
      <c r="EMD39" s="86"/>
      <c r="EME39" s="86"/>
      <c r="EMF39" s="86"/>
      <c r="EMG39" s="86"/>
      <c r="EMH39" s="86"/>
      <c r="EMI39" s="86"/>
      <c r="EMJ39" s="86"/>
      <c r="EMK39" s="86"/>
      <c r="EML39" s="86"/>
      <c r="EMM39" s="86"/>
      <c r="EMN39" s="86"/>
      <c r="EMO39" s="86"/>
      <c r="EMP39" s="86"/>
      <c r="EMQ39" s="86"/>
      <c r="EMR39" s="86"/>
      <c r="EMS39" s="86"/>
      <c r="EMT39" s="86"/>
      <c r="EMU39" s="86"/>
      <c r="EMV39" s="86"/>
      <c r="EMW39" s="86"/>
      <c r="EMX39" s="86"/>
      <c r="EMY39" s="86"/>
      <c r="EMZ39" s="86"/>
      <c r="ENA39" s="86"/>
      <c r="ENB39" s="86"/>
      <c r="ENC39" s="86"/>
      <c r="END39" s="86"/>
      <c r="ENE39" s="86"/>
      <c r="ENF39" s="86"/>
      <c r="ENG39" s="86"/>
      <c r="ENH39" s="86"/>
      <c r="ENI39" s="86"/>
      <c r="ENJ39" s="86"/>
      <c r="ENK39" s="86"/>
      <c r="ENL39" s="86"/>
      <c r="ENM39" s="86"/>
      <c r="ENN39" s="86"/>
      <c r="ENO39" s="86"/>
      <c r="ENP39" s="86"/>
      <c r="ENQ39" s="86"/>
      <c r="ENR39" s="86"/>
      <c r="ENS39" s="86"/>
      <c r="ENT39" s="86"/>
      <c r="ENU39" s="86"/>
      <c r="ENV39" s="86"/>
      <c r="ENW39" s="86"/>
      <c r="ENX39" s="86"/>
      <c r="ENY39" s="86"/>
      <c r="ENZ39" s="86"/>
      <c r="EOA39" s="86"/>
      <c r="EOB39" s="86"/>
      <c r="EOC39" s="86"/>
      <c r="EOD39" s="86"/>
      <c r="EOE39" s="86"/>
      <c r="EOF39" s="86"/>
      <c r="EOG39" s="86"/>
      <c r="EOH39" s="86"/>
      <c r="EOI39" s="86"/>
      <c r="EOJ39" s="86"/>
      <c r="EOK39" s="86"/>
      <c r="EOL39" s="86"/>
      <c r="EOM39" s="86"/>
      <c r="EON39" s="86"/>
      <c r="EOO39" s="86"/>
      <c r="EOP39" s="86"/>
      <c r="EOQ39" s="86"/>
      <c r="EOR39" s="86"/>
      <c r="EOS39" s="86"/>
      <c r="EOT39" s="86"/>
      <c r="EOU39" s="86"/>
      <c r="EOV39" s="86"/>
      <c r="EOW39" s="86"/>
      <c r="EOX39" s="86"/>
      <c r="EOY39" s="86"/>
      <c r="EOZ39" s="86"/>
      <c r="EPA39" s="86"/>
      <c r="EPB39" s="86"/>
      <c r="EPC39" s="86"/>
      <c r="EPD39" s="86"/>
      <c r="EPE39" s="86"/>
      <c r="EPF39" s="86"/>
      <c r="EPG39" s="86"/>
      <c r="EPH39" s="86"/>
      <c r="EPI39" s="86"/>
      <c r="EPJ39" s="86"/>
      <c r="EPK39" s="86"/>
      <c r="EPL39" s="86"/>
      <c r="EPM39" s="86"/>
      <c r="EPN39" s="86"/>
      <c r="EPO39" s="86"/>
      <c r="EPP39" s="86"/>
      <c r="EPQ39" s="86"/>
      <c r="EPR39" s="86"/>
      <c r="EPS39" s="86"/>
      <c r="EPT39" s="86"/>
      <c r="EPU39" s="86"/>
      <c r="EPV39" s="86"/>
      <c r="EPW39" s="86"/>
      <c r="EPX39" s="86"/>
      <c r="EPY39" s="86"/>
      <c r="EPZ39" s="86"/>
      <c r="EQA39" s="86"/>
      <c r="EQB39" s="86"/>
      <c r="EQC39" s="86"/>
      <c r="EQD39" s="86"/>
      <c r="EQE39" s="86"/>
      <c r="EQF39" s="86"/>
      <c r="EQG39" s="86"/>
      <c r="EQH39" s="86"/>
      <c r="EQI39" s="86"/>
      <c r="EQJ39" s="86"/>
      <c r="EQK39" s="86"/>
      <c r="EQL39" s="86"/>
      <c r="EQM39" s="86"/>
      <c r="EQN39" s="86"/>
      <c r="EQO39" s="86"/>
      <c r="EQP39" s="86"/>
      <c r="EQQ39" s="86"/>
      <c r="EQR39" s="86"/>
      <c r="EQS39" s="86"/>
      <c r="EQT39" s="86"/>
      <c r="EQU39" s="86"/>
      <c r="EQV39" s="86"/>
      <c r="EQW39" s="86"/>
      <c r="EQX39" s="86"/>
      <c r="EQY39" s="86"/>
      <c r="EQZ39" s="86"/>
      <c r="ERA39" s="86"/>
      <c r="ERB39" s="86"/>
      <c r="ERC39" s="86"/>
      <c r="ERD39" s="86"/>
      <c r="ERE39" s="86"/>
      <c r="ERF39" s="86"/>
      <c r="ERG39" s="86"/>
      <c r="ERH39" s="86"/>
      <c r="ERI39" s="86"/>
      <c r="ERJ39" s="86"/>
      <c r="ERK39" s="86"/>
      <c r="ERL39" s="86"/>
      <c r="ERM39" s="86"/>
      <c r="ERN39" s="86"/>
      <c r="ERO39" s="86"/>
      <c r="ERP39" s="86"/>
      <c r="ERQ39" s="86"/>
      <c r="ERR39" s="86"/>
      <c r="ERS39" s="86"/>
      <c r="ERT39" s="86"/>
      <c r="ERU39" s="86"/>
      <c r="ERV39" s="86"/>
      <c r="ERW39" s="86"/>
      <c r="ERX39" s="86"/>
      <c r="ERY39" s="86"/>
      <c r="ERZ39" s="86"/>
      <c r="ESA39" s="86"/>
      <c r="ESB39" s="86"/>
      <c r="ESC39" s="86"/>
      <c r="ESD39" s="86"/>
      <c r="ESE39" s="86"/>
      <c r="ESF39" s="86"/>
      <c r="ESG39" s="86"/>
      <c r="ESH39" s="86"/>
      <c r="ESI39" s="86"/>
      <c r="ESJ39" s="86"/>
      <c r="ESK39" s="86"/>
      <c r="ESL39" s="86"/>
      <c r="ESM39" s="86"/>
      <c r="ESN39" s="86"/>
      <c r="ESO39" s="86"/>
      <c r="ESP39" s="86"/>
      <c r="ESQ39" s="86"/>
      <c r="ESR39" s="86"/>
      <c r="ESS39" s="86"/>
      <c r="EST39" s="86"/>
      <c r="ESU39" s="86"/>
      <c r="ESV39" s="86"/>
      <c r="ESW39" s="86"/>
      <c r="ESX39" s="86"/>
      <c r="ESY39" s="86"/>
      <c r="ESZ39" s="86"/>
      <c r="ETA39" s="86"/>
      <c r="ETB39" s="86"/>
      <c r="ETC39" s="86"/>
      <c r="ETD39" s="86"/>
      <c r="ETE39" s="86"/>
      <c r="ETF39" s="86"/>
      <c r="ETG39" s="86"/>
      <c r="ETH39" s="86"/>
      <c r="ETI39" s="86"/>
      <c r="ETJ39" s="86"/>
      <c r="ETK39" s="86"/>
      <c r="ETL39" s="86"/>
      <c r="ETM39" s="86"/>
      <c r="ETN39" s="86"/>
      <c r="ETO39" s="86"/>
      <c r="ETP39" s="86"/>
      <c r="ETQ39" s="86"/>
      <c r="ETR39" s="86"/>
      <c r="ETS39" s="86"/>
      <c r="ETT39" s="86"/>
      <c r="ETU39" s="86"/>
      <c r="ETV39" s="86"/>
      <c r="ETW39" s="86"/>
      <c r="ETX39" s="86"/>
      <c r="ETY39" s="86"/>
      <c r="ETZ39" s="86"/>
      <c r="EUA39" s="86"/>
      <c r="EUB39" s="86"/>
      <c r="EUC39" s="86"/>
      <c r="EUD39" s="86"/>
      <c r="EUE39" s="86"/>
      <c r="EUF39" s="86"/>
      <c r="EUG39" s="86"/>
      <c r="EUH39" s="86"/>
      <c r="EUI39" s="86"/>
      <c r="EUJ39" s="86"/>
      <c r="EUK39" s="86"/>
      <c r="EUL39" s="86"/>
      <c r="EUM39" s="86"/>
      <c r="EUN39" s="86"/>
      <c r="EUO39" s="86"/>
      <c r="EUP39" s="86"/>
      <c r="EUQ39" s="86"/>
      <c r="EUR39" s="86"/>
      <c r="EUS39" s="86"/>
      <c r="EUT39" s="86"/>
      <c r="EUU39" s="86"/>
      <c r="EUV39" s="86"/>
      <c r="EUW39" s="86"/>
      <c r="EUX39" s="86"/>
      <c r="EUY39" s="86"/>
      <c r="EUZ39" s="86"/>
      <c r="EVA39" s="86"/>
      <c r="EVB39" s="86"/>
      <c r="EVC39" s="86"/>
      <c r="EVD39" s="86"/>
      <c r="EVE39" s="86"/>
      <c r="EVF39" s="86"/>
      <c r="EVG39" s="86"/>
      <c r="EVH39" s="86"/>
      <c r="EVI39" s="86"/>
      <c r="EVJ39" s="86"/>
      <c r="EVK39" s="86"/>
      <c r="EVL39" s="86"/>
      <c r="EVM39" s="86"/>
      <c r="EVN39" s="86"/>
      <c r="EVO39" s="86"/>
      <c r="EVP39" s="86"/>
      <c r="EVQ39" s="86"/>
      <c r="EVR39" s="86"/>
      <c r="EVS39" s="86"/>
      <c r="EVT39" s="86"/>
      <c r="EVU39" s="86"/>
      <c r="EVV39" s="86"/>
      <c r="EVW39" s="86"/>
      <c r="EVX39" s="86"/>
      <c r="EVY39" s="86"/>
      <c r="EVZ39" s="86"/>
      <c r="EWA39" s="86"/>
      <c r="EWB39" s="86"/>
      <c r="EWC39" s="86"/>
      <c r="EWD39" s="86"/>
      <c r="EWE39" s="86"/>
      <c r="EWF39" s="86"/>
      <c r="EWG39" s="86"/>
      <c r="EWH39" s="86"/>
      <c r="EWI39" s="86"/>
      <c r="EWJ39" s="86"/>
      <c r="EWK39" s="86"/>
      <c r="EWL39" s="86"/>
      <c r="EWM39" s="86"/>
      <c r="EWN39" s="86"/>
      <c r="EWO39" s="86"/>
      <c r="EWP39" s="86"/>
      <c r="EWQ39" s="86"/>
      <c r="EWR39" s="86"/>
      <c r="EWS39" s="86"/>
      <c r="EWT39" s="86"/>
      <c r="EWU39" s="86"/>
      <c r="EWV39" s="86"/>
      <c r="EWW39" s="86"/>
      <c r="EWX39" s="86"/>
      <c r="EWY39" s="86"/>
      <c r="EWZ39" s="86"/>
      <c r="EXA39" s="86"/>
      <c r="EXB39" s="86"/>
      <c r="EXC39" s="86"/>
      <c r="EXD39" s="86"/>
      <c r="EXE39" s="86"/>
      <c r="EXF39" s="86"/>
      <c r="EXG39" s="86"/>
      <c r="EXH39" s="86"/>
      <c r="EXI39" s="86"/>
      <c r="EXJ39" s="86"/>
      <c r="EXK39" s="86"/>
      <c r="EXL39" s="86"/>
      <c r="EXM39" s="86"/>
      <c r="EXN39" s="86"/>
      <c r="EXO39" s="86"/>
      <c r="EXP39" s="86"/>
      <c r="EXQ39" s="86"/>
      <c r="EXR39" s="86"/>
      <c r="EXS39" s="86"/>
      <c r="EXT39" s="86"/>
      <c r="EXU39" s="86"/>
      <c r="EXV39" s="86"/>
      <c r="EXW39" s="86"/>
      <c r="EXX39" s="86"/>
      <c r="EXY39" s="86"/>
      <c r="EXZ39" s="86"/>
      <c r="EYA39" s="86"/>
      <c r="EYB39" s="86"/>
      <c r="EYC39" s="86"/>
      <c r="EYD39" s="86"/>
      <c r="EYE39" s="86"/>
      <c r="EYF39" s="86"/>
      <c r="EYG39" s="86"/>
      <c r="EYH39" s="86"/>
      <c r="EYI39" s="86"/>
      <c r="EYJ39" s="86"/>
      <c r="EYK39" s="86"/>
      <c r="EYL39" s="86"/>
      <c r="EYM39" s="86"/>
      <c r="EYN39" s="86"/>
      <c r="EYO39" s="86"/>
      <c r="EYP39" s="86"/>
      <c r="EYQ39" s="86"/>
      <c r="EYR39" s="86"/>
      <c r="EYS39" s="86"/>
      <c r="EYT39" s="86"/>
      <c r="EYU39" s="86"/>
      <c r="EYV39" s="86"/>
      <c r="EYW39" s="86"/>
      <c r="EYX39" s="86"/>
      <c r="EYY39" s="86"/>
      <c r="EYZ39" s="86"/>
      <c r="EZA39" s="86"/>
      <c r="EZB39" s="86"/>
      <c r="EZC39" s="86"/>
      <c r="EZD39" s="86"/>
      <c r="EZE39" s="86"/>
      <c r="EZF39" s="86"/>
      <c r="EZG39" s="86"/>
      <c r="EZH39" s="86"/>
      <c r="EZI39" s="86"/>
      <c r="EZJ39" s="86"/>
      <c r="EZK39" s="86"/>
      <c r="EZL39" s="86"/>
      <c r="EZM39" s="86"/>
      <c r="EZN39" s="86"/>
      <c r="EZO39" s="86"/>
      <c r="EZP39" s="86"/>
      <c r="EZQ39" s="86"/>
      <c r="EZR39" s="86"/>
      <c r="EZS39" s="86"/>
      <c r="EZT39" s="86"/>
      <c r="EZU39" s="86"/>
      <c r="EZV39" s="86"/>
      <c r="EZW39" s="86"/>
      <c r="EZX39" s="86"/>
      <c r="EZY39" s="86"/>
      <c r="EZZ39" s="86"/>
      <c r="FAA39" s="86"/>
      <c r="FAB39" s="86"/>
      <c r="FAC39" s="86"/>
      <c r="FAD39" s="86"/>
      <c r="FAE39" s="86"/>
      <c r="FAF39" s="86"/>
      <c r="FAG39" s="86"/>
      <c r="FAH39" s="86"/>
      <c r="FAI39" s="86"/>
      <c r="FAJ39" s="86"/>
      <c r="FAK39" s="86"/>
      <c r="FAL39" s="86"/>
      <c r="FAM39" s="86"/>
      <c r="FAN39" s="86"/>
      <c r="FAO39" s="86"/>
      <c r="FAP39" s="86"/>
      <c r="FAQ39" s="86"/>
      <c r="FAR39" s="86"/>
      <c r="FAS39" s="86"/>
      <c r="FAT39" s="86"/>
      <c r="FAU39" s="86"/>
      <c r="FAV39" s="86"/>
      <c r="FAW39" s="86"/>
      <c r="FAX39" s="86"/>
      <c r="FAY39" s="86"/>
      <c r="FAZ39" s="86"/>
      <c r="FBA39" s="86"/>
      <c r="FBB39" s="86"/>
      <c r="FBC39" s="86"/>
      <c r="FBD39" s="86"/>
      <c r="FBE39" s="86"/>
      <c r="FBF39" s="86"/>
      <c r="FBG39" s="86"/>
      <c r="FBH39" s="86"/>
      <c r="FBI39" s="86"/>
      <c r="FBJ39" s="86"/>
      <c r="FBK39" s="86"/>
      <c r="FBL39" s="86"/>
      <c r="FBM39" s="86"/>
      <c r="FBN39" s="86"/>
      <c r="FBO39" s="86"/>
      <c r="FBP39" s="86"/>
      <c r="FBQ39" s="86"/>
      <c r="FBR39" s="86"/>
      <c r="FBS39" s="86"/>
      <c r="FBT39" s="86"/>
      <c r="FBU39" s="86"/>
      <c r="FBV39" s="86"/>
      <c r="FBW39" s="86"/>
      <c r="FBX39" s="86"/>
      <c r="FBY39" s="86"/>
      <c r="FBZ39" s="86"/>
      <c r="FCA39" s="86"/>
      <c r="FCB39" s="86"/>
      <c r="FCC39" s="86"/>
      <c r="FCD39" s="86"/>
      <c r="FCE39" s="86"/>
      <c r="FCF39" s="86"/>
      <c r="FCG39" s="86"/>
      <c r="FCH39" s="86"/>
      <c r="FCI39" s="86"/>
      <c r="FCJ39" s="86"/>
      <c r="FCK39" s="86"/>
      <c r="FCL39" s="86"/>
      <c r="FCM39" s="86"/>
      <c r="FCN39" s="86"/>
      <c r="FCO39" s="86"/>
      <c r="FCP39" s="86"/>
      <c r="FCQ39" s="86"/>
      <c r="FCR39" s="86"/>
      <c r="FCS39" s="86"/>
      <c r="FCT39" s="86"/>
      <c r="FCU39" s="86"/>
      <c r="FCV39" s="86"/>
      <c r="FCW39" s="86"/>
      <c r="FCX39" s="86"/>
      <c r="FCY39" s="86"/>
      <c r="FCZ39" s="86"/>
      <c r="FDA39" s="86"/>
      <c r="FDB39" s="86"/>
      <c r="FDC39" s="86"/>
      <c r="FDD39" s="86"/>
      <c r="FDE39" s="86"/>
      <c r="FDF39" s="86"/>
      <c r="FDG39" s="86"/>
      <c r="FDH39" s="86"/>
      <c r="FDI39" s="86"/>
      <c r="FDJ39" s="86"/>
      <c r="FDK39" s="86"/>
      <c r="FDL39" s="86"/>
      <c r="FDM39" s="86"/>
      <c r="FDN39" s="86"/>
      <c r="FDO39" s="86"/>
      <c r="FDP39" s="86"/>
      <c r="FDQ39" s="86"/>
      <c r="FDR39" s="86"/>
      <c r="FDS39" s="86"/>
      <c r="FDT39" s="86"/>
      <c r="FDU39" s="86"/>
      <c r="FDV39" s="86"/>
      <c r="FDW39" s="86"/>
      <c r="FDX39" s="86"/>
      <c r="FDY39" s="86"/>
      <c r="FDZ39" s="86"/>
      <c r="FEA39" s="86"/>
      <c r="FEB39" s="86"/>
      <c r="FEC39" s="86"/>
      <c r="FED39" s="86"/>
      <c r="FEE39" s="86"/>
      <c r="FEF39" s="86"/>
      <c r="FEG39" s="86"/>
      <c r="FEH39" s="86"/>
      <c r="FEI39" s="86"/>
      <c r="FEJ39" s="86"/>
      <c r="FEK39" s="86"/>
      <c r="FEL39" s="86"/>
      <c r="FEM39" s="86"/>
      <c r="FEN39" s="86"/>
      <c r="FEO39" s="86"/>
      <c r="FEP39" s="86"/>
      <c r="FEQ39" s="86"/>
      <c r="FER39" s="86"/>
      <c r="FES39" s="86"/>
      <c r="FET39" s="86"/>
      <c r="FEU39" s="86"/>
      <c r="FEV39" s="86"/>
      <c r="FEW39" s="86"/>
      <c r="FEX39" s="86"/>
      <c r="FEY39" s="86"/>
      <c r="FEZ39" s="86"/>
      <c r="FFA39" s="86"/>
      <c r="FFB39" s="86"/>
      <c r="FFC39" s="86"/>
      <c r="FFD39" s="86"/>
      <c r="FFE39" s="86"/>
      <c r="FFF39" s="86"/>
      <c r="FFG39" s="86"/>
      <c r="FFH39" s="86"/>
      <c r="FFI39" s="86"/>
      <c r="FFJ39" s="86"/>
      <c r="FFK39" s="86"/>
      <c r="FFL39" s="86"/>
      <c r="FFM39" s="86"/>
      <c r="FFN39" s="86"/>
      <c r="FFO39" s="86"/>
      <c r="FFP39" s="86"/>
      <c r="FFQ39" s="86"/>
      <c r="FFR39" s="86"/>
      <c r="FFS39" s="86"/>
      <c r="FFT39" s="86"/>
      <c r="FFU39" s="86"/>
      <c r="FFV39" s="86"/>
      <c r="FFW39" s="86"/>
      <c r="FFX39" s="86"/>
      <c r="FFY39" s="86"/>
      <c r="FFZ39" s="86"/>
      <c r="FGA39" s="86"/>
      <c r="FGB39" s="86"/>
      <c r="FGC39" s="86"/>
      <c r="FGD39" s="86"/>
      <c r="FGE39" s="86"/>
      <c r="FGF39" s="86"/>
      <c r="FGG39" s="86"/>
      <c r="FGH39" s="86"/>
      <c r="FGI39" s="86"/>
      <c r="FGJ39" s="86"/>
      <c r="FGK39" s="86"/>
      <c r="FGL39" s="86"/>
      <c r="FGM39" s="86"/>
      <c r="FGN39" s="86"/>
      <c r="FGO39" s="86"/>
      <c r="FGP39" s="86"/>
      <c r="FGQ39" s="86"/>
      <c r="FGR39" s="86"/>
      <c r="FGS39" s="86"/>
      <c r="FGT39" s="86"/>
      <c r="FGU39" s="86"/>
      <c r="FGV39" s="86"/>
      <c r="FGW39" s="86"/>
      <c r="FGX39" s="86"/>
      <c r="FGY39" s="86"/>
      <c r="FGZ39" s="86"/>
      <c r="FHA39" s="86"/>
      <c r="FHB39" s="86"/>
      <c r="FHC39" s="86"/>
      <c r="FHD39" s="86"/>
      <c r="FHE39" s="86"/>
      <c r="FHF39" s="86"/>
      <c r="FHG39" s="86"/>
      <c r="FHH39" s="86"/>
      <c r="FHI39" s="86"/>
      <c r="FHJ39" s="86"/>
      <c r="FHK39" s="86"/>
      <c r="FHL39" s="86"/>
      <c r="FHM39" s="86"/>
      <c r="FHN39" s="86"/>
      <c r="FHO39" s="86"/>
      <c r="FHP39" s="86"/>
      <c r="FHQ39" s="86"/>
      <c r="FHR39" s="86"/>
      <c r="FHS39" s="86"/>
      <c r="FHT39" s="86"/>
      <c r="FHU39" s="86"/>
      <c r="FHV39" s="86"/>
      <c r="FHW39" s="86"/>
      <c r="FHX39" s="86"/>
      <c r="FHY39" s="86"/>
      <c r="FHZ39" s="86"/>
      <c r="FIA39" s="86"/>
      <c r="FIB39" s="86"/>
      <c r="FIC39" s="86"/>
      <c r="FID39" s="86"/>
      <c r="FIE39" s="86"/>
      <c r="FIF39" s="86"/>
      <c r="FIG39" s="86"/>
      <c r="FIH39" s="86"/>
      <c r="FII39" s="86"/>
      <c r="FIJ39" s="86"/>
      <c r="FIK39" s="86"/>
      <c r="FIL39" s="86"/>
      <c r="FIM39" s="86"/>
      <c r="FIN39" s="86"/>
      <c r="FIO39" s="86"/>
      <c r="FIP39" s="86"/>
      <c r="FIQ39" s="86"/>
      <c r="FIR39" s="86"/>
      <c r="FIS39" s="86"/>
      <c r="FIT39" s="86"/>
      <c r="FIU39" s="86"/>
      <c r="FIV39" s="86"/>
      <c r="FIW39" s="86"/>
      <c r="FIX39" s="86"/>
      <c r="FIY39" s="86"/>
      <c r="FIZ39" s="86"/>
      <c r="FJA39" s="86"/>
      <c r="FJB39" s="86"/>
      <c r="FJC39" s="86"/>
      <c r="FJD39" s="86"/>
      <c r="FJE39" s="86"/>
      <c r="FJF39" s="86"/>
      <c r="FJG39" s="86"/>
      <c r="FJH39" s="86"/>
      <c r="FJI39" s="86"/>
      <c r="FJJ39" s="86"/>
      <c r="FJK39" s="86"/>
      <c r="FJL39" s="86"/>
      <c r="FJM39" s="86"/>
      <c r="FJN39" s="86"/>
      <c r="FJO39" s="86"/>
      <c r="FJP39" s="86"/>
      <c r="FJQ39" s="86"/>
      <c r="FJR39" s="86"/>
      <c r="FJS39" s="86"/>
      <c r="FJT39" s="86"/>
      <c r="FJU39" s="86"/>
      <c r="FJV39" s="86"/>
      <c r="FJW39" s="86"/>
      <c r="FJX39" s="86"/>
      <c r="FJY39" s="86"/>
      <c r="FJZ39" s="86"/>
      <c r="FKA39" s="86"/>
      <c r="FKB39" s="86"/>
      <c r="FKC39" s="86"/>
      <c r="FKD39" s="86"/>
      <c r="FKE39" s="86"/>
      <c r="FKF39" s="86"/>
      <c r="FKG39" s="86"/>
      <c r="FKH39" s="86"/>
      <c r="FKI39" s="86"/>
      <c r="FKJ39" s="86"/>
      <c r="FKK39" s="86"/>
      <c r="FKL39" s="86"/>
      <c r="FKM39" s="86"/>
      <c r="FKN39" s="86"/>
      <c r="FKO39" s="86"/>
      <c r="FKP39" s="86"/>
      <c r="FKQ39" s="86"/>
      <c r="FKR39" s="86"/>
      <c r="FKS39" s="86"/>
      <c r="FKT39" s="86"/>
      <c r="FKU39" s="86"/>
      <c r="FKV39" s="86"/>
      <c r="FKW39" s="86"/>
      <c r="FKX39" s="86"/>
      <c r="FKY39" s="86"/>
      <c r="FKZ39" s="86"/>
      <c r="FLA39" s="86"/>
      <c r="FLB39" s="86"/>
      <c r="FLC39" s="86"/>
      <c r="FLD39" s="86"/>
      <c r="FLE39" s="86"/>
      <c r="FLF39" s="86"/>
      <c r="FLG39" s="86"/>
      <c r="FLH39" s="86"/>
      <c r="FLI39" s="86"/>
      <c r="FLJ39" s="86"/>
      <c r="FLK39" s="86"/>
      <c r="FLL39" s="86"/>
      <c r="FLM39" s="86"/>
      <c r="FLN39" s="86"/>
      <c r="FLO39" s="86"/>
      <c r="FLP39" s="86"/>
      <c r="FLQ39" s="86"/>
      <c r="FLR39" s="86"/>
      <c r="FLS39" s="86"/>
      <c r="FLT39" s="86"/>
      <c r="FLU39" s="86"/>
      <c r="FLV39" s="86"/>
      <c r="FLW39" s="86"/>
      <c r="FLX39" s="86"/>
      <c r="FLY39" s="86"/>
      <c r="FLZ39" s="86"/>
      <c r="FMA39" s="86"/>
      <c r="FMB39" s="86"/>
      <c r="FMC39" s="86"/>
      <c r="FMD39" s="86"/>
      <c r="FME39" s="86"/>
      <c r="FMF39" s="86"/>
      <c r="FMG39" s="86"/>
      <c r="FMH39" s="86"/>
      <c r="FMI39" s="86"/>
      <c r="FMJ39" s="86"/>
      <c r="FMK39" s="86"/>
      <c r="FML39" s="86"/>
      <c r="FMM39" s="86"/>
      <c r="FMN39" s="86"/>
      <c r="FMO39" s="86"/>
      <c r="FMP39" s="86"/>
      <c r="FMQ39" s="86"/>
      <c r="FMR39" s="86"/>
      <c r="FMS39" s="86"/>
      <c r="FMT39" s="86"/>
      <c r="FMU39" s="86"/>
      <c r="FMV39" s="86"/>
      <c r="FMW39" s="86"/>
      <c r="FMX39" s="86"/>
      <c r="FMY39" s="86"/>
      <c r="FMZ39" s="86"/>
      <c r="FNA39" s="86"/>
      <c r="FNB39" s="86"/>
      <c r="FNC39" s="86"/>
      <c r="FND39" s="86"/>
      <c r="FNE39" s="86"/>
      <c r="FNF39" s="86"/>
      <c r="FNG39" s="86"/>
      <c r="FNH39" s="86"/>
      <c r="FNI39" s="86"/>
      <c r="FNJ39" s="86"/>
      <c r="FNK39" s="86"/>
      <c r="FNL39" s="86"/>
      <c r="FNM39" s="86"/>
      <c r="FNN39" s="86"/>
      <c r="FNO39" s="86"/>
      <c r="FNP39" s="86"/>
      <c r="FNQ39" s="86"/>
      <c r="FNR39" s="86"/>
      <c r="FNS39" s="86"/>
      <c r="FNT39" s="86"/>
      <c r="FNU39" s="86"/>
      <c r="FNV39" s="86"/>
      <c r="FNW39" s="86"/>
      <c r="FNX39" s="86"/>
      <c r="FNY39" s="86"/>
      <c r="FNZ39" s="86"/>
      <c r="FOA39" s="86"/>
      <c r="FOB39" s="86"/>
      <c r="FOC39" s="86"/>
      <c r="FOD39" s="86"/>
      <c r="FOE39" s="86"/>
      <c r="FOF39" s="86"/>
      <c r="FOG39" s="86"/>
      <c r="FOH39" s="86"/>
      <c r="FOI39" s="86"/>
      <c r="FOJ39" s="86"/>
      <c r="FOK39" s="86"/>
      <c r="FOL39" s="86"/>
      <c r="FOM39" s="86"/>
      <c r="FON39" s="86"/>
      <c r="FOO39" s="86"/>
      <c r="FOP39" s="86"/>
      <c r="FOQ39" s="86"/>
      <c r="FOR39" s="86"/>
      <c r="FOS39" s="86"/>
      <c r="FOT39" s="86"/>
      <c r="FOU39" s="86"/>
      <c r="FOV39" s="86"/>
      <c r="FOW39" s="86"/>
      <c r="FOX39" s="86"/>
      <c r="FOY39" s="86"/>
      <c r="FOZ39" s="86"/>
      <c r="FPA39" s="86"/>
      <c r="FPB39" s="86"/>
      <c r="FPC39" s="86"/>
      <c r="FPD39" s="86"/>
      <c r="FPE39" s="86"/>
      <c r="FPF39" s="86"/>
      <c r="FPG39" s="86"/>
      <c r="FPH39" s="86"/>
      <c r="FPI39" s="86"/>
      <c r="FPJ39" s="86"/>
      <c r="FPK39" s="86"/>
      <c r="FPL39" s="86"/>
      <c r="FPM39" s="86"/>
      <c r="FPN39" s="86"/>
      <c r="FPO39" s="86"/>
      <c r="FPP39" s="86"/>
      <c r="FPQ39" s="86"/>
      <c r="FPR39" s="86"/>
      <c r="FPS39" s="86"/>
      <c r="FPT39" s="86"/>
      <c r="FPU39" s="86"/>
      <c r="FPV39" s="86"/>
      <c r="FPW39" s="86"/>
      <c r="FPX39" s="86"/>
      <c r="FPY39" s="86"/>
      <c r="FPZ39" s="86"/>
      <c r="FQA39" s="86"/>
      <c r="FQB39" s="86"/>
      <c r="FQC39" s="86"/>
      <c r="FQD39" s="86"/>
      <c r="FQE39" s="86"/>
      <c r="FQF39" s="86"/>
      <c r="FQG39" s="86"/>
      <c r="FQH39" s="86"/>
      <c r="FQI39" s="86"/>
      <c r="FQJ39" s="86"/>
      <c r="FQK39" s="86"/>
      <c r="FQL39" s="86"/>
      <c r="FQM39" s="86"/>
      <c r="FQN39" s="86"/>
      <c r="FQO39" s="86"/>
      <c r="FQP39" s="86"/>
      <c r="FQQ39" s="86"/>
      <c r="FQR39" s="86"/>
      <c r="FQS39" s="86"/>
      <c r="FQT39" s="86"/>
      <c r="FQU39" s="86"/>
      <c r="FQV39" s="86"/>
      <c r="FQW39" s="86"/>
      <c r="FQX39" s="86"/>
      <c r="FQY39" s="86"/>
      <c r="FQZ39" s="86"/>
      <c r="FRA39" s="86"/>
      <c r="FRB39" s="86"/>
      <c r="FRC39" s="86"/>
      <c r="FRD39" s="86"/>
      <c r="FRE39" s="86"/>
      <c r="FRF39" s="86"/>
      <c r="FRG39" s="86"/>
      <c r="FRH39" s="86"/>
      <c r="FRI39" s="86"/>
      <c r="FRJ39" s="86"/>
      <c r="FRK39" s="86"/>
      <c r="FRL39" s="86"/>
      <c r="FRM39" s="86"/>
      <c r="FRN39" s="86"/>
      <c r="FRO39" s="86"/>
      <c r="FRP39" s="86"/>
      <c r="FRQ39" s="86"/>
      <c r="FRR39" s="86"/>
      <c r="FRS39" s="86"/>
      <c r="FRT39" s="86"/>
      <c r="FRU39" s="86"/>
      <c r="FRV39" s="86"/>
      <c r="FRW39" s="86"/>
      <c r="FRX39" s="86"/>
      <c r="FRY39" s="86"/>
      <c r="FRZ39" s="86"/>
      <c r="FSA39" s="86"/>
      <c r="FSB39" s="86"/>
      <c r="FSC39" s="86"/>
      <c r="FSD39" s="86"/>
      <c r="FSE39" s="86"/>
      <c r="FSF39" s="86"/>
      <c r="FSG39" s="86"/>
      <c r="FSH39" s="86"/>
      <c r="FSI39" s="86"/>
      <c r="FSJ39" s="86"/>
      <c r="FSK39" s="86"/>
      <c r="FSL39" s="86"/>
      <c r="FSM39" s="86"/>
      <c r="FSN39" s="86"/>
      <c r="FSO39" s="86"/>
      <c r="FSP39" s="86"/>
      <c r="FSQ39" s="86"/>
      <c r="FSR39" s="86"/>
      <c r="FSS39" s="86"/>
      <c r="FST39" s="86"/>
      <c r="FSU39" s="86"/>
      <c r="FSV39" s="86"/>
      <c r="FSW39" s="86"/>
      <c r="FSX39" s="86"/>
      <c r="FSY39" s="86"/>
      <c r="FSZ39" s="86"/>
      <c r="FTA39" s="86"/>
      <c r="FTB39" s="86"/>
      <c r="FTC39" s="86"/>
      <c r="FTD39" s="86"/>
      <c r="FTE39" s="86"/>
      <c r="FTF39" s="86"/>
      <c r="FTG39" s="86"/>
      <c r="FTH39" s="86"/>
      <c r="FTI39" s="86"/>
      <c r="FTJ39" s="86"/>
      <c r="FTK39" s="86"/>
      <c r="FTL39" s="86"/>
      <c r="FTM39" s="86"/>
      <c r="FTN39" s="86"/>
      <c r="FTO39" s="86"/>
      <c r="FTP39" s="86"/>
      <c r="FTQ39" s="86"/>
      <c r="FTR39" s="86"/>
      <c r="FTS39" s="86"/>
      <c r="FTT39" s="86"/>
      <c r="FTU39" s="86"/>
      <c r="FTV39" s="86"/>
      <c r="FTW39" s="86"/>
      <c r="FTX39" s="86"/>
      <c r="FTY39" s="86"/>
      <c r="FTZ39" s="86"/>
      <c r="FUA39" s="86"/>
      <c r="FUB39" s="86"/>
      <c r="FUC39" s="86"/>
      <c r="FUD39" s="86"/>
      <c r="FUE39" s="86"/>
      <c r="FUF39" s="86"/>
      <c r="FUG39" s="86"/>
      <c r="FUH39" s="86"/>
      <c r="FUI39" s="86"/>
      <c r="FUJ39" s="86"/>
      <c r="FUK39" s="86"/>
      <c r="FUL39" s="86"/>
      <c r="FUM39" s="86"/>
      <c r="FUN39" s="86"/>
      <c r="FUO39" s="86"/>
      <c r="FUP39" s="86"/>
      <c r="FUQ39" s="86"/>
      <c r="FUR39" s="86"/>
      <c r="FUS39" s="86"/>
      <c r="FUT39" s="86"/>
      <c r="FUU39" s="86"/>
      <c r="FUV39" s="86"/>
      <c r="FUW39" s="86"/>
      <c r="FUX39" s="86"/>
      <c r="FUY39" s="86"/>
      <c r="FUZ39" s="86"/>
      <c r="FVA39" s="86"/>
      <c r="FVB39" s="86"/>
      <c r="FVC39" s="86"/>
      <c r="FVD39" s="86"/>
      <c r="FVE39" s="86"/>
      <c r="FVF39" s="86"/>
      <c r="FVG39" s="86"/>
      <c r="FVH39" s="86"/>
      <c r="FVI39" s="86"/>
      <c r="FVJ39" s="86"/>
      <c r="FVK39" s="86"/>
      <c r="FVL39" s="86"/>
      <c r="FVM39" s="86"/>
      <c r="FVN39" s="86"/>
      <c r="FVO39" s="86"/>
      <c r="FVP39" s="86"/>
      <c r="FVQ39" s="86"/>
      <c r="FVR39" s="86"/>
      <c r="FVS39" s="86"/>
      <c r="FVT39" s="86"/>
      <c r="FVU39" s="86"/>
      <c r="FVV39" s="86"/>
      <c r="FVW39" s="86"/>
      <c r="FVX39" s="86"/>
      <c r="FVY39" s="86"/>
      <c r="FVZ39" s="86"/>
      <c r="FWA39" s="86"/>
      <c r="FWB39" s="86"/>
      <c r="FWC39" s="86"/>
      <c r="FWD39" s="86"/>
      <c r="FWE39" s="86"/>
      <c r="FWF39" s="86"/>
      <c r="FWG39" s="86"/>
      <c r="FWH39" s="86"/>
      <c r="FWI39" s="86"/>
      <c r="FWJ39" s="86"/>
      <c r="FWK39" s="86"/>
      <c r="FWL39" s="86"/>
      <c r="FWM39" s="86"/>
      <c r="FWN39" s="86"/>
      <c r="FWO39" s="86"/>
      <c r="FWP39" s="86"/>
      <c r="FWQ39" s="86"/>
      <c r="FWR39" s="86"/>
      <c r="FWS39" s="86"/>
      <c r="FWT39" s="86"/>
      <c r="FWU39" s="86"/>
      <c r="FWV39" s="86"/>
      <c r="FWW39" s="86"/>
      <c r="FWX39" s="86"/>
      <c r="FWY39" s="86"/>
      <c r="FWZ39" s="86"/>
      <c r="FXA39" s="86"/>
      <c r="FXB39" s="86"/>
      <c r="FXC39" s="86"/>
      <c r="FXD39" s="86"/>
      <c r="FXE39" s="86"/>
      <c r="FXF39" s="86"/>
      <c r="FXG39" s="86"/>
      <c r="FXH39" s="86"/>
      <c r="FXI39" s="86"/>
      <c r="FXJ39" s="86"/>
      <c r="FXK39" s="86"/>
      <c r="FXL39" s="86"/>
      <c r="FXM39" s="86"/>
      <c r="FXN39" s="86"/>
      <c r="FXO39" s="86"/>
      <c r="FXP39" s="86"/>
      <c r="FXQ39" s="86"/>
      <c r="FXR39" s="86"/>
      <c r="FXS39" s="86"/>
      <c r="FXT39" s="86"/>
      <c r="FXU39" s="86"/>
      <c r="FXV39" s="86"/>
      <c r="FXW39" s="86"/>
      <c r="FXX39" s="86"/>
      <c r="FXY39" s="86"/>
      <c r="FXZ39" s="86"/>
      <c r="FYA39" s="86"/>
      <c r="FYB39" s="86"/>
      <c r="FYC39" s="86"/>
      <c r="FYD39" s="86"/>
      <c r="FYE39" s="86"/>
      <c r="FYF39" s="86"/>
      <c r="FYG39" s="86"/>
      <c r="FYH39" s="86"/>
      <c r="FYI39" s="86"/>
      <c r="FYJ39" s="86"/>
      <c r="FYK39" s="86"/>
      <c r="FYL39" s="86"/>
      <c r="FYM39" s="86"/>
      <c r="FYN39" s="86"/>
      <c r="FYO39" s="86"/>
      <c r="FYP39" s="86"/>
      <c r="FYQ39" s="86"/>
      <c r="FYR39" s="86"/>
      <c r="FYS39" s="86"/>
      <c r="FYT39" s="86"/>
      <c r="FYU39" s="86"/>
      <c r="FYV39" s="86"/>
      <c r="FYW39" s="86"/>
      <c r="FYX39" s="86"/>
      <c r="FYY39" s="86"/>
      <c r="FYZ39" s="86"/>
      <c r="FZA39" s="86"/>
      <c r="FZB39" s="86"/>
      <c r="FZC39" s="86"/>
      <c r="FZD39" s="86"/>
      <c r="FZE39" s="86"/>
      <c r="FZF39" s="86"/>
      <c r="FZG39" s="86"/>
      <c r="FZH39" s="86"/>
      <c r="FZI39" s="86"/>
      <c r="FZJ39" s="86"/>
      <c r="FZK39" s="86"/>
      <c r="FZL39" s="86"/>
      <c r="FZM39" s="86"/>
      <c r="FZN39" s="86"/>
      <c r="FZO39" s="86"/>
      <c r="FZP39" s="86"/>
      <c r="FZQ39" s="86"/>
      <c r="FZR39" s="86"/>
      <c r="FZS39" s="86"/>
      <c r="FZT39" s="86"/>
      <c r="FZU39" s="86"/>
      <c r="FZV39" s="86"/>
      <c r="FZW39" s="86"/>
      <c r="FZX39" s="86"/>
      <c r="FZY39" s="86"/>
      <c r="FZZ39" s="86"/>
      <c r="GAA39" s="86"/>
      <c r="GAB39" s="86"/>
      <c r="GAC39" s="86"/>
      <c r="GAD39" s="86"/>
      <c r="GAE39" s="86"/>
      <c r="GAF39" s="86"/>
      <c r="GAG39" s="86"/>
      <c r="GAH39" s="86"/>
      <c r="GAI39" s="86"/>
      <c r="GAJ39" s="86"/>
      <c r="GAK39" s="86"/>
      <c r="GAL39" s="86"/>
      <c r="GAM39" s="86"/>
      <c r="GAN39" s="86"/>
      <c r="GAO39" s="86"/>
      <c r="GAP39" s="86"/>
      <c r="GAQ39" s="86"/>
      <c r="GAR39" s="86"/>
      <c r="GAS39" s="86"/>
      <c r="GAT39" s="86"/>
      <c r="GAU39" s="86"/>
      <c r="GAV39" s="86"/>
      <c r="GAW39" s="86"/>
      <c r="GAX39" s="86"/>
      <c r="GAY39" s="86"/>
      <c r="GAZ39" s="86"/>
      <c r="GBA39" s="86"/>
      <c r="GBB39" s="86"/>
      <c r="GBC39" s="86"/>
      <c r="GBD39" s="86"/>
      <c r="GBE39" s="86"/>
      <c r="GBF39" s="86"/>
      <c r="GBG39" s="86"/>
      <c r="GBH39" s="86"/>
      <c r="GBI39" s="86"/>
      <c r="GBJ39" s="86"/>
      <c r="GBK39" s="86"/>
      <c r="GBL39" s="86"/>
      <c r="GBM39" s="86"/>
      <c r="GBN39" s="86"/>
      <c r="GBO39" s="86"/>
      <c r="GBP39" s="86"/>
      <c r="GBQ39" s="86"/>
      <c r="GBR39" s="86"/>
      <c r="GBS39" s="86"/>
      <c r="GBT39" s="86"/>
      <c r="GBU39" s="86"/>
      <c r="GBV39" s="86"/>
      <c r="GBW39" s="86"/>
      <c r="GBX39" s="86"/>
      <c r="GBY39" s="86"/>
      <c r="GBZ39" s="86"/>
      <c r="GCA39" s="86"/>
      <c r="GCB39" s="86"/>
      <c r="GCC39" s="86"/>
      <c r="GCD39" s="86"/>
      <c r="GCE39" s="86"/>
      <c r="GCF39" s="86"/>
      <c r="GCG39" s="86"/>
      <c r="GCH39" s="86"/>
      <c r="GCI39" s="86"/>
      <c r="GCJ39" s="86"/>
      <c r="GCK39" s="86"/>
      <c r="GCL39" s="86"/>
      <c r="GCM39" s="86"/>
      <c r="GCN39" s="86"/>
      <c r="GCO39" s="86"/>
      <c r="GCP39" s="86"/>
      <c r="GCQ39" s="86"/>
      <c r="GCR39" s="86"/>
      <c r="GCS39" s="86"/>
      <c r="GCT39" s="86"/>
      <c r="GCU39" s="86"/>
      <c r="GCV39" s="86"/>
      <c r="GCW39" s="86"/>
      <c r="GCX39" s="86"/>
      <c r="GCY39" s="86"/>
      <c r="GCZ39" s="86"/>
      <c r="GDA39" s="86"/>
      <c r="GDB39" s="86"/>
      <c r="GDC39" s="86"/>
      <c r="GDD39" s="86"/>
      <c r="GDE39" s="86"/>
      <c r="GDF39" s="86"/>
      <c r="GDG39" s="86"/>
      <c r="GDH39" s="86"/>
      <c r="GDI39" s="86"/>
      <c r="GDJ39" s="86"/>
      <c r="GDK39" s="86"/>
      <c r="GDL39" s="86"/>
      <c r="GDM39" s="86"/>
      <c r="GDN39" s="86"/>
      <c r="GDO39" s="86"/>
      <c r="GDP39" s="86"/>
      <c r="GDQ39" s="86"/>
      <c r="GDR39" s="86"/>
      <c r="GDS39" s="86"/>
      <c r="GDT39" s="86"/>
      <c r="GDU39" s="86"/>
      <c r="GDV39" s="86"/>
      <c r="GDW39" s="86"/>
      <c r="GDX39" s="86"/>
      <c r="GDY39" s="86"/>
      <c r="GDZ39" s="86"/>
      <c r="GEA39" s="86"/>
      <c r="GEB39" s="86"/>
      <c r="GEC39" s="86"/>
      <c r="GED39" s="86"/>
      <c r="GEE39" s="86"/>
      <c r="GEF39" s="86"/>
      <c r="GEG39" s="86"/>
      <c r="GEH39" s="86"/>
      <c r="GEI39" s="86"/>
      <c r="GEJ39" s="86"/>
      <c r="GEK39" s="86"/>
      <c r="GEL39" s="86"/>
      <c r="GEM39" s="86"/>
      <c r="GEN39" s="86"/>
      <c r="GEO39" s="86"/>
      <c r="GEP39" s="86"/>
      <c r="GEQ39" s="86"/>
      <c r="GER39" s="86"/>
      <c r="GES39" s="86"/>
      <c r="GET39" s="86"/>
      <c r="GEU39" s="86"/>
      <c r="GEV39" s="86"/>
      <c r="GEW39" s="86"/>
      <c r="GEX39" s="86"/>
      <c r="GEY39" s="86"/>
      <c r="GEZ39" s="86"/>
      <c r="GFA39" s="86"/>
      <c r="GFB39" s="86"/>
      <c r="GFC39" s="86"/>
      <c r="GFD39" s="86"/>
      <c r="GFE39" s="86"/>
      <c r="GFF39" s="86"/>
      <c r="GFG39" s="86"/>
      <c r="GFH39" s="86"/>
      <c r="GFI39" s="86"/>
      <c r="GFJ39" s="86"/>
      <c r="GFK39" s="86"/>
      <c r="GFL39" s="86"/>
      <c r="GFM39" s="86"/>
      <c r="GFN39" s="86"/>
      <c r="GFO39" s="86"/>
      <c r="GFP39" s="86"/>
      <c r="GFQ39" s="86"/>
      <c r="GFR39" s="86"/>
      <c r="GFS39" s="86"/>
      <c r="GFT39" s="86"/>
      <c r="GFU39" s="86"/>
      <c r="GFV39" s="86"/>
      <c r="GFW39" s="86"/>
      <c r="GFX39" s="86"/>
      <c r="GFY39" s="86"/>
      <c r="GFZ39" s="86"/>
      <c r="GGA39" s="86"/>
      <c r="GGB39" s="86"/>
      <c r="GGC39" s="86"/>
      <c r="GGD39" s="86"/>
      <c r="GGE39" s="86"/>
      <c r="GGF39" s="86"/>
      <c r="GGG39" s="86"/>
      <c r="GGH39" s="86"/>
      <c r="GGI39" s="86"/>
      <c r="GGJ39" s="86"/>
      <c r="GGK39" s="86"/>
      <c r="GGL39" s="86"/>
      <c r="GGM39" s="86"/>
      <c r="GGN39" s="86"/>
      <c r="GGO39" s="86"/>
      <c r="GGP39" s="86"/>
      <c r="GGQ39" s="86"/>
      <c r="GGR39" s="86"/>
      <c r="GGS39" s="86"/>
      <c r="GGT39" s="86"/>
      <c r="GGU39" s="86"/>
      <c r="GGV39" s="86"/>
      <c r="GGW39" s="86"/>
      <c r="GGX39" s="86"/>
      <c r="GGY39" s="86"/>
      <c r="GGZ39" s="86"/>
      <c r="GHA39" s="86"/>
      <c r="GHB39" s="86"/>
      <c r="GHC39" s="86"/>
      <c r="GHD39" s="86"/>
      <c r="GHE39" s="86"/>
      <c r="GHF39" s="86"/>
      <c r="GHG39" s="86"/>
      <c r="GHH39" s="86"/>
      <c r="GHI39" s="86"/>
      <c r="GHJ39" s="86"/>
      <c r="GHK39" s="86"/>
      <c r="GHL39" s="86"/>
      <c r="GHM39" s="86"/>
      <c r="GHN39" s="86"/>
      <c r="GHO39" s="86"/>
      <c r="GHP39" s="86"/>
      <c r="GHQ39" s="86"/>
      <c r="GHR39" s="86"/>
      <c r="GHS39" s="86"/>
      <c r="GHT39" s="86"/>
      <c r="GHU39" s="86"/>
      <c r="GHV39" s="86"/>
      <c r="GHW39" s="86"/>
      <c r="GHX39" s="86"/>
      <c r="GHY39" s="86"/>
      <c r="GHZ39" s="86"/>
      <c r="GIA39" s="86"/>
      <c r="GIB39" s="86"/>
      <c r="GIC39" s="86"/>
      <c r="GID39" s="86"/>
      <c r="GIE39" s="86"/>
      <c r="GIF39" s="86"/>
      <c r="GIG39" s="86"/>
      <c r="GIH39" s="86"/>
      <c r="GII39" s="86"/>
      <c r="GIJ39" s="86"/>
      <c r="GIK39" s="86"/>
      <c r="GIL39" s="86"/>
      <c r="GIM39" s="86"/>
      <c r="GIN39" s="86"/>
      <c r="GIO39" s="86"/>
      <c r="GIP39" s="86"/>
      <c r="GIQ39" s="86"/>
      <c r="GIR39" s="86"/>
      <c r="GIS39" s="86"/>
      <c r="GIT39" s="86"/>
      <c r="GIU39" s="86"/>
      <c r="GIV39" s="86"/>
      <c r="GIW39" s="86"/>
      <c r="GIX39" s="86"/>
      <c r="GIY39" s="86"/>
      <c r="GIZ39" s="86"/>
      <c r="GJA39" s="86"/>
      <c r="GJB39" s="86"/>
      <c r="GJC39" s="86"/>
      <c r="GJD39" s="86"/>
      <c r="GJE39" s="86"/>
      <c r="GJF39" s="86"/>
      <c r="GJG39" s="86"/>
      <c r="GJH39" s="86"/>
      <c r="GJI39" s="86"/>
      <c r="GJJ39" s="86"/>
      <c r="GJK39" s="86"/>
      <c r="GJL39" s="86"/>
      <c r="GJM39" s="86"/>
      <c r="GJN39" s="86"/>
      <c r="GJO39" s="86"/>
      <c r="GJP39" s="86"/>
      <c r="GJQ39" s="86"/>
      <c r="GJR39" s="86"/>
      <c r="GJS39" s="86"/>
      <c r="GJT39" s="86"/>
      <c r="GJU39" s="86"/>
      <c r="GJV39" s="86"/>
      <c r="GJW39" s="86"/>
      <c r="GJX39" s="86"/>
      <c r="GJY39" s="86"/>
      <c r="GJZ39" s="86"/>
      <c r="GKA39" s="86"/>
      <c r="GKB39" s="86"/>
      <c r="GKC39" s="86"/>
      <c r="GKD39" s="86"/>
      <c r="GKE39" s="86"/>
      <c r="GKF39" s="86"/>
      <c r="GKG39" s="86"/>
      <c r="GKH39" s="86"/>
      <c r="GKI39" s="86"/>
      <c r="GKJ39" s="86"/>
      <c r="GKK39" s="86"/>
      <c r="GKL39" s="86"/>
      <c r="GKM39" s="86"/>
      <c r="GKN39" s="86"/>
      <c r="GKO39" s="86"/>
      <c r="GKP39" s="86"/>
      <c r="GKQ39" s="86"/>
      <c r="GKR39" s="86"/>
      <c r="GKS39" s="86"/>
      <c r="GKT39" s="86"/>
      <c r="GKU39" s="86"/>
      <c r="GKV39" s="86"/>
      <c r="GKW39" s="86"/>
      <c r="GKX39" s="86"/>
      <c r="GKY39" s="86"/>
      <c r="GKZ39" s="86"/>
      <c r="GLA39" s="86"/>
      <c r="GLB39" s="86"/>
      <c r="GLC39" s="86"/>
      <c r="GLD39" s="86"/>
      <c r="GLE39" s="86"/>
      <c r="GLF39" s="86"/>
      <c r="GLG39" s="86"/>
      <c r="GLH39" s="86"/>
      <c r="GLI39" s="86"/>
      <c r="GLJ39" s="86"/>
      <c r="GLK39" s="86"/>
      <c r="GLL39" s="86"/>
      <c r="GLM39" s="86"/>
      <c r="GLN39" s="86"/>
      <c r="GLO39" s="86"/>
      <c r="GLP39" s="86"/>
      <c r="GLQ39" s="86"/>
      <c r="GLR39" s="86"/>
      <c r="GLS39" s="86"/>
      <c r="GLT39" s="86"/>
      <c r="GLU39" s="86"/>
      <c r="GLV39" s="86"/>
      <c r="GLW39" s="86"/>
      <c r="GLX39" s="86"/>
      <c r="GLY39" s="86"/>
      <c r="GLZ39" s="86"/>
      <c r="GMA39" s="86"/>
      <c r="GMB39" s="86"/>
      <c r="GMC39" s="86"/>
      <c r="GMD39" s="86"/>
      <c r="GME39" s="86"/>
      <c r="GMF39" s="86"/>
      <c r="GMG39" s="86"/>
      <c r="GMH39" s="86"/>
      <c r="GMI39" s="86"/>
      <c r="GMJ39" s="86"/>
      <c r="GMK39" s="86"/>
      <c r="GML39" s="86"/>
      <c r="GMM39" s="86"/>
      <c r="GMN39" s="86"/>
      <c r="GMO39" s="86"/>
      <c r="GMP39" s="86"/>
      <c r="GMQ39" s="86"/>
      <c r="GMR39" s="86"/>
      <c r="GMS39" s="86"/>
      <c r="GMT39" s="86"/>
      <c r="GMU39" s="86"/>
      <c r="GMV39" s="86"/>
      <c r="GMW39" s="86"/>
      <c r="GMX39" s="86"/>
      <c r="GMY39" s="86"/>
      <c r="GMZ39" s="86"/>
      <c r="GNA39" s="86"/>
      <c r="GNB39" s="86"/>
      <c r="GNC39" s="86"/>
      <c r="GND39" s="86"/>
      <c r="GNE39" s="86"/>
      <c r="GNF39" s="86"/>
      <c r="GNG39" s="86"/>
      <c r="GNH39" s="86"/>
      <c r="GNI39" s="86"/>
      <c r="GNJ39" s="86"/>
      <c r="GNK39" s="86"/>
      <c r="GNL39" s="86"/>
      <c r="GNM39" s="86"/>
      <c r="GNN39" s="86"/>
      <c r="GNO39" s="86"/>
      <c r="GNP39" s="86"/>
      <c r="GNQ39" s="86"/>
      <c r="GNR39" s="86"/>
      <c r="GNS39" s="86"/>
      <c r="GNT39" s="86"/>
      <c r="GNU39" s="86"/>
      <c r="GNV39" s="86"/>
      <c r="GNW39" s="86"/>
      <c r="GNX39" s="86"/>
      <c r="GNY39" s="86"/>
      <c r="GNZ39" s="86"/>
      <c r="GOA39" s="86"/>
      <c r="GOB39" s="86"/>
      <c r="GOC39" s="86"/>
      <c r="GOD39" s="86"/>
      <c r="GOE39" s="86"/>
      <c r="GOF39" s="86"/>
      <c r="GOG39" s="86"/>
      <c r="GOH39" s="86"/>
      <c r="GOI39" s="86"/>
      <c r="GOJ39" s="86"/>
      <c r="GOK39" s="86"/>
      <c r="GOL39" s="86"/>
      <c r="GOM39" s="86"/>
      <c r="GON39" s="86"/>
      <c r="GOO39" s="86"/>
      <c r="GOP39" s="86"/>
      <c r="GOQ39" s="86"/>
      <c r="GOR39" s="86"/>
      <c r="GOS39" s="86"/>
      <c r="GOT39" s="86"/>
      <c r="GOU39" s="86"/>
      <c r="GOV39" s="86"/>
      <c r="GOW39" s="86"/>
      <c r="GOX39" s="86"/>
      <c r="GOY39" s="86"/>
      <c r="GOZ39" s="86"/>
      <c r="GPA39" s="86"/>
      <c r="GPB39" s="86"/>
      <c r="GPC39" s="86"/>
      <c r="GPD39" s="86"/>
      <c r="GPE39" s="86"/>
      <c r="GPF39" s="86"/>
      <c r="GPG39" s="86"/>
      <c r="GPH39" s="86"/>
      <c r="GPI39" s="86"/>
      <c r="GPJ39" s="86"/>
      <c r="GPK39" s="86"/>
      <c r="GPL39" s="86"/>
      <c r="GPM39" s="86"/>
      <c r="GPN39" s="86"/>
      <c r="GPO39" s="86"/>
      <c r="GPP39" s="86"/>
      <c r="GPQ39" s="86"/>
      <c r="GPR39" s="86"/>
      <c r="GPS39" s="86"/>
      <c r="GPT39" s="86"/>
      <c r="GPU39" s="86"/>
      <c r="GPV39" s="86"/>
      <c r="GPW39" s="86"/>
      <c r="GPX39" s="86"/>
      <c r="GPY39" s="86"/>
      <c r="GPZ39" s="86"/>
      <c r="GQA39" s="86"/>
      <c r="GQB39" s="86"/>
      <c r="GQC39" s="86"/>
      <c r="GQD39" s="86"/>
      <c r="GQE39" s="86"/>
      <c r="GQF39" s="86"/>
      <c r="GQG39" s="86"/>
      <c r="GQH39" s="86"/>
      <c r="GQI39" s="86"/>
      <c r="GQJ39" s="86"/>
      <c r="GQK39" s="86"/>
      <c r="GQL39" s="86"/>
      <c r="GQM39" s="86"/>
      <c r="GQN39" s="86"/>
      <c r="GQO39" s="86"/>
      <c r="GQP39" s="86"/>
      <c r="GQQ39" s="86"/>
      <c r="GQR39" s="86"/>
      <c r="GQS39" s="86"/>
      <c r="GQT39" s="86"/>
      <c r="GQU39" s="86"/>
      <c r="GQV39" s="86"/>
      <c r="GQW39" s="86"/>
      <c r="GQX39" s="86"/>
      <c r="GQY39" s="86"/>
      <c r="GQZ39" s="86"/>
      <c r="GRA39" s="86"/>
      <c r="GRB39" s="86"/>
      <c r="GRC39" s="86"/>
      <c r="GRD39" s="86"/>
      <c r="GRE39" s="86"/>
      <c r="GRF39" s="86"/>
      <c r="GRG39" s="86"/>
      <c r="GRH39" s="86"/>
      <c r="GRI39" s="86"/>
      <c r="GRJ39" s="86"/>
      <c r="GRK39" s="86"/>
      <c r="GRL39" s="86"/>
      <c r="GRM39" s="86"/>
      <c r="GRN39" s="86"/>
      <c r="GRO39" s="86"/>
      <c r="GRP39" s="86"/>
      <c r="GRQ39" s="86"/>
      <c r="GRR39" s="86"/>
      <c r="GRS39" s="86"/>
      <c r="GRT39" s="86"/>
      <c r="GRU39" s="86"/>
      <c r="GRV39" s="86"/>
      <c r="GRW39" s="86"/>
      <c r="GRX39" s="86"/>
      <c r="GRY39" s="86"/>
      <c r="GRZ39" s="86"/>
      <c r="GSA39" s="86"/>
      <c r="GSB39" s="86"/>
      <c r="GSC39" s="86"/>
      <c r="GSD39" s="86"/>
      <c r="GSE39" s="86"/>
      <c r="GSF39" s="86"/>
      <c r="GSG39" s="86"/>
      <c r="GSH39" s="86"/>
      <c r="GSI39" s="86"/>
      <c r="GSJ39" s="86"/>
      <c r="GSK39" s="86"/>
      <c r="GSL39" s="86"/>
      <c r="GSM39" s="86"/>
      <c r="GSN39" s="86"/>
      <c r="GSO39" s="86"/>
      <c r="GSP39" s="86"/>
      <c r="GSQ39" s="86"/>
      <c r="GSR39" s="86"/>
      <c r="GSS39" s="86"/>
      <c r="GST39" s="86"/>
      <c r="GSU39" s="86"/>
      <c r="GSV39" s="86"/>
      <c r="GSW39" s="86"/>
      <c r="GSX39" s="86"/>
      <c r="GSY39" s="86"/>
      <c r="GSZ39" s="86"/>
      <c r="GTA39" s="86"/>
      <c r="GTB39" s="86"/>
      <c r="GTC39" s="86"/>
      <c r="GTD39" s="86"/>
      <c r="GTE39" s="86"/>
      <c r="GTF39" s="86"/>
      <c r="GTG39" s="86"/>
      <c r="GTH39" s="86"/>
      <c r="GTI39" s="86"/>
      <c r="GTJ39" s="86"/>
      <c r="GTK39" s="86"/>
      <c r="GTL39" s="86"/>
      <c r="GTM39" s="86"/>
      <c r="GTN39" s="86"/>
      <c r="GTO39" s="86"/>
      <c r="GTP39" s="86"/>
      <c r="GTQ39" s="86"/>
      <c r="GTR39" s="86"/>
      <c r="GTS39" s="86"/>
      <c r="GTT39" s="86"/>
      <c r="GTU39" s="86"/>
      <c r="GTV39" s="86"/>
      <c r="GTW39" s="86"/>
      <c r="GTX39" s="86"/>
      <c r="GTY39" s="86"/>
      <c r="GTZ39" s="86"/>
      <c r="GUA39" s="86"/>
      <c r="GUB39" s="86"/>
      <c r="GUC39" s="86"/>
      <c r="GUD39" s="86"/>
      <c r="GUE39" s="86"/>
      <c r="GUF39" s="86"/>
      <c r="GUG39" s="86"/>
      <c r="GUH39" s="86"/>
      <c r="GUI39" s="86"/>
      <c r="GUJ39" s="86"/>
      <c r="GUK39" s="86"/>
      <c r="GUL39" s="86"/>
      <c r="GUM39" s="86"/>
      <c r="GUN39" s="86"/>
      <c r="GUO39" s="86"/>
      <c r="GUP39" s="86"/>
      <c r="GUQ39" s="86"/>
      <c r="GUR39" s="86"/>
      <c r="GUS39" s="86"/>
      <c r="GUT39" s="86"/>
      <c r="GUU39" s="86"/>
      <c r="GUV39" s="86"/>
      <c r="GUW39" s="86"/>
      <c r="GUX39" s="86"/>
      <c r="GUY39" s="86"/>
      <c r="GUZ39" s="86"/>
      <c r="GVA39" s="86"/>
      <c r="GVB39" s="86"/>
      <c r="GVC39" s="86"/>
      <c r="GVD39" s="86"/>
      <c r="GVE39" s="86"/>
      <c r="GVF39" s="86"/>
      <c r="GVG39" s="86"/>
      <c r="GVH39" s="86"/>
      <c r="GVI39" s="86"/>
      <c r="GVJ39" s="86"/>
      <c r="GVK39" s="86"/>
      <c r="GVL39" s="86"/>
      <c r="GVM39" s="86"/>
      <c r="GVN39" s="86"/>
      <c r="GVO39" s="86"/>
      <c r="GVP39" s="86"/>
      <c r="GVQ39" s="86"/>
      <c r="GVR39" s="86"/>
      <c r="GVS39" s="86"/>
      <c r="GVT39" s="86"/>
      <c r="GVU39" s="86"/>
      <c r="GVV39" s="86"/>
      <c r="GVW39" s="86"/>
      <c r="GVX39" s="86"/>
      <c r="GVY39" s="86"/>
      <c r="GVZ39" s="86"/>
      <c r="GWA39" s="86"/>
      <c r="GWB39" s="86"/>
      <c r="GWC39" s="86"/>
      <c r="GWD39" s="86"/>
      <c r="GWE39" s="86"/>
      <c r="GWF39" s="86"/>
      <c r="GWG39" s="86"/>
      <c r="GWH39" s="86"/>
      <c r="GWI39" s="86"/>
      <c r="GWJ39" s="86"/>
      <c r="GWK39" s="86"/>
      <c r="GWL39" s="86"/>
      <c r="GWM39" s="86"/>
      <c r="GWN39" s="86"/>
      <c r="GWO39" s="86"/>
      <c r="GWP39" s="86"/>
      <c r="GWQ39" s="86"/>
      <c r="GWR39" s="86"/>
      <c r="GWS39" s="86"/>
      <c r="GWT39" s="86"/>
      <c r="GWU39" s="86"/>
      <c r="GWV39" s="86"/>
      <c r="GWW39" s="86"/>
      <c r="GWX39" s="86"/>
      <c r="GWY39" s="86"/>
      <c r="GWZ39" s="86"/>
      <c r="GXA39" s="86"/>
      <c r="GXB39" s="86"/>
      <c r="GXC39" s="86"/>
      <c r="GXD39" s="86"/>
      <c r="GXE39" s="86"/>
      <c r="GXF39" s="86"/>
      <c r="GXG39" s="86"/>
      <c r="GXH39" s="86"/>
      <c r="GXI39" s="86"/>
      <c r="GXJ39" s="86"/>
      <c r="GXK39" s="86"/>
      <c r="GXL39" s="86"/>
      <c r="GXM39" s="86"/>
      <c r="GXN39" s="86"/>
      <c r="GXO39" s="86"/>
      <c r="GXP39" s="86"/>
      <c r="GXQ39" s="86"/>
      <c r="GXR39" s="86"/>
      <c r="GXS39" s="86"/>
      <c r="GXT39" s="86"/>
      <c r="GXU39" s="86"/>
      <c r="GXV39" s="86"/>
      <c r="GXW39" s="86"/>
      <c r="GXX39" s="86"/>
      <c r="GXY39" s="86"/>
      <c r="GXZ39" s="86"/>
      <c r="GYA39" s="86"/>
      <c r="GYB39" s="86"/>
      <c r="GYC39" s="86"/>
      <c r="GYD39" s="86"/>
      <c r="GYE39" s="86"/>
      <c r="GYF39" s="86"/>
      <c r="GYG39" s="86"/>
      <c r="GYH39" s="86"/>
      <c r="GYI39" s="86"/>
      <c r="GYJ39" s="86"/>
      <c r="GYK39" s="86"/>
      <c r="GYL39" s="86"/>
      <c r="GYM39" s="86"/>
      <c r="GYN39" s="86"/>
      <c r="GYO39" s="86"/>
      <c r="GYP39" s="86"/>
      <c r="GYQ39" s="86"/>
      <c r="GYR39" s="86"/>
      <c r="GYS39" s="86"/>
      <c r="GYT39" s="86"/>
      <c r="GYU39" s="86"/>
      <c r="GYV39" s="86"/>
      <c r="GYW39" s="86"/>
      <c r="GYX39" s="86"/>
      <c r="GYY39" s="86"/>
      <c r="GYZ39" s="86"/>
      <c r="GZA39" s="86"/>
      <c r="GZB39" s="86"/>
      <c r="GZC39" s="86"/>
      <c r="GZD39" s="86"/>
      <c r="GZE39" s="86"/>
      <c r="GZF39" s="86"/>
      <c r="GZG39" s="86"/>
      <c r="GZH39" s="86"/>
      <c r="GZI39" s="86"/>
      <c r="GZJ39" s="86"/>
      <c r="GZK39" s="86"/>
      <c r="GZL39" s="86"/>
      <c r="GZM39" s="86"/>
      <c r="GZN39" s="86"/>
      <c r="GZO39" s="86"/>
      <c r="GZP39" s="86"/>
      <c r="GZQ39" s="86"/>
      <c r="GZR39" s="86"/>
      <c r="GZS39" s="86"/>
      <c r="GZT39" s="86"/>
      <c r="GZU39" s="86"/>
      <c r="GZV39" s="86"/>
      <c r="GZW39" s="86"/>
      <c r="GZX39" s="86"/>
      <c r="GZY39" s="86"/>
      <c r="GZZ39" s="86"/>
      <c r="HAA39" s="86"/>
      <c r="HAB39" s="86"/>
      <c r="HAC39" s="86"/>
      <c r="HAD39" s="86"/>
      <c r="HAE39" s="86"/>
      <c r="HAF39" s="86"/>
      <c r="HAG39" s="86"/>
      <c r="HAH39" s="86"/>
      <c r="HAI39" s="86"/>
      <c r="HAJ39" s="86"/>
      <c r="HAK39" s="86"/>
      <c r="HAL39" s="86"/>
      <c r="HAM39" s="86"/>
      <c r="HAN39" s="86"/>
      <c r="HAO39" s="86"/>
      <c r="HAP39" s="86"/>
      <c r="HAQ39" s="86"/>
      <c r="HAR39" s="86"/>
      <c r="HAS39" s="86"/>
      <c r="HAT39" s="86"/>
      <c r="HAU39" s="86"/>
      <c r="HAV39" s="86"/>
      <c r="HAW39" s="86"/>
      <c r="HAX39" s="86"/>
      <c r="HAY39" s="86"/>
      <c r="HAZ39" s="86"/>
      <c r="HBA39" s="86"/>
      <c r="HBB39" s="86"/>
      <c r="HBC39" s="86"/>
      <c r="HBD39" s="86"/>
      <c r="HBE39" s="86"/>
      <c r="HBF39" s="86"/>
      <c r="HBG39" s="86"/>
      <c r="HBH39" s="86"/>
      <c r="HBI39" s="86"/>
      <c r="HBJ39" s="86"/>
      <c r="HBK39" s="86"/>
      <c r="HBL39" s="86"/>
      <c r="HBM39" s="86"/>
      <c r="HBN39" s="86"/>
      <c r="HBO39" s="86"/>
      <c r="HBP39" s="86"/>
      <c r="HBQ39" s="86"/>
      <c r="HBR39" s="86"/>
      <c r="HBS39" s="86"/>
      <c r="HBT39" s="86"/>
      <c r="HBU39" s="86"/>
      <c r="HBV39" s="86"/>
      <c r="HBW39" s="86"/>
      <c r="HBX39" s="86"/>
      <c r="HBY39" s="86"/>
      <c r="HBZ39" s="86"/>
      <c r="HCA39" s="86"/>
      <c r="HCB39" s="86"/>
      <c r="HCC39" s="86"/>
      <c r="HCD39" s="86"/>
      <c r="HCE39" s="86"/>
      <c r="HCF39" s="86"/>
      <c r="HCG39" s="86"/>
      <c r="HCH39" s="86"/>
      <c r="HCI39" s="86"/>
      <c r="HCJ39" s="86"/>
      <c r="HCK39" s="86"/>
      <c r="HCL39" s="86"/>
      <c r="HCM39" s="86"/>
      <c r="HCN39" s="86"/>
      <c r="HCO39" s="86"/>
      <c r="HCP39" s="86"/>
      <c r="HCQ39" s="86"/>
      <c r="HCR39" s="86"/>
      <c r="HCS39" s="86"/>
      <c r="HCT39" s="86"/>
      <c r="HCU39" s="86"/>
      <c r="HCV39" s="86"/>
      <c r="HCW39" s="86"/>
      <c r="HCX39" s="86"/>
      <c r="HCY39" s="86"/>
      <c r="HCZ39" s="86"/>
      <c r="HDA39" s="86"/>
      <c r="HDB39" s="86"/>
      <c r="HDC39" s="86"/>
      <c r="HDD39" s="86"/>
      <c r="HDE39" s="86"/>
      <c r="HDF39" s="86"/>
      <c r="HDG39" s="86"/>
      <c r="HDH39" s="86"/>
      <c r="HDI39" s="86"/>
      <c r="HDJ39" s="86"/>
      <c r="HDK39" s="86"/>
      <c r="HDL39" s="86"/>
      <c r="HDM39" s="86"/>
      <c r="HDN39" s="86"/>
      <c r="HDO39" s="86"/>
      <c r="HDP39" s="86"/>
      <c r="HDQ39" s="86"/>
      <c r="HDR39" s="86"/>
      <c r="HDS39" s="86"/>
      <c r="HDT39" s="86"/>
      <c r="HDU39" s="86"/>
      <c r="HDV39" s="86"/>
      <c r="HDW39" s="86"/>
      <c r="HDX39" s="86"/>
      <c r="HDY39" s="86"/>
      <c r="HDZ39" s="86"/>
      <c r="HEA39" s="86"/>
      <c r="HEB39" s="86"/>
      <c r="HEC39" s="86"/>
      <c r="HED39" s="86"/>
      <c r="HEE39" s="86"/>
      <c r="HEF39" s="86"/>
      <c r="HEG39" s="86"/>
      <c r="HEH39" s="86"/>
      <c r="HEI39" s="86"/>
      <c r="HEJ39" s="86"/>
      <c r="HEK39" s="86"/>
      <c r="HEL39" s="86"/>
      <c r="HEM39" s="86"/>
      <c r="HEN39" s="86"/>
      <c r="HEO39" s="86"/>
      <c r="HEP39" s="86"/>
      <c r="HEQ39" s="86"/>
      <c r="HER39" s="86"/>
      <c r="HES39" s="86"/>
      <c r="HET39" s="86"/>
      <c r="HEU39" s="86"/>
      <c r="HEV39" s="86"/>
      <c r="HEW39" s="86"/>
      <c r="HEX39" s="86"/>
      <c r="HEY39" s="86"/>
      <c r="HEZ39" s="86"/>
      <c r="HFA39" s="86"/>
      <c r="HFB39" s="86"/>
      <c r="HFC39" s="86"/>
      <c r="HFD39" s="86"/>
      <c r="HFE39" s="86"/>
      <c r="HFF39" s="86"/>
      <c r="HFG39" s="86"/>
      <c r="HFH39" s="86"/>
      <c r="HFI39" s="86"/>
      <c r="HFJ39" s="86"/>
      <c r="HFK39" s="86"/>
      <c r="HFL39" s="86"/>
      <c r="HFM39" s="86"/>
      <c r="HFN39" s="86"/>
      <c r="HFO39" s="86"/>
      <c r="HFP39" s="86"/>
      <c r="HFQ39" s="86"/>
      <c r="HFR39" s="86"/>
      <c r="HFS39" s="86"/>
      <c r="HFT39" s="86"/>
      <c r="HFU39" s="86"/>
      <c r="HFV39" s="86"/>
      <c r="HFW39" s="86"/>
      <c r="HFX39" s="86"/>
      <c r="HFY39" s="86"/>
      <c r="HFZ39" s="86"/>
      <c r="HGA39" s="86"/>
      <c r="HGB39" s="86"/>
      <c r="HGC39" s="86"/>
      <c r="HGD39" s="86"/>
      <c r="HGE39" s="86"/>
      <c r="HGF39" s="86"/>
      <c r="HGG39" s="86"/>
      <c r="HGH39" s="86"/>
      <c r="HGI39" s="86"/>
      <c r="HGJ39" s="86"/>
      <c r="HGK39" s="86"/>
      <c r="HGL39" s="86"/>
      <c r="HGM39" s="86"/>
      <c r="HGN39" s="86"/>
      <c r="HGO39" s="86"/>
      <c r="HGP39" s="86"/>
      <c r="HGQ39" s="86"/>
      <c r="HGR39" s="86"/>
      <c r="HGS39" s="86"/>
      <c r="HGT39" s="86"/>
      <c r="HGU39" s="86"/>
      <c r="HGV39" s="86"/>
      <c r="HGW39" s="86"/>
      <c r="HGX39" s="86"/>
      <c r="HGY39" s="86"/>
      <c r="HGZ39" s="86"/>
      <c r="HHA39" s="86"/>
      <c r="HHB39" s="86"/>
      <c r="HHC39" s="86"/>
      <c r="HHD39" s="86"/>
      <c r="HHE39" s="86"/>
      <c r="HHF39" s="86"/>
      <c r="HHG39" s="86"/>
      <c r="HHH39" s="86"/>
      <c r="HHI39" s="86"/>
      <c r="HHJ39" s="86"/>
      <c r="HHK39" s="86"/>
      <c r="HHL39" s="86"/>
      <c r="HHM39" s="86"/>
      <c r="HHN39" s="86"/>
      <c r="HHO39" s="86"/>
      <c r="HHP39" s="86"/>
      <c r="HHQ39" s="86"/>
      <c r="HHR39" s="86"/>
      <c r="HHS39" s="86"/>
      <c r="HHT39" s="86"/>
      <c r="HHU39" s="86"/>
      <c r="HHV39" s="86"/>
      <c r="HHW39" s="86"/>
      <c r="HHX39" s="86"/>
      <c r="HHY39" s="86"/>
      <c r="HHZ39" s="86"/>
      <c r="HIA39" s="86"/>
      <c r="HIB39" s="86"/>
      <c r="HIC39" s="86"/>
      <c r="HID39" s="86"/>
      <c r="HIE39" s="86"/>
      <c r="HIF39" s="86"/>
      <c r="HIG39" s="86"/>
      <c r="HIH39" s="86"/>
      <c r="HII39" s="86"/>
      <c r="HIJ39" s="86"/>
      <c r="HIK39" s="86"/>
      <c r="HIL39" s="86"/>
      <c r="HIM39" s="86"/>
      <c r="HIN39" s="86"/>
      <c r="HIO39" s="86"/>
      <c r="HIP39" s="86"/>
      <c r="HIQ39" s="86"/>
      <c r="HIR39" s="86"/>
      <c r="HIS39" s="86"/>
      <c r="HIT39" s="86"/>
      <c r="HIU39" s="86"/>
      <c r="HIV39" s="86"/>
      <c r="HIW39" s="86"/>
      <c r="HIX39" s="86"/>
      <c r="HIY39" s="86"/>
      <c r="HIZ39" s="86"/>
      <c r="HJA39" s="86"/>
      <c r="HJB39" s="86"/>
      <c r="HJC39" s="86"/>
      <c r="HJD39" s="86"/>
      <c r="HJE39" s="86"/>
      <c r="HJF39" s="86"/>
      <c r="HJG39" s="86"/>
      <c r="HJH39" s="86"/>
      <c r="HJI39" s="86"/>
      <c r="HJJ39" s="86"/>
      <c r="HJK39" s="86"/>
      <c r="HJL39" s="86"/>
      <c r="HJM39" s="86"/>
      <c r="HJN39" s="86"/>
      <c r="HJO39" s="86"/>
      <c r="HJP39" s="86"/>
      <c r="HJQ39" s="86"/>
      <c r="HJR39" s="86"/>
      <c r="HJS39" s="86"/>
      <c r="HJT39" s="86"/>
      <c r="HJU39" s="86"/>
      <c r="HJV39" s="86"/>
      <c r="HJW39" s="86"/>
      <c r="HJX39" s="86"/>
      <c r="HJY39" s="86"/>
      <c r="HJZ39" s="86"/>
      <c r="HKA39" s="86"/>
      <c r="HKB39" s="86"/>
      <c r="HKC39" s="86"/>
      <c r="HKD39" s="86"/>
      <c r="HKE39" s="86"/>
      <c r="HKF39" s="86"/>
      <c r="HKG39" s="86"/>
      <c r="HKH39" s="86"/>
      <c r="HKI39" s="86"/>
      <c r="HKJ39" s="86"/>
      <c r="HKK39" s="86"/>
      <c r="HKL39" s="86"/>
      <c r="HKM39" s="86"/>
      <c r="HKN39" s="86"/>
      <c r="HKO39" s="86"/>
      <c r="HKP39" s="86"/>
      <c r="HKQ39" s="86"/>
      <c r="HKR39" s="86"/>
      <c r="HKS39" s="86"/>
      <c r="HKT39" s="86"/>
      <c r="HKU39" s="86"/>
      <c r="HKV39" s="86"/>
      <c r="HKW39" s="86"/>
      <c r="HKX39" s="86"/>
      <c r="HKY39" s="86"/>
      <c r="HKZ39" s="86"/>
      <c r="HLA39" s="86"/>
      <c r="HLB39" s="86"/>
      <c r="HLC39" s="86"/>
      <c r="HLD39" s="86"/>
      <c r="HLE39" s="86"/>
      <c r="HLF39" s="86"/>
      <c r="HLG39" s="86"/>
      <c r="HLH39" s="86"/>
      <c r="HLI39" s="86"/>
      <c r="HLJ39" s="86"/>
      <c r="HLK39" s="86"/>
      <c r="HLL39" s="86"/>
      <c r="HLM39" s="86"/>
      <c r="HLN39" s="86"/>
      <c r="HLO39" s="86"/>
      <c r="HLP39" s="86"/>
      <c r="HLQ39" s="86"/>
      <c r="HLR39" s="86"/>
      <c r="HLS39" s="86"/>
      <c r="HLT39" s="86"/>
      <c r="HLU39" s="86"/>
      <c r="HLV39" s="86"/>
      <c r="HLW39" s="86"/>
      <c r="HLX39" s="86"/>
      <c r="HLY39" s="86"/>
      <c r="HLZ39" s="86"/>
      <c r="HMA39" s="86"/>
      <c r="HMB39" s="86"/>
      <c r="HMC39" s="86"/>
      <c r="HMD39" s="86"/>
      <c r="HME39" s="86"/>
      <c r="HMF39" s="86"/>
      <c r="HMG39" s="86"/>
      <c r="HMH39" s="86"/>
      <c r="HMI39" s="86"/>
      <c r="HMJ39" s="86"/>
      <c r="HMK39" s="86"/>
      <c r="HML39" s="86"/>
      <c r="HMM39" s="86"/>
      <c r="HMN39" s="86"/>
      <c r="HMO39" s="86"/>
      <c r="HMP39" s="86"/>
      <c r="HMQ39" s="86"/>
      <c r="HMR39" s="86"/>
      <c r="HMS39" s="86"/>
      <c r="HMT39" s="86"/>
      <c r="HMU39" s="86"/>
      <c r="HMV39" s="86"/>
      <c r="HMW39" s="86"/>
      <c r="HMX39" s="86"/>
      <c r="HMY39" s="86"/>
      <c r="HMZ39" s="86"/>
      <c r="HNA39" s="86"/>
      <c r="HNB39" s="86"/>
      <c r="HNC39" s="86"/>
      <c r="HND39" s="86"/>
      <c r="HNE39" s="86"/>
      <c r="HNF39" s="86"/>
      <c r="HNG39" s="86"/>
      <c r="HNH39" s="86"/>
      <c r="HNI39" s="86"/>
      <c r="HNJ39" s="86"/>
      <c r="HNK39" s="86"/>
      <c r="HNL39" s="86"/>
      <c r="HNM39" s="86"/>
      <c r="HNN39" s="86"/>
      <c r="HNO39" s="86"/>
      <c r="HNP39" s="86"/>
      <c r="HNQ39" s="86"/>
      <c r="HNR39" s="86"/>
      <c r="HNS39" s="86"/>
      <c r="HNT39" s="86"/>
      <c r="HNU39" s="86"/>
      <c r="HNV39" s="86"/>
      <c r="HNW39" s="86"/>
      <c r="HNX39" s="86"/>
      <c r="HNY39" s="86"/>
      <c r="HNZ39" s="86"/>
      <c r="HOA39" s="86"/>
      <c r="HOB39" s="86"/>
      <c r="HOC39" s="86"/>
      <c r="HOD39" s="86"/>
      <c r="HOE39" s="86"/>
      <c r="HOF39" s="86"/>
      <c r="HOG39" s="86"/>
      <c r="HOH39" s="86"/>
      <c r="HOI39" s="86"/>
      <c r="HOJ39" s="86"/>
      <c r="HOK39" s="86"/>
      <c r="HOL39" s="86"/>
      <c r="HOM39" s="86"/>
      <c r="HON39" s="86"/>
      <c r="HOO39" s="86"/>
      <c r="HOP39" s="86"/>
      <c r="HOQ39" s="86"/>
      <c r="HOR39" s="86"/>
      <c r="HOS39" s="86"/>
      <c r="HOT39" s="86"/>
      <c r="HOU39" s="86"/>
      <c r="HOV39" s="86"/>
      <c r="HOW39" s="86"/>
      <c r="HOX39" s="86"/>
      <c r="HOY39" s="86"/>
      <c r="HOZ39" s="86"/>
      <c r="HPA39" s="86"/>
      <c r="HPB39" s="86"/>
      <c r="HPC39" s="86"/>
      <c r="HPD39" s="86"/>
      <c r="HPE39" s="86"/>
      <c r="HPF39" s="86"/>
      <c r="HPG39" s="86"/>
      <c r="HPH39" s="86"/>
      <c r="HPI39" s="86"/>
      <c r="HPJ39" s="86"/>
      <c r="HPK39" s="86"/>
      <c r="HPL39" s="86"/>
      <c r="HPM39" s="86"/>
      <c r="HPN39" s="86"/>
      <c r="HPO39" s="86"/>
      <c r="HPP39" s="86"/>
      <c r="HPQ39" s="86"/>
      <c r="HPR39" s="86"/>
      <c r="HPS39" s="86"/>
      <c r="HPT39" s="86"/>
      <c r="HPU39" s="86"/>
      <c r="HPV39" s="86"/>
      <c r="HPW39" s="86"/>
      <c r="HPX39" s="86"/>
      <c r="HPY39" s="86"/>
      <c r="HPZ39" s="86"/>
      <c r="HQA39" s="86"/>
      <c r="HQB39" s="86"/>
      <c r="HQC39" s="86"/>
      <c r="HQD39" s="86"/>
      <c r="HQE39" s="86"/>
      <c r="HQF39" s="86"/>
      <c r="HQG39" s="86"/>
      <c r="HQH39" s="86"/>
      <c r="HQI39" s="86"/>
      <c r="HQJ39" s="86"/>
      <c r="HQK39" s="86"/>
      <c r="HQL39" s="86"/>
      <c r="HQM39" s="86"/>
      <c r="HQN39" s="86"/>
      <c r="HQO39" s="86"/>
      <c r="HQP39" s="86"/>
      <c r="HQQ39" s="86"/>
      <c r="HQR39" s="86"/>
      <c r="HQS39" s="86"/>
      <c r="HQT39" s="86"/>
      <c r="HQU39" s="86"/>
      <c r="HQV39" s="86"/>
      <c r="HQW39" s="86"/>
      <c r="HQX39" s="86"/>
      <c r="HQY39" s="86"/>
      <c r="HQZ39" s="86"/>
      <c r="HRA39" s="86"/>
      <c r="HRB39" s="86"/>
      <c r="HRC39" s="86"/>
      <c r="HRD39" s="86"/>
      <c r="HRE39" s="86"/>
      <c r="HRF39" s="86"/>
      <c r="HRG39" s="86"/>
      <c r="HRH39" s="86"/>
      <c r="HRI39" s="86"/>
      <c r="HRJ39" s="86"/>
      <c r="HRK39" s="86"/>
      <c r="HRL39" s="86"/>
      <c r="HRM39" s="86"/>
      <c r="HRN39" s="86"/>
      <c r="HRO39" s="86"/>
      <c r="HRP39" s="86"/>
      <c r="HRQ39" s="86"/>
      <c r="HRR39" s="86"/>
      <c r="HRS39" s="86"/>
      <c r="HRT39" s="86"/>
      <c r="HRU39" s="86"/>
      <c r="HRV39" s="86"/>
      <c r="HRW39" s="86"/>
      <c r="HRX39" s="86"/>
      <c r="HRY39" s="86"/>
      <c r="HRZ39" s="86"/>
      <c r="HSA39" s="86"/>
      <c r="HSB39" s="86"/>
      <c r="HSC39" s="86"/>
      <c r="HSD39" s="86"/>
      <c r="HSE39" s="86"/>
      <c r="HSF39" s="86"/>
      <c r="HSG39" s="86"/>
      <c r="HSH39" s="86"/>
      <c r="HSI39" s="86"/>
      <c r="HSJ39" s="86"/>
      <c r="HSK39" s="86"/>
      <c r="HSL39" s="86"/>
      <c r="HSM39" s="86"/>
      <c r="HSN39" s="86"/>
      <c r="HSO39" s="86"/>
      <c r="HSP39" s="86"/>
      <c r="HSQ39" s="86"/>
      <c r="HSR39" s="86"/>
      <c r="HSS39" s="86"/>
      <c r="HST39" s="86"/>
      <c r="HSU39" s="86"/>
      <c r="HSV39" s="86"/>
      <c r="HSW39" s="86"/>
      <c r="HSX39" s="86"/>
      <c r="HSY39" s="86"/>
      <c r="HSZ39" s="86"/>
      <c r="HTA39" s="86"/>
      <c r="HTB39" s="86"/>
      <c r="HTC39" s="86"/>
      <c r="HTD39" s="86"/>
      <c r="HTE39" s="86"/>
      <c r="HTF39" s="86"/>
      <c r="HTG39" s="86"/>
      <c r="HTH39" s="86"/>
      <c r="HTI39" s="86"/>
      <c r="HTJ39" s="86"/>
      <c r="HTK39" s="86"/>
      <c r="HTL39" s="86"/>
      <c r="HTM39" s="86"/>
      <c r="HTN39" s="86"/>
      <c r="HTO39" s="86"/>
      <c r="HTP39" s="86"/>
      <c r="HTQ39" s="86"/>
      <c r="HTR39" s="86"/>
      <c r="HTS39" s="86"/>
      <c r="HTT39" s="86"/>
      <c r="HTU39" s="86"/>
      <c r="HTV39" s="86"/>
      <c r="HTW39" s="86"/>
      <c r="HTX39" s="86"/>
      <c r="HTY39" s="86"/>
      <c r="HTZ39" s="86"/>
      <c r="HUA39" s="86"/>
      <c r="HUB39" s="86"/>
      <c r="HUC39" s="86"/>
      <c r="HUD39" s="86"/>
      <c r="HUE39" s="86"/>
      <c r="HUF39" s="86"/>
      <c r="HUG39" s="86"/>
      <c r="HUH39" s="86"/>
      <c r="HUI39" s="86"/>
      <c r="HUJ39" s="86"/>
      <c r="HUK39" s="86"/>
      <c r="HUL39" s="86"/>
      <c r="HUM39" s="86"/>
      <c r="HUN39" s="86"/>
      <c r="HUO39" s="86"/>
      <c r="HUP39" s="86"/>
      <c r="HUQ39" s="86"/>
      <c r="HUR39" s="86"/>
      <c r="HUS39" s="86"/>
      <c r="HUT39" s="86"/>
      <c r="HUU39" s="86"/>
      <c r="HUV39" s="86"/>
      <c r="HUW39" s="86"/>
      <c r="HUX39" s="86"/>
      <c r="HUY39" s="86"/>
      <c r="HUZ39" s="86"/>
      <c r="HVA39" s="86"/>
      <c r="HVB39" s="86"/>
      <c r="HVC39" s="86"/>
      <c r="HVD39" s="86"/>
      <c r="HVE39" s="86"/>
      <c r="HVF39" s="86"/>
      <c r="HVG39" s="86"/>
      <c r="HVH39" s="86"/>
      <c r="HVI39" s="86"/>
      <c r="HVJ39" s="86"/>
      <c r="HVK39" s="86"/>
      <c r="HVL39" s="86"/>
      <c r="HVM39" s="86"/>
      <c r="HVN39" s="86"/>
      <c r="HVO39" s="86"/>
      <c r="HVP39" s="86"/>
      <c r="HVQ39" s="86"/>
      <c r="HVR39" s="86"/>
      <c r="HVS39" s="86"/>
      <c r="HVT39" s="86"/>
      <c r="HVU39" s="86"/>
      <c r="HVV39" s="86"/>
      <c r="HVW39" s="86"/>
      <c r="HVX39" s="86"/>
      <c r="HVY39" s="86"/>
      <c r="HVZ39" s="86"/>
      <c r="HWA39" s="86"/>
      <c r="HWB39" s="86"/>
      <c r="HWC39" s="86"/>
      <c r="HWD39" s="86"/>
      <c r="HWE39" s="86"/>
      <c r="HWF39" s="86"/>
      <c r="HWG39" s="86"/>
      <c r="HWH39" s="86"/>
      <c r="HWI39" s="86"/>
      <c r="HWJ39" s="86"/>
      <c r="HWK39" s="86"/>
      <c r="HWL39" s="86"/>
      <c r="HWM39" s="86"/>
      <c r="HWN39" s="86"/>
      <c r="HWO39" s="86"/>
      <c r="HWP39" s="86"/>
      <c r="HWQ39" s="86"/>
      <c r="HWR39" s="86"/>
      <c r="HWS39" s="86"/>
      <c r="HWT39" s="86"/>
      <c r="HWU39" s="86"/>
      <c r="HWV39" s="86"/>
      <c r="HWW39" s="86"/>
      <c r="HWX39" s="86"/>
      <c r="HWY39" s="86"/>
      <c r="HWZ39" s="86"/>
      <c r="HXA39" s="86"/>
      <c r="HXB39" s="86"/>
      <c r="HXC39" s="86"/>
      <c r="HXD39" s="86"/>
      <c r="HXE39" s="86"/>
      <c r="HXF39" s="86"/>
      <c r="HXG39" s="86"/>
      <c r="HXH39" s="86"/>
      <c r="HXI39" s="86"/>
      <c r="HXJ39" s="86"/>
      <c r="HXK39" s="86"/>
      <c r="HXL39" s="86"/>
      <c r="HXM39" s="86"/>
      <c r="HXN39" s="86"/>
      <c r="HXO39" s="86"/>
      <c r="HXP39" s="86"/>
      <c r="HXQ39" s="86"/>
      <c r="HXR39" s="86"/>
      <c r="HXS39" s="86"/>
      <c r="HXT39" s="86"/>
      <c r="HXU39" s="86"/>
      <c r="HXV39" s="86"/>
      <c r="HXW39" s="86"/>
      <c r="HXX39" s="86"/>
      <c r="HXY39" s="86"/>
      <c r="HXZ39" s="86"/>
      <c r="HYA39" s="86"/>
      <c r="HYB39" s="86"/>
      <c r="HYC39" s="86"/>
      <c r="HYD39" s="86"/>
      <c r="HYE39" s="86"/>
      <c r="HYF39" s="86"/>
      <c r="HYG39" s="86"/>
      <c r="HYH39" s="86"/>
      <c r="HYI39" s="86"/>
      <c r="HYJ39" s="86"/>
      <c r="HYK39" s="86"/>
      <c r="HYL39" s="86"/>
      <c r="HYM39" s="86"/>
      <c r="HYN39" s="86"/>
      <c r="HYO39" s="86"/>
      <c r="HYP39" s="86"/>
      <c r="HYQ39" s="86"/>
      <c r="HYR39" s="86"/>
      <c r="HYS39" s="86"/>
      <c r="HYT39" s="86"/>
      <c r="HYU39" s="86"/>
      <c r="HYV39" s="86"/>
      <c r="HYW39" s="86"/>
      <c r="HYX39" s="86"/>
      <c r="HYY39" s="86"/>
      <c r="HYZ39" s="86"/>
      <c r="HZA39" s="86"/>
      <c r="HZB39" s="86"/>
      <c r="HZC39" s="86"/>
      <c r="HZD39" s="86"/>
      <c r="HZE39" s="86"/>
      <c r="HZF39" s="86"/>
      <c r="HZG39" s="86"/>
      <c r="HZH39" s="86"/>
      <c r="HZI39" s="86"/>
      <c r="HZJ39" s="86"/>
      <c r="HZK39" s="86"/>
      <c r="HZL39" s="86"/>
      <c r="HZM39" s="86"/>
      <c r="HZN39" s="86"/>
      <c r="HZO39" s="86"/>
      <c r="HZP39" s="86"/>
      <c r="HZQ39" s="86"/>
      <c r="HZR39" s="86"/>
      <c r="HZS39" s="86"/>
      <c r="HZT39" s="86"/>
      <c r="HZU39" s="86"/>
      <c r="HZV39" s="86"/>
      <c r="HZW39" s="86"/>
      <c r="HZX39" s="86"/>
      <c r="HZY39" s="86"/>
      <c r="HZZ39" s="86"/>
      <c r="IAA39" s="86"/>
      <c r="IAB39" s="86"/>
      <c r="IAC39" s="86"/>
      <c r="IAD39" s="86"/>
      <c r="IAE39" s="86"/>
      <c r="IAF39" s="86"/>
      <c r="IAG39" s="86"/>
      <c r="IAH39" s="86"/>
      <c r="IAI39" s="86"/>
      <c r="IAJ39" s="86"/>
      <c r="IAK39" s="86"/>
      <c r="IAL39" s="86"/>
      <c r="IAM39" s="86"/>
      <c r="IAN39" s="86"/>
      <c r="IAO39" s="86"/>
      <c r="IAP39" s="86"/>
      <c r="IAQ39" s="86"/>
      <c r="IAR39" s="86"/>
      <c r="IAS39" s="86"/>
      <c r="IAT39" s="86"/>
      <c r="IAU39" s="86"/>
      <c r="IAV39" s="86"/>
      <c r="IAW39" s="86"/>
      <c r="IAX39" s="86"/>
      <c r="IAY39" s="86"/>
      <c r="IAZ39" s="86"/>
      <c r="IBA39" s="86"/>
      <c r="IBB39" s="86"/>
      <c r="IBC39" s="86"/>
      <c r="IBD39" s="86"/>
      <c r="IBE39" s="86"/>
      <c r="IBF39" s="86"/>
      <c r="IBG39" s="86"/>
      <c r="IBH39" s="86"/>
      <c r="IBI39" s="86"/>
      <c r="IBJ39" s="86"/>
      <c r="IBK39" s="86"/>
      <c r="IBL39" s="86"/>
      <c r="IBM39" s="86"/>
      <c r="IBN39" s="86"/>
      <c r="IBO39" s="86"/>
      <c r="IBP39" s="86"/>
      <c r="IBQ39" s="86"/>
      <c r="IBR39" s="86"/>
      <c r="IBS39" s="86"/>
      <c r="IBT39" s="86"/>
      <c r="IBU39" s="86"/>
      <c r="IBV39" s="86"/>
      <c r="IBW39" s="86"/>
      <c r="IBX39" s="86"/>
      <c r="IBY39" s="86"/>
      <c r="IBZ39" s="86"/>
      <c r="ICA39" s="86"/>
      <c r="ICB39" s="86"/>
      <c r="ICC39" s="86"/>
      <c r="ICD39" s="86"/>
      <c r="ICE39" s="86"/>
      <c r="ICF39" s="86"/>
      <c r="ICG39" s="86"/>
      <c r="ICH39" s="86"/>
      <c r="ICI39" s="86"/>
      <c r="ICJ39" s="86"/>
      <c r="ICK39" s="86"/>
      <c r="ICL39" s="86"/>
      <c r="ICM39" s="86"/>
      <c r="ICN39" s="86"/>
      <c r="ICO39" s="86"/>
      <c r="ICP39" s="86"/>
      <c r="ICQ39" s="86"/>
      <c r="ICR39" s="86"/>
      <c r="ICS39" s="86"/>
      <c r="ICT39" s="86"/>
      <c r="ICU39" s="86"/>
      <c r="ICV39" s="86"/>
      <c r="ICW39" s="86"/>
      <c r="ICX39" s="86"/>
      <c r="ICY39" s="86"/>
      <c r="ICZ39" s="86"/>
      <c r="IDA39" s="86"/>
      <c r="IDB39" s="86"/>
      <c r="IDC39" s="86"/>
      <c r="IDD39" s="86"/>
      <c r="IDE39" s="86"/>
      <c r="IDF39" s="86"/>
      <c r="IDG39" s="86"/>
      <c r="IDH39" s="86"/>
      <c r="IDI39" s="86"/>
      <c r="IDJ39" s="86"/>
      <c r="IDK39" s="86"/>
      <c r="IDL39" s="86"/>
      <c r="IDM39" s="86"/>
      <c r="IDN39" s="86"/>
      <c r="IDO39" s="86"/>
      <c r="IDP39" s="86"/>
      <c r="IDQ39" s="86"/>
      <c r="IDR39" s="86"/>
      <c r="IDS39" s="86"/>
      <c r="IDT39" s="86"/>
      <c r="IDU39" s="86"/>
      <c r="IDV39" s="86"/>
      <c r="IDW39" s="86"/>
      <c r="IDX39" s="86"/>
      <c r="IDY39" s="86"/>
      <c r="IDZ39" s="86"/>
      <c r="IEA39" s="86"/>
      <c r="IEB39" s="86"/>
      <c r="IEC39" s="86"/>
      <c r="IED39" s="86"/>
      <c r="IEE39" s="86"/>
      <c r="IEF39" s="86"/>
      <c r="IEG39" s="86"/>
      <c r="IEH39" s="86"/>
      <c r="IEI39" s="86"/>
      <c r="IEJ39" s="86"/>
      <c r="IEK39" s="86"/>
      <c r="IEL39" s="86"/>
      <c r="IEM39" s="86"/>
      <c r="IEN39" s="86"/>
      <c r="IEO39" s="86"/>
      <c r="IEP39" s="86"/>
      <c r="IEQ39" s="86"/>
      <c r="IER39" s="86"/>
      <c r="IES39" s="86"/>
      <c r="IET39" s="86"/>
      <c r="IEU39" s="86"/>
      <c r="IEV39" s="86"/>
      <c r="IEW39" s="86"/>
      <c r="IEX39" s="86"/>
      <c r="IEY39" s="86"/>
      <c r="IEZ39" s="86"/>
      <c r="IFA39" s="86"/>
      <c r="IFB39" s="86"/>
      <c r="IFC39" s="86"/>
      <c r="IFD39" s="86"/>
      <c r="IFE39" s="86"/>
      <c r="IFF39" s="86"/>
      <c r="IFG39" s="86"/>
      <c r="IFH39" s="86"/>
      <c r="IFI39" s="86"/>
      <c r="IFJ39" s="86"/>
      <c r="IFK39" s="86"/>
      <c r="IFL39" s="86"/>
      <c r="IFM39" s="86"/>
      <c r="IFN39" s="86"/>
      <c r="IFO39" s="86"/>
      <c r="IFP39" s="86"/>
      <c r="IFQ39" s="86"/>
      <c r="IFR39" s="86"/>
      <c r="IFS39" s="86"/>
      <c r="IFT39" s="86"/>
      <c r="IFU39" s="86"/>
      <c r="IFV39" s="86"/>
      <c r="IFW39" s="86"/>
      <c r="IFX39" s="86"/>
      <c r="IFY39" s="86"/>
      <c r="IFZ39" s="86"/>
      <c r="IGA39" s="86"/>
      <c r="IGB39" s="86"/>
      <c r="IGC39" s="86"/>
      <c r="IGD39" s="86"/>
      <c r="IGE39" s="86"/>
      <c r="IGF39" s="86"/>
      <c r="IGG39" s="86"/>
      <c r="IGH39" s="86"/>
      <c r="IGI39" s="86"/>
      <c r="IGJ39" s="86"/>
      <c r="IGK39" s="86"/>
      <c r="IGL39" s="86"/>
      <c r="IGM39" s="86"/>
      <c r="IGN39" s="86"/>
      <c r="IGO39" s="86"/>
      <c r="IGP39" s="86"/>
      <c r="IGQ39" s="86"/>
      <c r="IGR39" s="86"/>
      <c r="IGS39" s="86"/>
      <c r="IGT39" s="86"/>
      <c r="IGU39" s="86"/>
      <c r="IGV39" s="86"/>
      <c r="IGW39" s="86"/>
      <c r="IGX39" s="86"/>
      <c r="IGY39" s="86"/>
      <c r="IGZ39" s="86"/>
      <c r="IHA39" s="86"/>
      <c r="IHB39" s="86"/>
      <c r="IHC39" s="86"/>
      <c r="IHD39" s="86"/>
      <c r="IHE39" s="86"/>
      <c r="IHF39" s="86"/>
      <c r="IHG39" s="86"/>
      <c r="IHH39" s="86"/>
      <c r="IHI39" s="86"/>
      <c r="IHJ39" s="86"/>
      <c r="IHK39" s="86"/>
      <c r="IHL39" s="86"/>
      <c r="IHM39" s="86"/>
      <c r="IHN39" s="86"/>
      <c r="IHO39" s="86"/>
      <c r="IHP39" s="86"/>
      <c r="IHQ39" s="86"/>
      <c r="IHR39" s="86"/>
      <c r="IHS39" s="86"/>
      <c r="IHT39" s="86"/>
      <c r="IHU39" s="86"/>
      <c r="IHV39" s="86"/>
      <c r="IHW39" s="86"/>
      <c r="IHX39" s="86"/>
      <c r="IHY39" s="86"/>
      <c r="IHZ39" s="86"/>
      <c r="IIA39" s="86"/>
      <c r="IIB39" s="86"/>
      <c r="IIC39" s="86"/>
      <c r="IID39" s="86"/>
      <c r="IIE39" s="86"/>
      <c r="IIF39" s="86"/>
      <c r="IIG39" s="86"/>
      <c r="IIH39" s="86"/>
      <c r="III39" s="86"/>
      <c r="IIJ39" s="86"/>
      <c r="IIK39" s="86"/>
      <c r="IIL39" s="86"/>
      <c r="IIM39" s="86"/>
      <c r="IIN39" s="86"/>
      <c r="IIO39" s="86"/>
      <c r="IIP39" s="86"/>
      <c r="IIQ39" s="86"/>
      <c r="IIR39" s="86"/>
      <c r="IIS39" s="86"/>
      <c r="IIT39" s="86"/>
      <c r="IIU39" s="86"/>
      <c r="IIV39" s="86"/>
      <c r="IIW39" s="86"/>
      <c r="IIX39" s="86"/>
      <c r="IIY39" s="86"/>
      <c r="IIZ39" s="86"/>
      <c r="IJA39" s="86"/>
      <c r="IJB39" s="86"/>
      <c r="IJC39" s="86"/>
      <c r="IJD39" s="86"/>
      <c r="IJE39" s="86"/>
      <c r="IJF39" s="86"/>
      <c r="IJG39" s="86"/>
      <c r="IJH39" s="86"/>
      <c r="IJI39" s="86"/>
      <c r="IJJ39" s="86"/>
      <c r="IJK39" s="86"/>
      <c r="IJL39" s="86"/>
      <c r="IJM39" s="86"/>
      <c r="IJN39" s="86"/>
      <c r="IJO39" s="86"/>
      <c r="IJP39" s="86"/>
      <c r="IJQ39" s="86"/>
      <c r="IJR39" s="86"/>
      <c r="IJS39" s="86"/>
      <c r="IJT39" s="86"/>
      <c r="IJU39" s="86"/>
      <c r="IJV39" s="86"/>
      <c r="IJW39" s="86"/>
      <c r="IJX39" s="86"/>
      <c r="IJY39" s="86"/>
      <c r="IJZ39" s="86"/>
      <c r="IKA39" s="86"/>
      <c r="IKB39" s="86"/>
      <c r="IKC39" s="86"/>
      <c r="IKD39" s="86"/>
      <c r="IKE39" s="86"/>
      <c r="IKF39" s="86"/>
      <c r="IKG39" s="86"/>
      <c r="IKH39" s="86"/>
      <c r="IKI39" s="86"/>
      <c r="IKJ39" s="86"/>
      <c r="IKK39" s="86"/>
      <c r="IKL39" s="86"/>
      <c r="IKM39" s="86"/>
      <c r="IKN39" s="86"/>
      <c r="IKO39" s="86"/>
      <c r="IKP39" s="86"/>
      <c r="IKQ39" s="86"/>
      <c r="IKR39" s="86"/>
      <c r="IKS39" s="86"/>
      <c r="IKT39" s="86"/>
      <c r="IKU39" s="86"/>
      <c r="IKV39" s="86"/>
      <c r="IKW39" s="86"/>
      <c r="IKX39" s="86"/>
      <c r="IKY39" s="86"/>
      <c r="IKZ39" s="86"/>
      <c r="ILA39" s="86"/>
      <c r="ILB39" s="86"/>
      <c r="ILC39" s="86"/>
      <c r="ILD39" s="86"/>
      <c r="ILE39" s="86"/>
      <c r="ILF39" s="86"/>
      <c r="ILG39" s="86"/>
      <c r="ILH39" s="86"/>
      <c r="ILI39" s="86"/>
      <c r="ILJ39" s="86"/>
      <c r="ILK39" s="86"/>
      <c r="ILL39" s="86"/>
      <c r="ILM39" s="86"/>
      <c r="ILN39" s="86"/>
      <c r="ILO39" s="86"/>
      <c r="ILP39" s="86"/>
      <c r="ILQ39" s="86"/>
      <c r="ILR39" s="86"/>
      <c r="ILS39" s="86"/>
      <c r="ILT39" s="86"/>
      <c r="ILU39" s="86"/>
      <c r="ILV39" s="86"/>
      <c r="ILW39" s="86"/>
      <c r="ILX39" s="86"/>
      <c r="ILY39" s="86"/>
      <c r="ILZ39" s="86"/>
      <c r="IMA39" s="86"/>
      <c r="IMB39" s="86"/>
      <c r="IMC39" s="86"/>
      <c r="IMD39" s="86"/>
      <c r="IME39" s="86"/>
      <c r="IMF39" s="86"/>
      <c r="IMG39" s="86"/>
      <c r="IMH39" s="86"/>
      <c r="IMI39" s="86"/>
      <c r="IMJ39" s="86"/>
      <c r="IMK39" s="86"/>
      <c r="IML39" s="86"/>
      <c r="IMM39" s="86"/>
      <c r="IMN39" s="86"/>
      <c r="IMO39" s="86"/>
      <c r="IMP39" s="86"/>
      <c r="IMQ39" s="86"/>
      <c r="IMR39" s="86"/>
      <c r="IMS39" s="86"/>
      <c r="IMT39" s="86"/>
      <c r="IMU39" s="86"/>
      <c r="IMV39" s="86"/>
      <c r="IMW39" s="86"/>
      <c r="IMX39" s="86"/>
      <c r="IMY39" s="86"/>
      <c r="IMZ39" s="86"/>
      <c r="INA39" s="86"/>
      <c r="INB39" s="86"/>
      <c r="INC39" s="86"/>
      <c r="IND39" s="86"/>
      <c r="INE39" s="86"/>
      <c r="INF39" s="86"/>
      <c r="ING39" s="86"/>
      <c r="INH39" s="86"/>
      <c r="INI39" s="86"/>
      <c r="INJ39" s="86"/>
      <c r="INK39" s="86"/>
      <c r="INL39" s="86"/>
      <c r="INM39" s="86"/>
      <c r="INN39" s="86"/>
      <c r="INO39" s="86"/>
      <c r="INP39" s="86"/>
      <c r="INQ39" s="86"/>
      <c r="INR39" s="86"/>
      <c r="INS39" s="86"/>
      <c r="INT39" s="86"/>
      <c r="INU39" s="86"/>
      <c r="INV39" s="86"/>
      <c r="INW39" s="86"/>
      <c r="INX39" s="86"/>
      <c r="INY39" s="86"/>
      <c r="INZ39" s="86"/>
      <c r="IOA39" s="86"/>
      <c r="IOB39" s="86"/>
      <c r="IOC39" s="86"/>
      <c r="IOD39" s="86"/>
      <c r="IOE39" s="86"/>
      <c r="IOF39" s="86"/>
      <c r="IOG39" s="86"/>
      <c r="IOH39" s="86"/>
      <c r="IOI39" s="86"/>
      <c r="IOJ39" s="86"/>
      <c r="IOK39" s="86"/>
      <c r="IOL39" s="86"/>
      <c r="IOM39" s="86"/>
      <c r="ION39" s="86"/>
      <c r="IOO39" s="86"/>
      <c r="IOP39" s="86"/>
      <c r="IOQ39" s="86"/>
      <c r="IOR39" s="86"/>
      <c r="IOS39" s="86"/>
      <c r="IOT39" s="86"/>
      <c r="IOU39" s="86"/>
      <c r="IOV39" s="86"/>
      <c r="IOW39" s="86"/>
      <c r="IOX39" s="86"/>
      <c r="IOY39" s="86"/>
      <c r="IOZ39" s="86"/>
      <c r="IPA39" s="86"/>
      <c r="IPB39" s="86"/>
      <c r="IPC39" s="86"/>
      <c r="IPD39" s="86"/>
      <c r="IPE39" s="86"/>
      <c r="IPF39" s="86"/>
      <c r="IPG39" s="86"/>
      <c r="IPH39" s="86"/>
      <c r="IPI39" s="86"/>
      <c r="IPJ39" s="86"/>
      <c r="IPK39" s="86"/>
      <c r="IPL39" s="86"/>
      <c r="IPM39" s="86"/>
      <c r="IPN39" s="86"/>
      <c r="IPO39" s="86"/>
      <c r="IPP39" s="86"/>
      <c r="IPQ39" s="86"/>
      <c r="IPR39" s="86"/>
      <c r="IPS39" s="86"/>
      <c r="IPT39" s="86"/>
      <c r="IPU39" s="86"/>
      <c r="IPV39" s="86"/>
      <c r="IPW39" s="86"/>
      <c r="IPX39" s="86"/>
      <c r="IPY39" s="86"/>
      <c r="IPZ39" s="86"/>
      <c r="IQA39" s="86"/>
      <c r="IQB39" s="86"/>
      <c r="IQC39" s="86"/>
      <c r="IQD39" s="86"/>
      <c r="IQE39" s="86"/>
      <c r="IQF39" s="86"/>
      <c r="IQG39" s="86"/>
      <c r="IQH39" s="86"/>
      <c r="IQI39" s="86"/>
      <c r="IQJ39" s="86"/>
      <c r="IQK39" s="86"/>
      <c r="IQL39" s="86"/>
      <c r="IQM39" s="86"/>
      <c r="IQN39" s="86"/>
      <c r="IQO39" s="86"/>
      <c r="IQP39" s="86"/>
      <c r="IQQ39" s="86"/>
      <c r="IQR39" s="86"/>
      <c r="IQS39" s="86"/>
      <c r="IQT39" s="86"/>
      <c r="IQU39" s="86"/>
      <c r="IQV39" s="86"/>
      <c r="IQW39" s="86"/>
      <c r="IQX39" s="86"/>
      <c r="IQY39" s="86"/>
      <c r="IQZ39" s="86"/>
      <c r="IRA39" s="86"/>
      <c r="IRB39" s="86"/>
      <c r="IRC39" s="86"/>
      <c r="IRD39" s="86"/>
      <c r="IRE39" s="86"/>
      <c r="IRF39" s="86"/>
      <c r="IRG39" s="86"/>
      <c r="IRH39" s="86"/>
      <c r="IRI39" s="86"/>
      <c r="IRJ39" s="86"/>
      <c r="IRK39" s="86"/>
      <c r="IRL39" s="86"/>
      <c r="IRM39" s="86"/>
      <c r="IRN39" s="86"/>
      <c r="IRO39" s="86"/>
      <c r="IRP39" s="86"/>
      <c r="IRQ39" s="86"/>
      <c r="IRR39" s="86"/>
      <c r="IRS39" s="86"/>
      <c r="IRT39" s="86"/>
      <c r="IRU39" s="86"/>
      <c r="IRV39" s="86"/>
      <c r="IRW39" s="86"/>
      <c r="IRX39" s="86"/>
      <c r="IRY39" s="86"/>
      <c r="IRZ39" s="86"/>
      <c r="ISA39" s="86"/>
      <c r="ISB39" s="86"/>
      <c r="ISC39" s="86"/>
      <c r="ISD39" s="86"/>
      <c r="ISE39" s="86"/>
      <c r="ISF39" s="86"/>
      <c r="ISG39" s="86"/>
      <c r="ISH39" s="86"/>
      <c r="ISI39" s="86"/>
      <c r="ISJ39" s="86"/>
      <c r="ISK39" s="86"/>
      <c r="ISL39" s="86"/>
      <c r="ISM39" s="86"/>
      <c r="ISN39" s="86"/>
      <c r="ISO39" s="86"/>
      <c r="ISP39" s="86"/>
      <c r="ISQ39" s="86"/>
      <c r="ISR39" s="86"/>
      <c r="ISS39" s="86"/>
      <c r="IST39" s="86"/>
      <c r="ISU39" s="86"/>
      <c r="ISV39" s="86"/>
      <c r="ISW39" s="86"/>
      <c r="ISX39" s="86"/>
      <c r="ISY39" s="86"/>
      <c r="ISZ39" s="86"/>
      <c r="ITA39" s="86"/>
      <c r="ITB39" s="86"/>
      <c r="ITC39" s="86"/>
      <c r="ITD39" s="86"/>
      <c r="ITE39" s="86"/>
      <c r="ITF39" s="86"/>
      <c r="ITG39" s="86"/>
      <c r="ITH39" s="86"/>
      <c r="ITI39" s="86"/>
      <c r="ITJ39" s="86"/>
      <c r="ITK39" s="86"/>
      <c r="ITL39" s="86"/>
      <c r="ITM39" s="86"/>
      <c r="ITN39" s="86"/>
      <c r="ITO39" s="86"/>
      <c r="ITP39" s="86"/>
      <c r="ITQ39" s="86"/>
      <c r="ITR39" s="86"/>
      <c r="ITS39" s="86"/>
      <c r="ITT39" s="86"/>
      <c r="ITU39" s="86"/>
      <c r="ITV39" s="86"/>
      <c r="ITW39" s="86"/>
      <c r="ITX39" s="86"/>
      <c r="ITY39" s="86"/>
      <c r="ITZ39" s="86"/>
      <c r="IUA39" s="86"/>
      <c r="IUB39" s="86"/>
      <c r="IUC39" s="86"/>
      <c r="IUD39" s="86"/>
      <c r="IUE39" s="86"/>
      <c r="IUF39" s="86"/>
      <c r="IUG39" s="86"/>
      <c r="IUH39" s="86"/>
      <c r="IUI39" s="86"/>
      <c r="IUJ39" s="86"/>
      <c r="IUK39" s="86"/>
      <c r="IUL39" s="86"/>
      <c r="IUM39" s="86"/>
      <c r="IUN39" s="86"/>
      <c r="IUO39" s="86"/>
      <c r="IUP39" s="86"/>
      <c r="IUQ39" s="86"/>
      <c r="IUR39" s="86"/>
      <c r="IUS39" s="86"/>
      <c r="IUT39" s="86"/>
      <c r="IUU39" s="86"/>
      <c r="IUV39" s="86"/>
      <c r="IUW39" s="86"/>
      <c r="IUX39" s="86"/>
      <c r="IUY39" s="86"/>
      <c r="IUZ39" s="86"/>
      <c r="IVA39" s="86"/>
      <c r="IVB39" s="86"/>
      <c r="IVC39" s="86"/>
      <c r="IVD39" s="86"/>
      <c r="IVE39" s="86"/>
      <c r="IVF39" s="86"/>
      <c r="IVG39" s="86"/>
      <c r="IVH39" s="86"/>
      <c r="IVI39" s="86"/>
      <c r="IVJ39" s="86"/>
      <c r="IVK39" s="86"/>
      <c r="IVL39" s="86"/>
      <c r="IVM39" s="86"/>
      <c r="IVN39" s="86"/>
      <c r="IVO39" s="86"/>
      <c r="IVP39" s="86"/>
      <c r="IVQ39" s="86"/>
      <c r="IVR39" s="86"/>
      <c r="IVS39" s="86"/>
      <c r="IVT39" s="86"/>
      <c r="IVU39" s="86"/>
      <c r="IVV39" s="86"/>
      <c r="IVW39" s="86"/>
      <c r="IVX39" s="86"/>
      <c r="IVY39" s="86"/>
      <c r="IVZ39" s="86"/>
      <c r="IWA39" s="86"/>
      <c r="IWB39" s="86"/>
      <c r="IWC39" s="86"/>
      <c r="IWD39" s="86"/>
      <c r="IWE39" s="86"/>
      <c r="IWF39" s="86"/>
      <c r="IWG39" s="86"/>
      <c r="IWH39" s="86"/>
      <c r="IWI39" s="86"/>
      <c r="IWJ39" s="86"/>
      <c r="IWK39" s="86"/>
      <c r="IWL39" s="86"/>
      <c r="IWM39" s="86"/>
      <c r="IWN39" s="86"/>
      <c r="IWO39" s="86"/>
      <c r="IWP39" s="86"/>
      <c r="IWQ39" s="86"/>
      <c r="IWR39" s="86"/>
      <c r="IWS39" s="86"/>
      <c r="IWT39" s="86"/>
      <c r="IWU39" s="86"/>
      <c r="IWV39" s="86"/>
      <c r="IWW39" s="86"/>
      <c r="IWX39" s="86"/>
      <c r="IWY39" s="86"/>
      <c r="IWZ39" s="86"/>
      <c r="IXA39" s="86"/>
      <c r="IXB39" s="86"/>
      <c r="IXC39" s="86"/>
      <c r="IXD39" s="86"/>
      <c r="IXE39" s="86"/>
      <c r="IXF39" s="86"/>
      <c r="IXG39" s="86"/>
      <c r="IXH39" s="86"/>
      <c r="IXI39" s="86"/>
      <c r="IXJ39" s="86"/>
      <c r="IXK39" s="86"/>
      <c r="IXL39" s="86"/>
      <c r="IXM39" s="86"/>
      <c r="IXN39" s="86"/>
      <c r="IXO39" s="86"/>
      <c r="IXP39" s="86"/>
      <c r="IXQ39" s="86"/>
      <c r="IXR39" s="86"/>
      <c r="IXS39" s="86"/>
      <c r="IXT39" s="86"/>
      <c r="IXU39" s="86"/>
      <c r="IXV39" s="86"/>
      <c r="IXW39" s="86"/>
      <c r="IXX39" s="86"/>
      <c r="IXY39" s="86"/>
      <c r="IXZ39" s="86"/>
      <c r="IYA39" s="86"/>
      <c r="IYB39" s="86"/>
      <c r="IYC39" s="86"/>
      <c r="IYD39" s="86"/>
      <c r="IYE39" s="86"/>
      <c r="IYF39" s="86"/>
      <c r="IYG39" s="86"/>
      <c r="IYH39" s="86"/>
      <c r="IYI39" s="86"/>
      <c r="IYJ39" s="86"/>
      <c r="IYK39" s="86"/>
      <c r="IYL39" s="86"/>
      <c r="IYM39" s="86"/>
      <c r="IYN39" s="86"/>
      <c r="IYO39" s="86"/>
      <c r="IYP39" s="86"/>
      <c r="IYQ39" s="86"/>
      <c r="IYR39" s="86"/>
      <c r="IYS39" s="86"/>
      <c r="IYT39" s="86"/>
      <c r="IYU39" s="86"/>
      <c r="IYV39" s="86"/>
      <c r="IYW39" s="86"/>
      <c r="IYX39" s="86"/>
      <c r="IYY39" s="86"/>
      <c r="IYZ39" s="86"/>
      <c r="IZA39" s="86"/>
      <c r="IZB39" s="86"/>
      <c r="IZC39" s="86"/>
      <c r="IZD39" s="86"/>
      <c r="IZE39" s="86"/>
      <c r="IZF39" s="86"/>
      <c r="IZG39" s="86"/>
      <c r="IZH39" s="86"/>
      <c r="IZI39" s="86"/>
      <c r="IZJ39" s="86"/>
      <c r="IZK39" s="86"/>
      <c r="IZL39" s="86"/>
      <c r="IZM39" s="86"/>
      <c r="IZN39" s="86"/>
      <c r="IZO39" s="86"/>
      <c r="IZP39" s="86"/>
      <c r="IZQ39" s="86"/>
      <c r="IZR39" s="86"/>
      <c r="IZS39" s="86"/>
      <c r="IZT39" s="86"/>
      <c r="IZU39" s="86"/>
      <c r="IZV39" s="86"/>
      <c r="IZW39" s="86"/>
      <c r="IZX39" s="86"/>
      <c r="IZY39" s="86"/>
      <c r="IZZ39" s="86"/>
      <c r="JAA39" s="86"/>
      <c r="JAB39" s="86"/>
      <c r="JAC39" s="86"/>
      <c r="JAD39" s="86"/>
      <c r="JAE39" s="86"/>
      <c r="JAF39" s="86"/>
      <c r="JAG39" s="86"/>
      <c r="JAH39" s="86"/>
      <c r="JAI39" s="86"/>
      <c r="JAJ39" s="86"/>
      <c r="JAK39" s="86"/>
      <c r="JAL39" s="86"/>
      <c r="JAM39" s="86"/>
      <c r="JAN39" s="86"/>
      <c r="JAO39" s="86"/>
      <c r="JAP39" s="86"/>
      <c r="JAQ39" s="86"/>
      <c r="JAR39" s="86"/>
      <c r="JAS39" s="86"/>
      <c r="JAT39" s="86"/>
      <c r="JAU39" s="86"/>
      <c r="JAV39" s="86"/>
      <c r="JAW39" s="86"/>
      <c r="JAX39" s="86"/>
      <c r="JAY39" s="86"/>
      <c r="JAZ39" s="86"/>
      <c r="JBA39" s="86"/>
      <c r="JBB39" s="86"/>
      <c r="JBC39" s="86"/>
      <c r="JBD39" s="86"/>
      <c r="JBE39" s="86"/>
      <c r="JBF39" s="86"/>
      <c r="JBG39" s="86"/>
      <c r="JBH39" s="86"/>
      <c r="JBI39" s="86"/>
      <c r="JBJ39" s="86"/>
      <c r="JBK39" s="86"/>
      <c r="JBL39" s="86"/>
      <c r="JBM39" s="86"/>
      <c r="JBN39" s="86"/>
      <c r="JBO39" s="86"/>
      <c r="JBP39" s="86"/>
      <c r="JBQ39" s="86"/>
      <c r="JBR39" s="86"/>
      <c r="JBS39" s="86"/>
      <c r="JBT39" s="86"/>
      <c r="JBU39" s="86"/>
      <c r="JBV39" s="86"/>
      <c r="JBW39" s="86"/>
      <c r="JBX39" s="86"/>
      <c r="JBY39" s="86"/>
      <c r="JBZ39" s="86"/>
      <c r="JCA39" s="86"/>
      <c r="JCB39" s="86"/>
      <c r="JCC39" s="86"/>
      <c r="JCD39" s="86"/>
      <c r="JCE39" s="86"/>
      <c r="JCF39" s="86"/>
      <c r="JCG39" s="86"/>
      <c r="JCH39" s="86"/>
      <c r="JCI39" s="86"/>
      <c r="JCJ39" s="86"/>
      <c r="JCK39" s="86"/>
      <c r="JCL39" s="86"/>
      <c r="JCM39" s="86"/>
      <c r="JCN39" s="86"/>
      <c r="JCO39" s="86"/>
      <c r="JCP39" s="86"/>
      <c r="JCQ39" s="86"/>
      <c r="JCR39" s="86"/>
      <c r="JCS39" s="86"/>
      <c r="JCT39" s="86"/>
      <c r="JCU39" s="86"/>
      <c r="JCV39" s="86"/>
      <c r="JCW39" s="86"/>
      <c r="JCX39" s="86"/>
      <c r="JCY39" s="86"/>
      <c r="JCZ39" s="86"/>
      <c r="JDA39" s="86"/>
      <c r="JDB39" s="86"/>
      <c r="JDC39" s="86"/>
      <c r="JDD39" s="86"/>
      <c r="JDE39" s="86"/>
      <c r="JDF39" s="86"/>
      <c r="JDG39" s="86"/>
      <c r="JDH39" s="86"/>
      <c r="JDI39" s="86"/>
      <c r="JDJ39" s="86"/>
      <c r="JDK39" s="86"/>
      <c r="JDL39" s="86"/>
      <c r="JDM39" s="86"/>
      <c r="JDN39" s="86"/>
      <c r="JDO39" s="86"/>
      <c r="JDP39" s="86"/>
      <c r="JDQ39" s="86"/>
      <c r="JDR39" s="86"/>
      <c r="JDS39" s="86"/>
      <c r="JDT39" s="86"/>
      <c r="JDU39" s="86"/>
      <c r="JDV39" s="86"/>
      <c r="JDW39" s="86"/>
      <c r="JDX39" s="86"/>
      <c r="JDY39" s="86"/>
      <c r="JDZ39" s="86"/>
      <c r="JEA39" s="86"/>
      <c r="JEB39" s="86"/>
      <c r="JEC39" s="86"/>
      <c r="JED39" s="86"/>
      <c r="JEE39" s="86"/>
      <c r="JEF39" s="86"/>
      <c r="JEG39" s="86"/>
      <c r="JEH39" s="86"/>
      <c r="JEI39" s="86"/>
      <c r="JEJ39" s="86"/>
      <c r="JEK39" s="86"/>
      <c r="JEL39" s="86"/>
      <c r="JEM39" s="86"/>
      <c r="JEN39" s="86"/>
      <c r="JEO39" s="86"/>
      <c r="JEP39" s="86"/>
      <c r="JEQ39" s="86"/>
      <c r="JER39" s="86"/>
      <c r="JES39" s="86"/>
      <c r="JET39" s="86"/>
      <c r="JEU39" s="86"/>
      <c r="JEV39" s="86"/>
      <c r="JEW39" s="86"/>
      <c r="JEX39" s="86"/>
      <c r="JEY39" s="86"/>
      <c r="JEZ39" s="86"/>
      <c r="JFA39" s="86"/>
      <c r="JFB39" s="86"/>
      <c r="JFC39" s="86"/>
      <c r="JFD39" s="86"/>
      <c r="JFE39" s="86"/>
      <c r="JFF39" s="86"/>
      <c r="JFG39" s="86"/>
      <c r="JFH39" s="86"/>
      <c r="JFI39" s="86"/>
      <c r="JFJ39" s="86"/>
      <c r="JFK39" s="86"/>
      <c r="JFL39" s="86"/>
      <c r="JFM39" s="86"/>
      <c r="JFN39" s="86"/>
      <c r="JFO39" s="86"/>
      <c r="JFP39" s="86"/>
      <c r="JFQ39" s="86"/>
      <c r="JFR39" s="86"/>
      <c r="JFS39" s="86"/>
      <c r="JFT39" s="86"/>
      <c r="JFU39" s="86"/>
      <c r="JFV39" s="86"/>
      <c r="JFW39" s="86"/>
      <c r="JFX39" s="86"/>
      <c r="JFY39" s="86"/>
      <c r="JFZ39" s="86"/>
      <c r="JGA39" s="86"/>
      <c r="JGB39" s="86"/>
      <c r="JGC39" s="86"/>
      <c r="JGD39" s="86"/>
      <c r="JGE39" s="86"/>
      <c r="JGF39" s="86"/>
      <c r="JGG39" s="86"/>
      <c r="JGH39" s="86"/>
      <c r="JGI39" s="86"/>
      <c r="JGJ39" s="86"/>
      <c r="JGK39" s="86"/>
      <c r="JGL39" s="86"/>
      <c r="JGM39" s="86"/>
      <c r="JGN39" s="86"/>
      <c r="JGO39" s="86"/>
      <c r="JGP39" s="86"/>
      <c r="JGQ39" s="86"/>
      <c r="JGR39" s="86"/>
      <c r="JGS39" s="86"/>
      <c r="JGT39" s="86"/>
      <c r="JGU39" s="86"/>
      <c r="JGV39" s="86"/>
      <c r="JGW39" s="86"/>
      <c r="JGX39" s="86"/>
      <c r="JGY39" s="86"/>
      <c r="JGZ39" s="86"/>
      <c r="JHA39" s="86"/>
      <c r="JHB39" s="86"/>
      <c r="JHC39" s="86"/>
      <c r="JHD39" s="86"/>
      <c r="JHE39" s="86"/>
      <c r="JHF39" s="86"/>
      <c r="JHG39" s="86"/>
      <c r="JHH39" s="86"/>
      <c r="JHI39" s="86"/>
      <c r="JHJ39" s="86"/>
      <c r="JHK39" s="86"/>
      <c r="JHL39" s="86"/>
      <c r="JHM39" s="86"/>
      <c r="JHN39" s="86"/>
      <c r="JHO39" s="86"/>
      <c r="JHP39" s="86"/>
      <c r="JHQ39" s="86"/>
      <c r="JHR39" s="86"/>
      <c r="JHS39" s="86"/>
      <c r="JHT39" s="86"/>
      <c r="JHU39" s="86"/>
      <c r="JHV39" s="86"/>
      <c r="JHW39" s="86"/>
      <c r="JHX39" s="86"/>
      <c r="JHY39" s="86"/>
      <c r="JHZ39" s="86"/>
      <c r="JIA39" s="86"/>
      <c r="JIB39" s="86"/>
      <c r="JIC39" s="86"/>
      <c r="JID39" s="86"/>
      <c r="JIE39" s="86"/>
      <c r="JIF39" s="86"/>
      <c r="JIG39" s="86"/>
      <c r="JIH39" s="86"/>
      <c r="JII39" s="86"/>
      <c r="JIJ39" s="86"/>
      <c r="JIK39" s="86"/>
      <c r="JIL39" s="86"/>
      <c r="JIM39" s="86"/>
      <c r="JIN39" s="86"/>
      <c r="JIO39" s="86"/>
      <c r="JIP39" s="86"/>
      <c r="JIQ39" s="86"/>
      <c r="JIR39" s="86"/>
      <c r="JIS39" s="86"/>
      <c r="JIT39" s="86"/>
      <c r="JIU39" s="86"/>
      <c r="JIV39" s="86"/>
      <c r="JIW39" s="86"/>
      <c r="JIX39" s="86"/>
      <c r="JIY39" s="86"/>
      <c r="JIZ39" s="86"/>
      <c r="JJA39" s="86"/>
      <c r="JJB39" s="86"/>
      <c r="JJC39" s="86"/>
      <c r="JJD39" s="86"/>
      <c r="JJE39" s="86"/>
      <c r="JJF39" s="86"/>
      <c r="JJG39" s="86"/>
      <c r="JJH39" s="86"/>
      <c r="JJI39" s="86"/>
      <c r="JJJ39" s="86"/>
      <c r="JJK39" s="86"/>
      <c r="JJL39" s="86"/>
      <c r="JJM39" s="86"/>
      <c r="JJN39" s="86"/>
      <c r="JJO39" s="86"/>
      <c r="JJP39" s="86"/>
      <c r="JJQ39" s="86"/>
      <c r="JJR39" s="86"/>
      <c r="JJS39" s="86"/>
      <c r="JJT39" s="86"/>
      <c r="JJU39" s="86"/>
      <c r="JJV39" s="86"/>
      <c r="JJW39" s="86"/>
      <c r="JJX39" s="86"/>
      <c r="JJY39" s="86"/>
      <c r="JJZ39" s="86"/>
      <c r="JKA39" s="86"/>
      <c r="JKB39" s="86"/>
      <c r="JKC39" s="86"/>
      <c r="JKD39" s="86"/>
      <c r="JKE39" s="86"/>
      <c r="JKF39" s="86"/>
      <c r="JKG39" s="86"/>
      <c r="JKH39" s="86"/>
      <c r="JKI39" s="86"/>
      <c r="JKJ39" s="86"/>
      <c r="JKK39" s="86"/>
      <c r="JKL39" s="86"/>
      <c r="JKM39" s="86"/>
      <c r="JKN39" s="86"/>
      <c r="JKO39" s="86"/>
      <c r="JKP39" s="86"/>
      <c r="JKQ39" s="86"/>
      <c r="JKR39" s="86"/>
      <c r="JKS39" s="86"/>
      <c r="JKT39" s="86"/>
      <c r="JKU39" s="86"/>
      <c r="JKV39" s="86"/>
      <c r="JKW39" s="86"/>
      <c r="JKX39" s="86"/>
      <c r="JKY39" s="86"/>
      <c r="JKZ39" s="86"/>
      <c r="JLA39" s="86"/>
      <c r="JLB39" s="86"/>
      <c r="JLC39" s="86"/>
      <c r="JLD39" s="86"/>
      <c r="JLE39" s="86"/>
      <c r="JLF39" s="86"/>
      <c r="JLG39" s="86"/>
      <c r="JLH39" s="86"/>
      <c r="JLI39" s="86"/>
      <c r="JLJ39" s="86"/>
      <c r="JLK39" s="86"/>
      <c r="JLL39" s="86"/>
      <c r="JLM39" s="86"/>
      <c r="JLN39" s="86"/>
      <c r="JLO39" s="86"/>
      <c r="JLP39" s="86"/>
      <c r="JLQ39" s="86"/>
      <c r="JLR39" s="86"/>
      <c r="JLS39" s="86"/>
      <c r="JLT39" s="86"/>
      <c r="JLU39" s="86"/>
      <c r="JLV39" s="86"/>
      <c r="JLW39" s="86"/>
      <c r="JLX39" s="86"/>
      <c r="JLY39" s="86"/>
      <c r="JLZ39" s="86"/>
      <c r="JMA39" s="86"/>
      <c r="JMB39" s="86"/>
      <c r="JMC39" s="86"/>
      <c r="JMD39" s="86"/>
      <c r="JME39" s="86"/>
      <c r="JMF39" s="86"/>
      <c r="JMG39" s="86"/>
      <c r="JMH39" s="86"/>
      <c r="JMI39" s="86"/>
      <c r="JMJ39" s="86"/>
      <c r="JMK39" s="86"/>
      <c r="JML39" s="86"/>
      <c r="JMM39" s="86"/>
      <c r="JMN39" s="86"/>
      <c r="JMO39" s="86"/>
      <c r="JMP39" s="86"/>
      <c r="JMQ39" s="86"/>
      <c r="JMR39" s="86"/>
      <c r="JMS39" s="86"/>
      <c r="JMT39" s="86"/>
      <c r="JMU39" s="86"/>
      <c r="JMV39" s="86"/>
      <c r="JMW39" s="86"/>
      <c r="JMX39" s="86"/>
      <c r="JMY39" s="86"/>
      <c r="JMZ39" s="86"/>
      <c r="JNA39" s="86"/>
      <c r="JNB39" s="86"/>
      <c r="JNC39" s="86"/>
      <c r="JND39" s="86"/>
      <c r="JNE39" s="86"/>
      <c r="JNF39" s="86"/>
      <c r="JNG39" s="86"/>
      <c r="JNH39" s="86"/>
      <c r="JNI39" s="86"/>
      <c r="JNJ39" s="86"/>
      <c r="JNK39" s="86"/>
      <c r="JNL39" s="86"/>
      <c r="JNM39" s="86"/>
      <c r="JNN39" s="86"/>
      <c r="JNO39" s="86"/>
      <c r="JNP39" s="86"/>
      <c r="JNQ39" s="86"/>
      <c r="JNR39" s="86"/>
      <c r="JNS39" s="86"/>
      <c r="JNT39" s="86"/>
      <c r="JNU39" s="86"/>
      <c r="JNV39" s="86"/>
      <c r="JNW39" s="86"/>
      <c r="JNX39" s="86"/>
      <c r="JNY39" s="86"/>
      <c r="JNZ39" s="86"/>
      <c r="JOA39" s="86"/>
      <c r="JOB39" s="86"/>
      <c r="JOC39" s="86"/>
      <c r="JOD39" s="86"/>
      <c r="JOE39" s="86"/>
      <c r="JOF39" s="86"/>
      <c r="JOG39" s="86"/>
      <c r="JOH39" s="86"/>
      <c r="JOI39" s="86"/>
      <c r="JOJ39" s="86"/>
      <c r="JOK39" s="86"/>
      <c r="JOL39" s="86"/>
      <c r="JOM39" s="86"/>
      <c r="JON39" s="86"/>
      <c r="JOO39" s="86"/>
      <c r="JOP39" s="86"/>
      <c r="JOQ39" s="86"/>
      <c r="JOR39" s="86"/>
      <c r="JOS39" s="86"/>
      <c r="JOT39" s="86"/>
      <c r="JOU39" s="86"/>
      <c r="JOV39" s="86"/>
      <c r="JOW39" s="86"/>
      <c r="JOX39" s="86"/>
      <c r="JOY39" s="86"/>
      <c r="JOZ39" s="86"/>
      <c r="JPA39" s="86"/>
      <c r="JPB39" s="86"/>
      <c r="JPC39" s="86"/>
      <c r="JPD39" s="86"/>
      <c r="JPE39" s="86"/>
      <c r="JPF39" s="86"/>
      <c r="JPG39" s="86"/>
      <c r="JPH39" s="86"/>
      <c r="JPI39" s="86"/>
      <c r="JPJ39" s="86"/>
      <c r="JPK39" s="86"/>
      <c r="JPL39" s="86"/>
      <c r="JPM39" s="86"/>
      <c r="JPN39" s="86"/>
      <c r="JPO39" s="86"/>
      <c r="JPP39" s="86"/>
      <c r="JPQ39" s="86"/>
      <c r="JPR39" s="86"/>
      <c r="JPS39" s="86"/>
      <c r="JPT39" s="86"/>
      <c r="JPU39" s="86"/>
      <c r="JPV39" s="86"/>
      <c r="JPW39" s="86"/>
      <c r="JPX39" s="86"/>
      <c r="JPY39" s="86"/>
      <c r="JPZ39" s="86"/>
      <c r="JQA39" s="86"/>
      <c r="JQB39" s="86"/>
      <c r="JQC39" s="86"/>
      <c r="JQD39" s="86"/>
      <c r="JQE39" s="86"/>
      <c r="JQF39" s="86"/>
      <c r="JQG39" s="86"/>
      <c r="JQH39" s="86"/>
      <c r="JQI39" s="86"/>
      <c r="JQJ39" s="86"/>
      <c r="JQK39" s="86"/>
      <c r="JQL39" s="86"/>
      <c r="JQM39" s="86"/>
      <c r="JQN39" s="86"/>
      <c r="JQO39" s="86"/>
      <c r="JQP39" s="86"/>
      <c r="JQQ39" s="86"/>
      <c r="JQR39" s="86"/>
      <c r="JQS39" s="86"/>
      <c r="JQT39" s="86"/>
      <c r="JQU39" s="86"/>
      <c r="JQV39" s="86"/>
      <c r="JQW39" s="86"/>
      <c r="JQX39" s="86"/>
      <c r="JQY39" s="86"/>
      <c r="JQZ39" s="86"/>
      <c r="JRA39" s="86"/>
      <c r="JRB39" s="86"/>
      <c r="JRC39" s="86"/>
      <c r="JRD39" s="86"/>
      <c r="JRE39" s="86"/>
      <c r="JRF39" s="86"/>
      <c r="JRG39" s="86"/>
      <c r="JRH39" s="86"/>
      <c r="JRI39" s="86"/>
      <c r="JRJ39" s="86"/>
      <c r="JRK39" s="86"/>
      <c r="JRL39" s="86"/>
      <c r="JRM39" s="86"/>
      <c r="JRN39" s="86"/>
      <c r="JRO39" s="86"/>
      <c r="JRP39" s="86"/>
      <c r="JRQ39" s="86"/>
      <c r="JRR39" s="86"/>
      <c r="JRS39" s="86"/>
      <c r="JRT39" s="86"/>
      <c r="JRU39" s="86"/>
      <c r="JRV39" s="86"/>
      <c r="JRW39" s="86"/>
      <c r="JRX39" s="86"/>
      <c r="JRY39" s="86"/>
      <c r="JRZ39" s="86"/>
      <c r="JSA39" s="86"/>
      <c r="JSB39" s="86"/>
      <c r="JSC39" s="86"/>
      <c r="JSD39" s="86"/>
      <c r="JSE39" s="86"/>
      <c r="JSF39" s="86"/>
      <c r="JSG39" s="86"/>
      <c r="JSH39" s="86"/>
      <c r="JSI39" s="86"/>
      <c r="JSJ39" s="86"/>
      <c r="JSK39" s="86"/>
      <c r="JSL39" s="86"/>
      <c r="JSM39" s="86"/>
      <c r="JSN39" s="86"/>
      <c r="JSO39" s="86"/>
      <c r="JSP39" s="86"/>
      <c r="JSQ39" s="86"/>
      <c r="JSR39" s="86"/>
      <c r="JSS39" s="86"/>
      <c r="JST39" s="86"/>
      <c r="JSU39" s="86"/>
      <c r="JSV39" s="86"/>
      <c r="JSW39" s="86"/>
      <c r="JSX39" s="86"/>
      <c r="JSY39" s="86"/>
      <c r="JSZ39" s="86"/>
      <c r="JTA39" s="86"/>
      <c r="JTB39" s="86"/>
      <c r="JTC39" s="86"/>
      <c r="JTD39" s="86"/>
      <c r="JTE39" s="86"/>
      <c r="JTF39" s="86"/>
      <c r="JTG39" s="86"/>
      <c r="JTH39" s="86"/>
      <c r="JTI39" s="86"/>
      <c r="JTJ39" s="86"/>
      <c r="JTK39" s="86"/>
      <c r="JTL39" s="86"/>
      <c r="JTM39" s="86"/>
      <c r="JTN39" s="86"/>
      <c r="JTO39" s="86"/>
      <c r="JTP39" s="86"/>
      <c r="JTQ39" s="86"/>
      <c r="JTR39" s="86"/>
      <c r="JTS39" s="86"/>
      <c r="JTT39" s="86"/>
      <c r="JTU39" s="86"/>
      <c r="JTV39" s="86"/>
      <c r="JTW39" s="86"/>
      <c r="JTX39" s="86"/>
      <c r="JTY39" s="86"/>
      <c r="JTZ39" s="86"/>
      <c r="JUA39" s="86"/>
      <c r="JUB39" s="86"/>
      <c r="JUC39" s="86"/>
      <c r="JUD39" s="86"/>
      <c r="JUE39" s="86"/>
      <c r="JUF39" s="86"/>
      <c r="JUG39" s="86"/>
      <c r="JUH39" s="86"/>
      <c r="JUI39" s="86"/>
      <c r="JUJ39" s="86"/>
      <c r="JUK39" s="86"/>
      <c r="JUL39" s="86"/>
      <c r="JUM39" s="86"/>
      <c r="JUN39" s="86"/>
      <c r="JUO39" s="86"/>
      <c r="JUP39" s="86"/>
      <c r="JUQ39" s="86"/>
      <c r="JUR39" s="86"/>
      <c r="JUS39" s="86"/>
      <c r="JUT39" s="86"/>
      <c r="JUU39" s="86"/>
      <c r="JUV39" s="86"/>
      <c r="JUW39" s="86"/>
      <c r="JUX39" s="86"/>
      <c r="JUY39" s="86"/>
      <c r="JUZ39" s="86"/>
      <c r="JVA39" s="86"/>
      <c r="JVB39" s="86"/>
      <c r="JVC39" s="86"/>
      <c r="JVD39" s="86"/>
      <c r="JVE39" s="86"/>
      <c r="JVF39" s="86"/>
      <c r="JVG39" s="86"/>
      <c r="JVH39" s="86"/>
      <c r="JVI39" s="86"/>
      <c r="JVJ39" s="86"/>
      <c r="JVK39" s="86"/>
      <c r="JVL39" s="86"/>
      <c r="JVM39" s="86"/>
      <c r="JVN39" s="86"/>
      <c r="JVO39" s="86"/>
      <c r="JVP39" s="86"/>
      <c r="JVQ39" s="86"/>
      <c r="JVR39" s="86"/>
      <c r="JVS39" s="86"/>
      <c r="JVT39" s="86"/>
      <c r="JVU39" s="86"/>
      <c r="JVV39" s="86"/>
      <c r="JVW39" s="86"/>
      <c r="JVX39" s="86"/>
      <c r="JVY39" s="86"/>
      <c r="JVZ39" s="86"/>
      <c r="JWA39" s="86"/>
      <c r="JWB39" s="86"/>
      <c r="JWC39" s="86"/>
      <c r="JWD39" s="86"/>
      <c r="JWE39" s="86"/>
      <c r="JWF39" s="86"/>
      <c r="JWG39" s="86"/>
      <c r="JWH39" s="86"/>
      <c r="JWI39" s="86"/>
      <c r="JWJ39" s="86"/>
      <c r="JWK39" s="86"/>
      <c r="JWL39" s="86"/>
      <c r="JWM39" s="86"/>
      <c r="JWN39" s="86"/>
      <c r="JWO39" s="86"/>
      <c r="JWP39" s="86"/>
      <c r="JWQ39" s="86"/>
      <c r="JWR39" s="86"/>
      <c r="JWS39" s="86"/>
      <c r="JWT39" s="86"/>
      <c r="JWU39" s="86"/>
      <c r="JWV39" s="86"/>
      <c r="JWW39" s="86"/>
      <c r="JWX39" s="86"/>
      <c r="JWY39" s="86"/>
      <c r="JWZ39" s="86"/>
      <c r="JXA39" s="86"/>
      <c r="JXB39" s="86"/>
      <c r="JXC39" s="86"/>
      <c r="JXD39" s="86"/>
      <c r="JXE39" s="86"/>
      <c r="JXF39" s="86"/>
      <c r="JXG39" s="86"/>
      <c r="JXH39" s="86"/>
      <c r="JXI39" s="86"/>
      <c r="JXJ39" s="86"/>
      <c r="JXK39" s="86"/>
      <c r="JXL39" s="86"/>
      <c r="JXM39" s="86"/>
      <c r="JXN39" s="86"/>
      <c r="JXO39" s="86"/>
      <c r="JXP39" s="86"/>
      <c r="JXQ39" s="86"/>
      <c r="JXR39" s="86"/>
      <c r="JXS39" s="86"/>
      <c r="JXT39" s="86"/>
      <c r="JXU39" s="86"/>
      <c r="JXV39" s="86"/>
      <c r="JXW39" s="86"/>
      <c r="JXX39" s="86"/>
      <c r="JXY39" s="86"/>
      <c r="JXZ39" s="86"/>
      <c r="JYA39" s="86"/>
      <c r="JYB39" s="86"/>
      <c r="JYC39" s="86"/>
      <c r="JYD39" s="86"/>
      <c r="JYE39" s="86"/>
      <c r="JYF39" s="86"/>
      <c r="JYG39" s="86"/>
      <c r="JYH39" s="86"/>
      <c r="JYI39" s="86"/>
      <c r="JYJ39" s="86"/>
      <c r="JYK39" s="86"/>
      <c r="JYL39" s="86"/>
      <c r="JYM39" s="86"/>
      <c r="JYN39" s="86"/>
      <c r="JYO39" s="86"/>
      <c r="JYP39" s="86"/>
      <c r="JYQ39" s="86"/>
      <c r="JYR39" s="86"/>
      <c r="JYS39" s="86"/>
      <c r="JYT39" s="86"/>
      <c r="JYU39" s="86"/>
      <c r="JYV39" s="86"/>
      <c r="JYW39" s="86"/>
      <c r="JYX39" s="86"/>
      <c r="JYY39" s="86"/>
      <c r="JYZ39" s="86"/>
      <c r="JZA39" s="86"/>
      <c r="JZB39" s="86"/>
      <c r="JZC39" s="86"/>
      <c r="JZD39" s="86"/>
      <c r="JZE39" s="86"/>
      <c r="JZF39" s="86"/>
      <c r="JZG39" s="86"/>
      <c r="JZH39" s="86"/>
      <c r="JZI39" s="86"/>
      <c r="JZJ39" s="86"/>
      <c r="JZK39" s="86"/>
      <c r="JZL39" s="86"/>
      <c r="JZM39" s="86"/>
      <c r="JZN39" s="86"/>
      <c r="JZO39" s="86"/>
      <c r="JZP39" s="86"/>
      <c r="JZQ39" s="86"/>
      <c r="JZR39" s="86"/>
      <c r="JZS39" s="86"/>
      <c r="JZT39" s="86"/>
      <c r="JZU39" s="86"/>
      <c r="JZV39" s="86"/>
      <c r="JZW39" s="86"/>
      <c r="JZX39" s="86"/>
      <c r="JZY39" s="86"/>
      <c r="JZZ39" s="86"/>
      <c r="KAA39" s="86"/>
      <c r="KAB39" s="86"/>
      <c r="KAC39" s="86"/>
      <c r="KAD39" s="86"/>
      <c r="KAE39" s="86"/>
      <c r="KAF39" s="86"/>
      <c r="KAG39" s="86"/>
      <c r="KAH39" s="86"/>
      <c r="KAI39" s="86"/>
      <c r="KAJ39" s="86"/>
      <c r="KAK39" s="86"/>
      <c r="KAL39" s="86"/>
      <c r="KAM39" s="86"/>
      <c r="KAN39" s="86"/>
      <c r="KAO39" s="86"/>
      <c r="KAP39" s="86"/>
      <c r="KAQ39" s="86"/>
      <c r="KAR39" s="86"/>
      <c r="KAS39" s="86"/>
      <c r="KAT39" s="86"/>
      <c r="KAU39" s="86"/>
      <c r="KAV39" s="86"/>
      <c r="KAW39" s="86"/>
      <c r="KAX39" s="86"/>
      <c r="KAY39" s="86"/>
      <c r="KAZ39" s="86"/>
      <c r="KBA39" s="86"/>
      <c r="KBB39" s="86"/>
      <c r="KBC39" s="86"/>
      <c r="KBD39" s="86"/>
      <c r="KBE39" s="86"/>
      <c r="KBF39" s="86"/>
      <c r="KBG39" s="86"/>
      <c r="KBH39" s="86"/>
      <c r="KBI39" s="86"/>
      <c r="KBJ39" s="86"/>
      <c r="KBK39" s="86"/>
      <c r="KBL39" s="86"/>
      <c r="KBM39" s="86"/>
      <c r="KBN39" s="86"/>
      <c r="KBO39" s="86"/>
      <c r="KBP39" s="86"/>
      <c r="KBQ39" s="86"/>
      <c r="KBR39" s="86"/>
      <c r="KBS39" s="86"/>
      <c r="KBT39" s="86"/>
      <c r="KBU39" s="86"/>
      <c r="KBV39" s="86"/>
      <c r="KBW39" s="86"/>
      <c r="KBX39" s="86"/>
      <c r="KBY39" s="86"/>
      <c r="KBZ39" s="86"/>
      <c r="KCA39" s="86"/>
      <c r="KCB39" s="86"/>
      <c r="KCC39" s="86"/>
      <c r="KCD39" s="86"/>
      <c r="KCE39" s="86"/>
      <c r="KCF39" s="86"/>
      <c r="KCG39" s="86"/>
      <c r="KCH39" s="86"/>
      <c r="KCI39" s="86"/>
      <c r="KCJ39" s="86"/>
      <c r="KCK39" s="86"/>
      <c r="KCL39" s="86"/>
      <c r="KCM39" s="86"/>
      <c r="KCN39" s="86"/>
      <c r="KCO39" s="86"/>
      <c r="KCP39" s="86"/>
      <c r="KCQ39" s="86"/>
      <c r="KCR39" s="86"/>
      <c r="KCS39" s="86"/>
      <c r="KCT39" s="86"/>
      <c r="KCU39" s="86"/>
      <c r="KCV39" s="86"/>
      <c r="KCW39" s="86"/>
      <c r="KCX39" s="86"/>
      <c r="KCY39" s="86"/>
      <c r="KCZ39" s="86"/>
      <c r="KDA39" s="86"/>
      <c r="KDB39" s="86"/>
      <c r="KDC39" s="86"/>
      <c r="KDD39" s="86"/>
      <c r="KDE39" s="86"/>
      <c r="KDF39" s="86"/>
      <c r="KDG39" s="86"/>
      <c r="KDH39" s="86"/>
      <c r="KDI39" s="86"/>
      <c r="KDJ39" s="86"/>
      <c r="KDK39" s="86"/>
      <c r="KDL39" s="86"/>
      <c r="KDM39" s="86"/>
      <c r="KDN39" s="86"/>
      <c r="KDO39" s="86"/>
      <c r="KDP39" s="86"/>
      <c r="KDQ39" s="86"/>
      <c r="KDR39" s="86"/>
      <c r="KDS39" s="86"/>
      <c r="KDT39" s="86"/>
      <c r="KDU39" s="86"/>
      <c r="KDV39" s="86"/>
      <c r="KDW39" s="86"/>
      <c r="KDX39" s="86"/>
      <c r="KDY39" s="86"/>
      <c r="KDZ39" s="86"/>
      <c r="KEA39" s="86"/>
      <c r="KEB39" s="86"/>
      <c r="KEC39" s="86"/>
      <c r="KED39" s="86"/>
      <c r="KEE39" s="86"/>
      <c r="KEF39" s="86"/>
      <c r="KEG39" s="86"/>
      <c r="KEH39" s="86"/>
      <c r="KEI39" s="86"/>
      <c r="KEJ39" s="86"/>
      <c r="KEK39" s="86"/>
      <c r="KEL39" s="86"/>
      <c r="KEM39" s="86"/>
      <c r="KEN39" s="86"/>
      <c r="KEO39" s="86"/>
      <c r="KEP39" s="86"/>
      <c r="KEQ39" s="86"/>
      <c r="KER39" s="86"/>
      <c r="KES39" s="86"/>
      <c r="KET39" s="86"/>
      <c r="KEU39" s="86"/>
      <c r="KEV39" s="86"/>
      <c r="KEW39" s="86"/>
      <c r="KEX39" s="86"/>
      <c r="KEY39" s="86"/>
      <c r="KEZ39" s="86"/>
      <c r="KFA39" s="86"/>
      <c r="KFB39" s="86"/>
      <c r="KFC39" s="86"/>
      <c r="KFD39" s="86"/>
      <c r="KFE39" s="86"/>
      <c r="KFF39" s="86"/>
      <c r="KFG39" s="86"/>
      <c r="KFH39" s="86"/>
      <c r="KFI39" s="86"/>
      <c r="KFJ39" s="86"/>
      <c r="KFK39" s="86"/>
      <c r="KFL39" s="86"/>
      <c r="KFM39" s="86"/>
      <c r="KFN39" s="86"/>
      <c r="KFO39" s="86"/>
      <c r="KFP39" s="86"/>
      <c r="KFQ39" s="86"/>
      <c r="KFR39" s="86"/>
      <c r="KFS39" s="86"/>
      <c r="KFT39" s="86"/>
      <c r="KFU39" s="86"/>
      <c r="KFV39" s="86"/>
      <c r="KFW39" s="86"/>
      <c r="KFX39" s="86"/>
      <c r="KFY39" s="86"/>
      <c r="KFZ39" s="86"/>
      <c r="KGA39" s="86"/>
      <c r="KGB39" s="86"/>
      <c r="KGC39" s="86"/>
      <c r="KGD39" s="86"/>
      <c r="KGE39" s="86"/>
      <c r="KGF39" s="86"/>
      <c r="KGG39" s="86"/>
      <c r="KGH39" s="86"/>
      <c r="KGI39" s="86"/>
      <c r="KGJ39" s="86"/>
      <c r="KGK39" s="86"/>
      <c r="KGL39" s="86"/>
      <c r="KGM39" s="86"/>
      <c r="KGN39" s="86"/>
      <c r="KGO39" s="86"/>
      <c r="KGP39" s="86"/>
      <c r="KGQ39" s="86"/>
      <c r="KGR39" s="86"/>
      <c r="KGS39" s="86"/>
      <c r="KGT39" s="86"/>
      <c r="KGU39" s="86"/>
      <c r="KGV39" s="86"/>
      <c r="KGW39" s="86"/>
      <c r="KGX39" s="86"/>
      <c r="KGY39" s="86"/>
      <c r="KGZ39" s="86"/>
      <c r="KHA39" s="86"/>
      <c r="KHB39" s="86"/>
      <c r="KHC39" s="86"/>
      <c r="KHD39" s="86"/>
      <c r="KHE39" s="86"/>
      <c r="KHF39" s="86"/>
      <c r="KHG39" s="86"/>
      <c r="KHH39" s="86"/>
      <c r="KHI39" s="86"/>
      <c r="KHJ39" s="86"/>
      <c r="KHK39" s="86"/>
      <c r="KHL39" s="86"/>
      <c r="KHM39" s="86"/>
      <c r="KHN39" s="86"/>
      <c r="KHO39" s="86"/>
      <c r="KHP39" s="86"/>
      <c r="KHQ39" s="86"/>
      <c r="KHR39" s="86"/>
      <c r="KHS39" s="86"/>
      <c r="KHT39" s="86"/>
      <c r="KHU39" s="86"/>
      <c r="KHV39" s="86"/>
      <c r="KHW39" s="86"/>
      <c r="KHX39" s="86"/>
      <c r="KHY39" s="86"/>
      <c r="KHZ39" s="86"/>
      <c r="KIA39" s="86"/>
      <c r="KIB39" s="86"/>
      <c r="KIC39" s="86"/>
      <c r="KID39" s="86"/>
      <c r="KIE39" s="86"/>
      <c r="KIF39" s="86"/>
      <c r="KIG39" s="86"/>
      <c r="KIH39" s="86"/>
      <c r="KII39" s="86"/>
      <c r="KIJ39" s="86"/>
      <c r="KIK39" s="86"/>
      <c r="KIL39" s="86"/>
      <c r="KIM39" s="86"/>
      <c r="KIN39" s="86"/>
      <c r="KIO39" s="86"/>
      <c r="KIP39" s="86"/>
      <c r="KIQ39" s="86"/>
      <c r="KIR39" s="86"/>
      <c r="KIS39" s="86"/>
      <c r="KIT39" s="86"/>
      <c r="KIU39" s="86"/>
      <c r="KIV39" s="86"/>
      <c r="KIW39" s="86"/>
      <c r="KIX39" s="86"/>
      <c r="KIY39" s="86"/>
      <c r="KIZ39" s="86"/>
      <c r="KJA39" s="86"/>
      <c r="KJB39" s="86"/>
      <c r="KJC39" s="86"/>
      <c r="KJD39" s="86"/>
      <c r="KJE39" s="86"/>
      <c r="KJF39" s="86"/>
      <c r="KJG39" s="86"/>
      <c r="KJH39" s="86"/>
      <c r="KJI39" s="86"/>
      <c r="KJJ39" s="86"/>
      <c r="KJK39" s="86"/>
      <c r="KJL39" s="86"/>
      <c r="KJM39" s="86"/>
      <c r="KJN39" s="86"/>
      <c r="KJO39" s="86"/>
      <c r="KJP39" s="86"/>
      <c r="KJQ39" s="86"/>
      <c r="KJR39" s="86"/>
      <c r="KJS39" s="86"/>
      <c r="KJT39" s="86"/>
      <c r="KJU39" s="86"/>
      <c r="KJV39" s="86"/>
      <c r="KJW39" s="86"/>
      <c r="KJX39" s="86"/>
      <c r="KJY39" s="86"/>
      <c r="KJZ39" s="86"/>
      <c r="KKA39" s="86"/>
      <c r="KKB39" s="86"/>
      <c r="KKC39" s="86"/>
      <c r="KKD39" s="86"/>
      <c r="KKE39" s="86"/>
      <c r="KKF39" s="86"/>
      <c r="KKG39" s="86"/>
      <c r="KKH39" s="86"/>
      <c r="KKI39" s="86"/>
      <c r="KKJ39" s="86"/>
      <c r="KKK39" s="86"/>
      <c r="KKL39" s="86"/>
      <c r="KKM39" s="86"/>
      <c r="KKN39" s="86"/>
      <c r="KKO39" s="86"/>
      <c r="KKP39" s="86"/>
      <c r="KKQ39" s="86"/>
      <c r="KKR39" s="86"/>
      <c r="KKS39" s="86"/>
      <c r="KKT39" s="86"/>
      <c r="KKU39" s="86"/>
      <c r="KKV39" s="86"/>
      <c r="KKW39" s="86"/>
      <c r="KKX39" s="86"/>
      <c r="KKY39" s="86"/>
      <c r="KKZ39" s="86"/>
      <c r="KLA39" s="86"/>
      <c r="KLB39" s="86"/>
      <c r="KLC39" s="86"/>
      <c r="KLD39" s="86"/>
      <c r="KLE39" s="86"/>
      <c r="KLF39" s="86"/>
      <c r="KLG39" s="86"/>
      <c r="KLH39" s="86"/>
      <c r="KLI39" s="86"/>
      <c r="KLJ39" s="86"/>
      <c r="KLK39" s="86"/>
      <c r="KLL39" s="86"/>
      <c r="KLM39" s="86"/>
      <c r="KLN39" s="86"/>
      <c r="KLO39" s="86"/>
      <c r="KLP39" s="86"/>
      <c r="KLQ39" s="86"/>
      <c r="KLR39" s="86"/>
      <c r="KLS39" s="86"/>
      <c r="KLT39" s="86"/>
      <c r="KLU39" s="86"/>
      <c r="KLV39" s="86"/>
      <c r="KLW39" s="86"/>
      <c r="KLX39" s="86"/>
      <c r="KLY39" s="86"/>
      <c r="KLZ39" s="86"/>
      <c r="KMA39" s="86"/>
      <c r="KMB39" s="86"/>
      <c r="KMC39" s="86"/>
      <c r="KMD39" s="86"/>
      <c r="KME39" s="86"/>
      <c r="KMF39" s="86"/>
      <c r="KMG39" s="86"/>
      <c r="KMH39" s="86"/>
      <c r="KMI39" s="86"/>
      <c r="KMJ39" s="86"/>
      <c r="KMK39" s="86"/>
      <c r="KML39" s="86"/>
      <c r="KMM39" s="86"/>
      <c r="KMN39" s="86"/>
      <c r="KMO39" s="86"/>
      <c r="KMP39" s="86"/>
      <c r="KMQ39" s="86"/>
      <c r="KMR39" s="86"/>
      <c r="KMS39" s="86"/>
      <c r="KMT39" s="86"/>
      <c r="KMU39" s="86"/>
      <c r="KMV39" s="86"/>
      <c r="KMW39" s="86"/>
      <c r="KMX39" s="86"/>
      <c r="KMY39" s="86"/>
      <c r="KMZ39" s="86"/>
      <c r="KNA39" s="86"/>
      <c r="KNB39" s="86"/>
      <c r="KNC39" s="86"/>
      <c r="KND39" s="86"/>
      <c r="KNE39" s="86"/>
      <c r="KNF39" s="86"/>
      <c r="KNG39" s="86"/>
      <c r="KNH39" s="86"/>
      <c r="KNI39" s="86"/>
      <c r="KNJ39" s="86"/>
      <c r="KNK39" s="86"/>
      <c r="KNL39" s="86"/>
      <c r="KNM39" s="86"/>
      <c r="KNN39" s="86"/>
      <c r="KNO39" s="86"/>
      <c r="KNP39" s="86"/>
      <c r="KNQ39" s="86"/>
      <c r="KNR39" s="86"/>
      <c r="KNS39" s="86"/>
      <c r="KNT39" s="86"/>
      <c r="KNU39" s="86"/>
      <c r="KNV39" s="86"/>
      <c r="KNW39" s="86"/>
      <c r="KNX39" s="86"/>
      <c r="KNY39" s="86"/>
      <c r="KNZ39" s="86"/>
      <c r="KOA39" s="86"/>
      <c r="KOB39" s="86"/>
      <c r="KOC39" s="86"/>
      <c r="KOD39" s="86"/>
      <c r="KOE39" s="86"/>
      <c r="KOF39" s="86"/>
      <c r="KOG39" s="86"/>
      <c r="KOH39" s="86"/>
      <c r="KOI39" s="86"/>
      <c r="KOJ39" s="86"/>
      <c r="KOK39" s="86"/>
      <c r="KOL39" s="86"/>
      <c r="KOM39" s="86"/>
      <c r="KON39" s="86"/>
      <c r="KOO39" s="86"/>
      <c r="KOP39" s="86"/>
      <c r="KOQ39" s="86"/>
      <c r="KOR39" s="86"/>
      <c r="KOS39" s="86"/>
      <c r="KOT39" s="86"/>
      <c r="KOU39" s="86"/>
      <c r="KOV39" s="86"/>
      <c r="KOW39" s="86"/>
      <c r="KOX39" s="86"/>
      <c r="KOY39" s="86"/>
      <c r="KOZ39" s="86"/>
      <c r="KPA39" s="86"/>
      <c r="KPB39" s="86"/>
      <c r="KPC39" s="86"/>
      <c r="KPD39" s="86"/>
      <c r="KPE39" s="86"/>
      <c r="KPF39" s="86"/>
      <c r="KPG39" s="86"/>
      <c r="KPH39" s="86"/>
      <c r="KPI39" s="86"/>
      <c r="KPJ39" s="86"/>
      <c r="KPK39" s="86"/>
      <c r="KPL39" s="86"/>
      <c r="KPM39" s="86"/>
      <c r="KPN39" s="86"/>
      <c r="KPO39" s="86"/>
      <c r="KPP39" s="86"/>
      <c r="KPQ39" s="86"/>
      <c r="KPR39" s="86"/>
      <c r="KPS39" s="86"/>
      <c r="KPT39" s="86"/>
      <c r="KPU39" s="86"/>
      <c r="KPV39" s="86"/>
      <c r="KPW39" s="86"/>
      <c r="KPX39" s="86"/>
      <c r="KPY39" s="86"/>
      <c r="KPZ39" s="86"/>
      <c r="KQA39" s="86"/>
      <c r="KQB39" s="86"/>
      <c r="KQC39" s="86"/>
      <c r="KQD39" s="86"/>
      <c r="KQE39" s="86"/>
      <c r="KQF39" s="86"/>
      <c r="KQG39" s="86"/>
      <c r="KQH39" s="86"/>
      <c r="KQI39" s="86"/>
      <c r="KQJ39" s="86"/>
      <c r="KQK39" s="86"/>
      <c r="KQL39" s="86"/>
      <c r="KQM39" s="86"/>
      <c r="KQN39" s="86"/>
      <c r="KQO39" s="86"/>
      <c r="KQP39" s="86"/>
      <c r="KQQ39" s="86"/>
      <c r="KQR39" s="86"/>
      <c r="KQS39" s="86"/>
      <c r="KQT39" s="86"/>
      <c r="KQU39" s="86"/>
      <c r="KQV39" s="86"/>
      <c r="KQW39" s="86"/>
      <c r="KQX39" s="86"/>
      <c r="KQY39" s="86"/>
      <c r="KQZ39" s="86"/>
      <c r="KRA39" s="86"/>
      <c r="KRB39" s="86"/>
      <c r="KRC39" s="86"/>
      <c r="KRD39" s="86"/>
      <c r="KRE39" s="86"/>
      <c r="KRF39" s="86"/>
      <c r="KRG39" s="86"/>
      <c r="KRH39" s="86"/>
      <c r="KRI39" s="86"/>
      <c r="KRJ39" s="86"/>
      <c r="KRK39" s="86"/>
      <c r="KRL39" s="86"/>
      <c r="KRM39" s="86"/>
      <c r="KRN39" s="86"/>
      <c r="KRO39" s="86"/>
      <c r="KRP39" s="86"/>
      <c r="KRQ39" s="86"/>
      <c r="KRR39" s="86"/>
      <c r="KRS39" s="86"/>
      <c r="KRT39" s="86"/>
      <c r="KRU39" s="86"/>
      <c r="KRV39" s="86"/>
      <c r="KRW39" s="86"/>
      <c r="KRX39" s="86"/>
      <c r="KRY39" s="86"/>
      <c r="KRZ39" s="86"/>
      <c r="KSA39" s="86"/>
      <c r="KSB39" s="86"/>
      <c r="KSC39" s="86"/>
      <c r="KSD39" s="86"/>
      <c r="KSE39" s="86"/>
      <c r="KSF39" s="86"/>
      <c r="KSG39" s="86"/>
      <c r="KSH39" s="86"/>
      <c r="KSI39" s="86"/>
      <c r="KSJ39" s="86"/>
      <c r="KSK39" s="86"/>
      <c r="KSL39" s="86"/>
      <c r="KSM39" s="86"/>
      <c r="KSN39" s="86"/>
      <c r="KSO39" s="86"/>
      <c r="KSP39" s="86"/>
      <c r="KSQ39" s="86"/>
      <c r="KSR39" s="86"/>
      <c r="KSS39" s="86"/>
      <c r="KST39" s="86"/>
      <c r="KSU39" s="86"/>
      <c r="KSV39" s="86"/>
      <c r="KSW39" s="86"/>
      <c r="KSX39" s="86"/>
      <c r="KSY39" s="86"/>
      <c r="KSZ39" s="86"/>
      <c r="KTA39" s="86"/>
      <c r="KTB39" s="86"/>
      <c r="KTC39" s="86"/>
      <c r="KTD39" s="86"/>
      <c r="KTE39" s="86"/>
      <c r="KTF39" s="86"/>
      <c r="KTG39" s="86"/>
      <c r="KTH39" s="86"/>
      <c r="KTI39" s="86"/>
      <c r="KTJ39" s="86"/>
      <c r="KTK39" s="86"/>
      <c r="KTL39" s="86"/>
      <c r="KTM39" s="86"/>
      <c r="KTN39" s="86"/>
      <c r="KTO39" s="86"/>
      <c r="KTP39" s="86"/>
      <c r="KTQ39" s="86"/>
      <c r="KTR39" s="86"/>
      <c r="KTS39" s="86"/>
      <c r="KTT39" s="86"/>
      <c r="KTU39" s="86"/>
      <c r="KTV39" s="86"/>
      <c r="KTW39" s="86"/>
      <c r="KTX39" s="86"/>
      <c r="KTY39" s="86"/>
      <c r="KTZ39" s="86"/>
      <c r="KUA39" s="86"/>
      <c r="KUB39" s="86"/>
      <c r="KUC39" s="86"/>
      <c r="KUD39" s="86"/>
      <c r="KUE39" s="86"/>
      <c r="KUF39" s="86"/>
      <c r="KUG39" s="86"/>
      <c r="KUH39" s="86"/>
      <c r="KUI39" s="86"/>
      <c r="KUJ39" s="86"/>
      <c r="KUK39" s="86"/>
      <c r="KUL39" s="86"/>
      <c r="KUM39" s="86"/>
      <c r="KUN39" s="86"/>
      <c r="KUO39" s="86"/>
      <c r="KUP39" s="86"/>
      <c r="KUQ39" s="86"/>
      <c r="KUR39" s="86"/>
      <c r="KUS39" s="86"/>
      <c r="KUT39" s="86"/>
      <c r="KUU39" s="86"/>
      <c r="KUV39" s="86"/>
      <c r="KUW39" s="86"/>
      <c r="KUX39" s="86"/>
      <c r="KUY39" s="86"/>
      <c r="KUZ39" s="86"/>
      <c r="KVA39" s="86"/>
      <c r="KVB39" s="86"/>
      <c r="KVC39" s="86"/>
      <c r="KVD39" s="86"/>
      <c r="KVE39" s="86"/>
      <c r="KVF39" s="86"/>
      <c r="KVG39" s="86"/>
      <c r="KVH39" s="86"/>
      <c r="KVI39" s="86"/>
      <c r="KVJ39" s="86"/>
      <c r="KVK39" s="86"/>
      <c r="KVL39" s="86"/>
      <c r="KVM39" s="86"/>
      <c r="KVN39" s="86"/>
      <c r="KVO39" s="86"/>
      <c r="KVP39" s="86"/>
      <c r="KVQ39" s="86"/>
      <c r="KVR39" s="86"/>
      <c r="KVS39" s="86"/>
      <c r="KVT39" s="86"/>
      <c r="KVU39" s="86"/>
      <c r="KVV39" s="86"/>
      <c r="KVW39" s="86"/>
      <c r="KVX39" s="86"/>
      <c r="KVY39" s="86"/>
      <c r="KVZ39" s="86"/>
      <c r="KWA39" s="86"/>
      <c r="KWB39" s="86"/>
      <c r="KWC39" s="86"/>
      <c r="KWD39" s="86"/>
      <c r="KWE39" s="86"/>
      <c r="KWF39" s="86"/>
      <c r="KWG39" s="86"/>
      <c r="KWH39" s="86"/>
      <c r="KWI39" s="86"/>
      <c r="KWJ39" s="86"/>
      <c r="KWK39" s="86"/>
      <c r="KWL39" s="86"/>
      <c r="KWM39" s="86"/>
      <c r="KWN39" s="86"/>
      <c r="KWO39" s="86"/>
      <c r="KWP39" s="86"/>
      <c r="KWQ39" s="86"/>
      <c r="KWR39" s="86"/>
      <c r="KWS39" s="86"/>
      <c r="KWT39" s="86"/>
      <c r="KWU39" s="86"/>
      <c r="KWV39" s="86"/>
      <c r="KWW39" s="86"/>
      <c r="KWX39" s="86"/>
      <c r="KWY39" s="86"/>
      <c r="KWZ39" s="86"/>
      <c r="KXA39" s="86"/>
      <c r="KXB39" s="86"/>
      <c r="KXC39" s="86"/>
      <c r="KXD39" s="86"/>
      <c r="KXE39" s="86"/>
      <c r="KXF39" s="86"/>
      <c r="KXG39" s="86"/>
      <c r="KXH39" s="86"/>
      <c r="KXI39" s="86"/>
      <c r="KXJ39" s="86"/>
      <c r="KXK39" s="86"/>
      <c r="KXL39" s="86"/>
      <c r="KXM39" s="86"/>
      <c r="KXN39" s="86"/>
      <c r="KXO39" s="86"/>
      <c r="KXP39" s="86"/>
      <c r="KXQ39" s="86"/>
      <c r="KXR39" s="86"/>
      <c r="KXS39" s="86"/>
      <c r="KXT39" s="86"/>
      <c r="KXU39" s="86"/>
      <c r="KXV39" s="86"/>
      <c r="KXW39" s="86"/>
      <c r="KXX39" s="86"/>
      <c r="KXY39" s="86"/>
      <c r="KXZ39" s="86"/>
      <c r="KYA39" s="86"/>
      <c r="KYB39" s="86"/>
      <c r="KYC39" s="86"/>
      <c r="KYD39" s="86"/>
      <c r="KYE39" s="86"/>
      <c r="KYF39" s="86"/>
      <c r="KYG39" s="86"/>
      <c r="KYH39" s="86"/>
      <c r="KYI39" s="86"/>
      <c r="KYJ39" s="86"/>
      <c r="KYK39" s="86"/>
      <c r="KYL39" s="86"/>
      <c r="KYM39" s="86"/>
      <c r="KYN39" s="86"/>
      <c r="KYO39" s="86"/>
      <c r="KYP39" s="86"/>
      <c r="KYQ39" s="86"/>
      <c r="KYR39" s="86"/>
      <c r="KYS39" s="86"/>
      <c r="KYT39" s="86"/>
      <c r="KYU39" s="86"/>
      <c r="KYV39" s="86"/>
      <c r="KYW39" s="86"/>
      <c r="KYX39" s="86"/>
      <c r="KYY39" s="86"/>
      <c r="KYZ39" s="86"/>
      <c r="KZA39" s="86"/>
      <c r="KZB39" s="86"/>
      <c r="KZC39" s="86"/>
      <c r="KZD39" s="86"/>
      <c r="KZE39" s="86"/>
      <c r="KZF39" s="86"/>
      <c r="KZG39" s="86"/>
      <c r="KZH39" s="86"/>
      <c r="KZI39" s="86"/>
      <c r="KZJ39" s="86"/>
      <c r="KZK39" s="86"/>
      <c r="KZL39" s="86"/>
      <c r="KZM39" s="86"/>
      <c r="KZN39" s="86"/>
      <c r="KZO39" s="86"/>
      <c r="KZP39" s="86"/>
      <c r="KZQ39" s="86"/>
      <c r="KZR39" s="86"/>
      <c r="KZS39" s="86"/>
      <c r="KZT39" s="86"/>
      <c r="KZU39" s="86"/>
      <c r="KZV39" s="86"/>
      <c r="KZW39" s="86"/>
      <c r="KZX39" s="86"/>
      <c r="KZY39" s="86"/>
      <c r="KZZ39" s="86"/>
      <c r="LAA39" s="86"/>
      <c r="LAB39" s="86"/>
      <c r="LAC39" s="86"/>
      <c r="LAD39" s="86"/>
      <c r="LAE39" s="86"/>
      <c r="LAF39" s="86"/>
      <c r="LAG39" s="86"/>
      <c r="LAH39" s="86"/>
      <c r="LAI39" s="86"/>
      <c r="LAJ39" s="86"/>
      <c r="LAK39" s="86"/>
      <c r="LAL39" s="86"/>
      <c r="LAM39" s="86"/>
      <c r="LAN39" s="86"/>
      <c r="LAO39" s="86"/>
      <c r="LAP39" s="86"/>
      <c r="LAQ39" s="86"/>
      <c r="LAR39" s="86"/>
      <c r="LAS39" s="86"/>
      <c r="LAT39" s="86"/>
      <c r="LAU39" s="86"/>
      <c r="LAV39" s="86"/>
      <c r="LAW39" s="86"/>
      <c r="LAX39" s="86"/>
      <c r="LAY39" s="86"/>
      <c r="LAZ39" s="86"/>
      <c r="LBA39" s="86"/>
      <c r="LBB39" s="86"/>
      <c r="LBC39" s="86"/>
      <c r="LBD39" s="86"/>
      <c r="LBE39" s="86"/>
      <c r="LBF39" s="86"/>
      <c r="LBG39" s="86"/>
      <c r="LBH39" s="86"/>
      <c r="LBI39" s="86"/>
      <c r="LBJ39" s="86"/>
      <c r="LBK39" s="86"/>
      <c r="LBL39" s="86"/>
      <c r="LBM39" s="86"/>
      <c r="LBN39" s="86"/>
      <c r="LBO39" s="86"/>
      <c r="LBP39" s="86"/>
      <c r="LBQ39" s="86"/>
      <c r="LBR39" s="86"/>
      <c r="LBS39" s="86"/>
      <c r="LBT39" s="86"/>
      <c r="LBU39" s="86"/>
      <c r="LBV39" s="86"/>
      <c r="LBW39" s="86"/>
      <c r="LBX39" s="86"/>
      <c r="LBY39" s="86"/>
      <c r="LBZ39" s="86"/>
      <c r="LCA39" s="86"/>
      <c r="LCB39" s="86"/>
      <c r="LCC39" s="86"/>
      <c r="LCD39" s="86"/>
      <c r="LCE39" s="86"/>
      <c r="LCF39" s="86"/>
      <c r="LCG39" s="86"/>
      <c r="LCH39" s="86"/>
      <c r="LCI39" s="86"/>
      <c r="LCJ39" s="86"/>
      <c r="LCK39" s="86"/>
      <c r="LCL39" s="86"/>
      <c r="LCM39" s="86"/>
      <c r="LCN39" s="86"/>
      <c r="LCO39" s="86"/>
      <c r="LCP39" s="86"/>
      <c r="LCQ39" s="86"/>
      <c r="LCR39" s="86"/>
      <c r="LCS39" s="86"/>
      <c r="LCT39" s="86"/>
      <c r="LCU39" s="86"/>
      <c r="LCV39" s="86"/>
      <c r="LCW39" s="86"/>
      <c r="LCX39" s="86"/>
      <c r="LCY39" s="86"/>
      <c r="LCZ39" s="86"/>
      <c r="LDA39" s="86"/>
      <c r="LDB39" s="86"/>
      <c r="LDC39" s="86"/>
      <c r="LDD39" s="86"/>
      <c r="LDE39" s="86"/>
      <c r="LDF39" s="86"/>
      <c r="LDG39" s="86"/>
      <c r="LDH39" s="86"/>
      <c r="LDI39" s="86"/>
      <c r="LDJ39" s="86"/>
      <c r="LDK39" s="86"/>
      <c r="LDL39" s="86"/>
      <c r="LDM39" s="86"/>
      <c r="LDN39" s="86"/>
      <c r="LDO39" s="86"/>
      <c r="LDP39" s="86"/>
      <c r="LDQ39" s="86"/>
      <c r="LDR39" s="86"/>
      <c r="LDS39" s="86"/>
      <c r="LDT39" s="86"/>
      <c r="LDU39" s="86"/>
      <c r="LDV39" s="86"/>
      <c r="LDW39" s="86"/>
      <c r="LDX39" s="86"/>
      <c r="LDY39" s="86"/>
      <c r="LDZ39" s="86"/>
      <c r="LEA39" s="86"/>
      <c r="LEB39" s="86"/>
      <c r="LEC39" s="86"/>
      <c r="LED39" s="86"/>
      <c r="LEE39" s="86"/>
      <c r="LEF39" s="86"/>
      <c r="LEG39" s="86"/>
      <c r="LEH39" s="86"/>
      <c r="LEI39" s="86"/>
      <c r="LEJ39" s="86"/>
      <c r="LEK39" s="86"/>
      <c r="LEL39" s="86"/>
      <c r="LEM39" s="86"/>
      <c r="LEN39" s="86"/>
      <c r="LEO39" s="86"/>
      <c r="LEP39" s="86"/>
      <c r="LEQ39" s="86"/>
      <c r="LER39" s="86"/>
      <c r="LES39" s="86"/>
      <c r="LET39" s="86"/>
      <c r="LEU39" s="86"/>
      <c r="LEV39" s="86"/>
      <c r="LEW39" s="86"/>
      <c r="LEX39" s="86"/>
      <c r="LEY39" s="86"/>
      <c r="LEZ39" s="86"/>
      <c r="LFA39" s="86"/>
      <c r="LFB39" s="86"/>
      <c r="LFC39" s="86"/>
      <c r="LFD39" s="86"/>
      <c r="LFE39" s="86"/>
      <c r="LFF39" s="86"/>
      <c r="LFG39" s="86"/>
      <c r="LFH39" s="86"/>
      <c r="LFI39" s="86"/>
      <c r="LFJ39" s="86"/>
      <c r="LFK39" s="86"/>
      <c r="LFL39" s="86"/>
      <c r="LFM39" s="86"/>
      <c r="LFN39" s="86"/>
      <c r="LFO39" s="86"/>
      <c r="LFP39" s="86"/>
      <c r="LFQ39" s="86"/>
      <c r="LFR39" s="86"/>
      <c r="LFS39" s="86"/>
      <c r="LFT39" s="86"/>
      <c r="LFU39" s="86"/>
      <c r="LFV39" s="86"/>
      <c r="LFW39" s="86"/>
      <c r="LFX39" s="86"/>
      <c r="LFY39" s="86"/>
      <c r="LFZ39" s="86"/>
      <c r="LGA39" s="86"/>
      <c r="LGB39" s="86"/>
      <c r="LGC39" s="86"/>
      <c r="LGD39" s="86"/>
      <c r="LGE39" s="86"/>
      <c r="LGF39" s="86"/>
      <c r="LGG39" s="86"/>
      <c r="LGH39" s="86"/>
      <c r="LGI39" s="86"/>
      <c r="LGJ39" s="86"/>
      <c r="LGK39" s="86"/>
      <c r="LGL39" s="86"/>
      <c r="LGM39" s="86"/>
      <c r="LGN39" s="86"/>
      <c r="LGO39" s="86"/>
      <c r="LGP39" s="86"/>
      <c r="LGQ39" s="86"/>
      <c r="LGR39" s="86"/>
      <c r="LGS39" s="86"/>
      <c r="LGT39" s="86"/>
      <c r="LGU39" s="86"/>
      <c r="LGV39" s="86"/>
      <c r="LGW39" s="86"/>
      <c r="LGX39" s="86"/>
      <c r="LGY39" s="86"/>
      <c r="LGZ39" s="86"/>
      <c r="LHA39" s="86"/>
      <c r="LHB39" s="86"/>
      <c r="LHC39" s="86"/>
      <c r="LHD39" s="86"/>
      <c r="LHE39" s="86"/>
      <c r="LHF39" s="86"/>
      <c r="LHG39" s="86"/>
      <c r="LHH39" s="86"/>
      <c r="LHI39" s="86"/>
      <c r="LHJ39" s="86"/>
      <c r="LHK39" s="86"/>
      <c r="LHL39" s="86"/>
      <c r="LHM39" s="86"/>
      <c r="LHN39" s="86"/>
      <c r="LHO39" s="86"/>
      <c r="LHP39" s="86"/>
      <c r="LHQ39" s="86"/>
      <c r="LHR39" s="86"/>
      <c r="LHS39" s="86"/>
      <c r="LHT39" s="86"/>
      <c r="LHU39" s="86"/>
      <c r="LHV39" s="86"/>
      <c r="LHW39" s="86"/>
      <c r="LHX39" s="86"/>
      <c r="LHY39" s="86"/>
      <c r="LHZ39" s="86"/>
      <c r="LIA39" s="86"/>
      <c r="LIB39" s="86"/>
      <c r="LIC39" s="86"/>
      <c r="LID39" s="86"/>
      <c r="LIE39" s="86"/>
      <c r="LIF39" s="86"/>
      <c r="LIG39" s="86"/>
      <c r="LIH39" s="86"/>
      <c r="LII39" s="86"/>
      <c r="LIJ39" s="86"/>
      <c r="LIK39" s="86"/>
      <c r="LIL39" s="86"/>
      <c r="LIM39" s="86"/>
      <c r="LIN39" s="86"/>
      <c r="LIO39" s="86"/>
      <c r="LIP39" s="86"/>
      <c r="LIQ39" s="86"/>
      <c r="LIR39" s="86"/>
      <c r="LIS39" s="86"/>
      <c r="LIT39" s="86"/>
      <c r="LIU39" s="86"/>
      <c r="LIV39" s="86"/>
      <c r="LIW39" s="86"/>
      <c r="LIX39" s="86"/>
      <c r="LIY39" s="86"/>
      <c r="LIZ39" s="86"/>
      <c r="LJA39" s="86"/>
      <c r="LJB39" s="86"/>
      <c r="LJC39" s="86"/>
      <c r="LJD39" s="86"/>
      <c r="LJE39" s="86"/>
      <c r="LJF39" s="86"/>
      <c r="LJG39" s="86"/>
      <c r="LJH39" s="86"/>
      <c r="LJI39" s="86"/>
      <c r="LJJ39" s="86"/>
      <c r="LJK39" s="86"/>
      <c r="LJL39" s="86"/>
      <c r="LJM39" s="86"/>
      <c r="LJN39" s="86"/>
      <c r="LJO39" s="86"/>
      <c r="LJP39" s="86"/>
      <c r="LJQ39" s="86"/>
      <c r="LJR39" s="86"/>
      <c r="LJS39" s="86"/>
      <c r="LJT39" s="86"/>
      <c r="LJU39" s="86"/>
      <c r="LJV39" s="86"/>
      <c r="LJW39" s="86"/>
      <c r="LJX39" s="86"/>
      <c r="LJY39" s="86"/>
      <c r="LJZ39" s="86"/>
      <c r="LKA39" s="86"/>
      <c r="LKB39" s="86"/>
      <c r="LKC39" s="86"/>
      <c r="LKD39" s="86"/>
      <c r="LKE39" s="86"/>
      <c r="LKF39" s="86"/>
      <c r="LKG39" s="86"/>
      <c r="LKH39" s="86"/>
      <c r="LKI39" s="86"/>
      <c r="LKJ39" s="86"/>
      <c r="LKK39" s="86"/>
      <c r="LKL39" s="86"/>
      <c r="LKM39" s="86"/>
      <c r="LKN39" s="86"/>
      <c r="LKO39" s="86"/>
      <c r="LKP39" s="86"/>
      <c r="LKQ39" s="86"/>
      <c r="LKR39" s="86"/>
      <c r="LKS39" s="86"/>
      <c r="LKT39" s="86"/>
      <c r="LKU39" s="86"/>
      <c r="LKV39" s="86"/>
      <c r="LKW39" s="86"/>
      <c r="LKX39" s="86"/>
      <c r="LKY39" s="86"/>
      <c r="LKZ39" s="86"/>
      <c r="LLA39" s="86"/>
      <c r="LLB39" s="86"/>
      <c r="LLC39" s="86"/>
      <c r="LLD39" s="86"/>
      <c r="LLE39" s="86"/>
      <c r="LLF39" s="86"/>
      <c r="LLG39" s="86"/>
      <c r="LLH39" s="86"/>
      <c r="LLI39" s="86"/>
      <c r="LLJ39" s="86"/>
      <c r="LLK39" s="86"/>
      <c r="LLL39" s="86"/>
      <c r="LLM39" s="86"/>
      <c r="LLN39" s="86"/>
      <c r="LLO39" s="86"/>
      <c r="LLP39" s="86"/>
      <c r="LLQ39" s="86"/>
      <c r="LLR39" s="86"/>
      <c r="LLS39" s="86"/>
      <c r="LLT39" s="86"/>
      <c r="LLU39" s="86"/>
      <c r="LLV39" s="86"/>
      <c r="LLW39" s="86"/>
      <c r="LLX39" s="86"/>
      <c r="LLY39" s="86"/>
      <c r="LLZ39" s="86"/>
      <c r="LMA39" s="86"/>
      <c r="LMB39" s="86"/>
      <c r="LMC39" s="86"/>
      <c r="LMD39" s="86"/>
      <c r="LME39" s="86"/>
      <c r="LMF39" s="86"/>
      <c r="LMG39" s="86"/>
      <c r="LMH39" s="86"/>
      <c r="LMI39" s="86"/>
      <c r="LMJ39" s="86"/>
      <c r="LMK39" s="86"/>
      <c r="LML39" s="86"/>
      <c r="LMM39" s="86"/>
      <c r="LMN39" s="86"/>
      <c r="LMO39" s="86"/>
      <c r="LMP39" s="86"/>
      <c r="LMQ39" s="86"/>
      <c r="LMR39" s="86"/>
      <c r="LMS39" s="86"/>
      <c r="LMT39" s="86"/>
      <c r="LMU39" s="86"/>
      <c r="LMV39" s="86"/>
      <c r="LMW39" s="86"/>
      <c r="LMX39" s="86"/>
      <c r="LMY39" s="86"/>
      <c r="LMZ39" s="86"/>
      <c r="LNA39" s="86"/>
      <c r="LNB39" s="86"/>
      <c r="LNC39" s="86"/>
      <c r="LND39" s="86"/>
      <c r="LNE39" s="86"/>
      <c r="LNF39" s="86"/>
      <c r="LNG39" s="86"/>
      <c r="LNH39" s="86"/>
      <c r="LNI39" s="86"/>
      <c r="LNJ39" s="86"/>
      <c r="LNK39" s="86"/>
      <c r="LNL39" s="86"/>
      <c r="LNM39" s="86"/>
      <c r="LNN39" s="86"/>
      <c r="LNO39" s="86"/>
      <c r="LNP39" s="86"/>
      <c r="LNQ39" s="86"/>
      <c r="LNR39" s="86"/>
      <c r="LNS39" s="86"/>
      <c r="LNT39" s="86"/>
      <c r="LNU39" s="86"/>
      <c r="LNV39" s="86"/>
      <c r="LNW39" s="86"/>
      <c r="LNX39" s="86"/>
      <c r="LNY39" s="86"/>
      <c r="LNZ39" s="86"/>
      <c r="LOA39" s="86"/>
      <c r="LOB39" s="86"/>
      <c r="LOC39" s="86"/>
      <c r="LOD39" s="86"/>
      <c r="LOE39" s="86"/>
      <c r="LOF39" s="86"/>
      <c r="LOG39" s="86"/>
      <c r="LOH39" s="86"/>
      <c r="LOI39" s="86"/>
      <c r="LOJ39" s="86"/>
      <c r="LOK39" s="86"/>
      <c r="LOL39" s="86"/>
      <c r="LOM39" s="86"/>
      <c r="LON39" s="86"/>
      <c r="LOO39" s="86"/>
      <c r="LOP39" s="86"/>
      <c r="LOQ39" s="86"/>
      <c r="LOR39" s="86"/>
      <c r="LOS39" s="86"/>
      <c r="LOT39" s="86"/>
      <c r="LOU39" s="86"/>
      <c r="LOV39" s="86"/>
      <c r="LOW39" s="86"/>
      <c r="LOX39" s="86"/>
      <c r="LOY39" s="86"/>
      <c r="LOZ39" s="86"/>
      <c r="LPA39" s="86"/>
      <c r="LPB39" s="86"/>
      <c r="LPC39" s="86"/>
      <c r="LPD39" s="86"/>
      <c r="LPE39" s="86"/>
      <c r="LPF39" s="86"/>
      <c r="LPG39" s="86"/>
      <c r="LPH39" s="86"/>
      <c r="LPI39" s="86"/>
      <c r="LPJ39" s="86"/>
      <c r="LPK39" s="86"/>
      <c r="LPL39" s="86"/>
      <c r="LPM39" s="86"/>
      <c r="LPN39" s="86"/>
      <c r="LPO39" s="86"/>
      <c r="LPP39" s="86"/>
      <c r="LPQ39" s="86"/>
      <c r="LPR39" s="86"/>
      <c r="LPS39" s="86"/>
      <c r="LPT39" s="86"/>
      <c r="LPU39" s="86"/>
      <c r="LPV39" s="86"/>
      <c r="LPW39" s="86"/>
      <c r="LPX39" s="86"/>
      <c r="LPY39" s="86"/>
      <c r="LPZ39" s="86"/>
      <c r="LQA39" s="86"/>
      <c r="LQB39" s="86"/>
      <c r="LQC39" s="86"/>
      <c r="LQD39" s="86"/>
      <c r="LQE39" s="86"/>
      <c r="LQF39" s="86"/>
      <c r="LQG39" s="86"/>
      <c r="LQH39" s="86"/>
      <c r="LQI39" s="86"/>
      <c r="LQJ39" s="86"/>
      <c r="LQK39" s="86"/>
      <c r="LQL39" s="86"/>
      <c r="LQM39" s="86"/>
      <c r="LQN39" s="86"/>
      <c r="LQO39" s="86"/>
      <c r="LQP39" s="86"/>
      <c r="LQQ39" s="86"/>
      <c r="LQR39" s="86"/>
      <c r="LQS39" s="86"/>
      <c r="LQT39" s="86"/>
      <c r="LQU39" s="86"/>
      <c r="LQV39" s="86"/>
      <c r="LQW39" s="86"/>
      <c r="LQX39" s="86"/>
      <c r="LQY39" s="86"/>
      <c r="LQZ39" s="86"/>
      <c r="LRA39" s="86"/>
      <c r="LRB39" s="86"/>
      <c r="LRC39" s="86"/>
      <c r="LRD39" s="86"/>
      <c r="LRE39" s="86"/>
      <c r="LRF39" s="86"/>
      <c r="LRG39" s="86"/>
      <c r="LRH39" s="86"/>
      <c r="LRI39" s="86"/>
      <c r="LRJ39" s="86"/>
      <c r="LRK39" s="86"/>
      <c r="LRL39" s="86"/>
      <c r="LRM39" s="86"/>
      <c r="LRN39" s="86"/>
      <c r="LRO39" s="86"/>
      <c r="LRP39" s="86"/>
      <c r="LRQ39" s="86"/>
      <c r="LRR39" s="86"/>
      <c r="LRS39" s="86"/>
      <c r="LRT39" s="86"/>
      <c r="LRU39" s="86"/>
      <c r="LRV39" s="86"/>
      <c r="LRW39" s="86"/>
      <c r="LRX39" s="86"/>
      <c r="LRY39" s="86"/>
      <c r="LRZ39" s="86"/>
      <c r="LSA39" s="86"/>
      <c r="LSB39" s="86"/>
      <c r="LSC39" s="86"/>
      <c r="LSD39" s="86"/>
      <c r="LSE39" s="86"/>
      <c r="LSF39" s="86"/>
      <c r="LSG39" s="86"/>
      <c r="LSH39" s="86"/>
      <c r="LSI39" s="86"/>
      <c r="LSJ39" s="86"/>
      <c r="LSK39" s="86"/>
      <c r="LSL39" s="86"/>
      <c r="LSM39" s="86"/>
      <c r="LSN39" s="86"/>
      <c r="LSO39" s="86"/>
      <c r="LSP39" s="86"/>
      <c r="LSQ39" s="86"/>
      <c r="LSR39" s="86"/>
      <c r="LSS39" s="86"/>
      <c r="LST39" s="86"/>
      <c r="LSU39" s="86"/>
      <c r="LSV39" s="86"/>
      <c r="LSW39" s="86"/>
      <c r="LSX39" s="86"/>
      <c r="LSY39" s="86"/>
      <c r="LSZ39" s="86"/>
      <c r="LTA39" s="86"/>
      <c r="LTB39" s="86"/>
      <c r="LTC39" s="86"/>
      <c r="LTD39" s="86"/>
      <c r="LTE39" s="86"/>
      <c r="LTF39" s="86"/>
      <c r="LTG39" s="86"/>
      <c r="LTH39" s="86"/>
      <c r="LTI39" s="86"/>
      <c r="LTJ39" s="86"/>
      <c r="LTK39" s="86"/>
      <c r="LTL39" s="86"/>
      <c r="LTM39" s="86"/>
      <c r="LTN39" s="86"/>
      <c r="LTO39" s="86"/>
      <c r="LTP39" s="86"/>
      <c r="LTQ39" s="86"/>
      <c r="LTR39" s="86"/>
      <c r="LTS39" s="86"/>
      <c r="LTT39" s="86"/>
      <c r="LTU39" s="86"/>
      <c r="LTV39" s="86"/>
      <c r="LTW39" s="86"/>
      <c r="LTX39" s="86"/>
      <c r="LTY39" s="86"/>
      <c r="LTZ39" s="86"/>
      <c r="LUA39" s="86"/>
      <c r="LUB39" s="86"/>
      <c r="LUC39" s="86"/>
      <c r="LUD39" s="86"/>
      <c r="LUE39" s="86"/>
      <c r="LUF39" s="86"/>
      <c r="LUG39" s="86"/>
      <c r="LUH39" s="86"/>
      <c r="LUI39" s="86"/>
      <c r="LUJ39" s="86"/>
      <c r="LUK39" s="86"/>
      <c r="LUL39" s="86"/>
      <c r="LUM39" s="86"/>
      <c r="LUN39" s="86"/>
      <c r="LUO39" s="86"/>
      <c r="LUP39" s="86"/>
      <c r="LUQ39" s="86"/>
      <c r="LUR39" s="86"/>
      <c r="LUS39" s="86"/>
      <c r="LUT39" s="86"/>
      <c r="LUU39" s="86"/>
      <c r="LUV39" s="86"/>
      <c r="LUW39" s="86"/>
      <c r="LUX39" s="86"/>
      <c r="LUY39" s="86"/>
      <c r="LUZ39" s="86"/>
      <c r="LVA39" s="86"/>
      <c r="LVB39" s="86"/>
      <c r="LVC39" s="86"/>
      <c r="LVD39" s="86"/>
      <c r="LVE39" s="86"/>
      <c r="LVF39" s="86"/>
      <c r="LVG39" s="86"/>
      <c r="LVH39" s="86"/>
      <c r="LVI39" s="86"/>
      <c r="LVJ39" s="86"/>
      <c r="LVK39" s="86"/>
      <c r="LVL39" s="86"/>
      <c r="LVM39" s="86"/>
      <c r="LVN39" s="86"/>
      <c r="LVO39" s="86"/>
      <c r="LVP39" s="86"/>
      <c r="LVQ39" s="86"/>
      <c r="LVR39" s="86"/>
      <c r="LVS39" s="86"/>
      <c r="LVT39" s="86"/>
      <c r="LVU39" s="86"/>
      <c r="LVV39" s="86"/>
      <c r="LVW39" s="86"/>
      <c r="LVX39" s="86"/>
      <c r="LVY39" s="86"/>
      <c r="LVZ39" s="86"/>
      <c r="LWA39" s="86"/>
      <c r="LWB39" s="86"/>
      <c r="LWC39" s="86"/>
      <c r="LWD39" s="86"/>
      <c r="LWE39" s="86"/>
      <c r="LWF39" s="86"/>
      <c r="LWG39" s="86"/>
      <c r="LWH39" s="86"/>
      <c r="LWI39" s="86"/>
      <c r="LWJ39" s="86"/>
      <c r="LWK39" s="86"/>
      <c r="LWL39" s="86"/>
      <c r="LWM39" s="86"/>
      <c r="LWN39" s="86"/>
      <c r="LWO39" s="86"/>
      <c r="LWP39" s="86"/>
      <c r="LWQ39" s="86"/>
      <c r="LWR39" s="86"/>
      <c r="LWS39" s="86"/>
      <c r="LWT39" s="86"/>
      <c r="LWU39" s="86"/>
      <c r="LWV39" s="86"/>
      <c r="LWW39" s="86"/>
      <c r="LWX39" s="86"/>
      <c r="LWY39" s="86"/>
      <c r="LWZ39" s="86"/>
      <c r="LXA39" s="86"/>
      <c r="LXB39" s="86"/>
      <c r="LXC39" s="86"/>
      <c r="LXD39" s="86"/>
      <c r="LXE39" s="86"/>
      <c r="LXF39" s="86"/>
      <c r="LXG39" s="86"/>
      <c r="LXH39" s="86"/>
      <c r="LXI39" s="86"/>
      <c r="LXJ39" s="86"/>
      <c r="LXK39" s="86"/>
      <c r="LXL39" s="86"/>
      <c r="LXM39" s="86"/>
      <c r="LXN39" s="86"/>
      <c r="LXO39" s="86"/>
      <c r="LXP39" s="86"/>
      <c r="LXQ39" s="86"/>
      <c r="LXR39" s="86"/>
      <c r="LXS39" s="86"/>
      <c r="LXT39" s="86"/>
      <c r="LXU39" s="86"/>
      <c r="LXV39" s="86"/>
      <c r="LXW39" s="86"/>
      <c r="LXX39" s="86"/>
      <c r="LXY39" s="86"/>
      <c r="LXZ39" s="86"/>
      <c r="LYA39" s="86"/>
      <c r="LYB39" s="86"/>
      <c r="LYC39" s="86"/>
      <c r="LYD39" s="86"/>
      <c r="LYE39" s="86"/>
      <c r="LYF39" s="86"/>
      <c r="LYG39" s="86"/>
      <c r="LYH39" s="86"/>
      <c r="LYI39" s="86"/>
      <c r="LYJ39" s="86"/>
      <c r="LYK39" s="86"/>
      <c r="LYL39" s="86"/>
      <c r="LYM39" s="86"/>
      <c r="LYN39" s="86"/>
      <c r="LYO39" s="86"/>
      <c r="LYP39" s="86"/>
      <c r="LYQ39" s="86"/>
      <c r="LYR39" s="86"/>
      <c r="LYS39" s="86"/>
      <c r="LYT39" s="86"/>
      <c r="LYU39" s="86"/>
      <c r="LYV39" s="86"/>
      <c r="LYW39" s="86"/>
      <c r="LYX39" s="86"/>
      <c r="LYY39" s="86"/>
      <c r="LYZ39" s="86"/>
      <c r="LZA39" s="86"/>
      <c r="LZB39" s="86"/>
      <c r="LZC39" s="86"/>
      <c r="LZD39" s="86"/>
      <c r="LZE39" s="86"/>
      <c r="LZF39" s="86"/>
      <c r="LZG39" s="86"/>
      <c r="LZH39" s="86"/>
      <c r="LZI39" s="86"/>
      <c r="LZJ39" s="86"/>
      <c r="LZK39" s="86"/>
      <c r="LZL39" s="86"/>
      <c r="LZM39" s="86"/>
      <c r="LZN39" s="86"/>
      <c r="LZO39" s="86"/>
      <c r="LZP39" s="86"/>
      <c r="LZQ39" s="86"/>
      <c r="LZR39" s="86"/>
      <c r="LZS39" s="86"/>
      <c r="LZT39" s="86"/>
      <c r="LZU39" s="86"/>
      <c r="LZV39" s="86"/>
      <c r="LZW39" s="86"/>
      <c r="LZX39" s="86"/>
      <c r="LZY39" s="86"/>
      <c r="LZZ39" s="86"/>
      <c r="MAA39" s="86"/>
      <c r="MAB39" s="86"/>
      <c r="MAC39" s="86"/>
      <c r="MAD39" s="86"/>
      <c r="MAE39" s="86"/>
      <c r="MAF39" s="86"/>
      <c r="MAG39" s="86"/>
      <c r="MAH39" s="86"/>
      <c r="MAI39" s="86"/>
      <c r="MAJ39" s="86"/>
      <c r="MAK39" s="86"/>
      <c r="MAL39" s="86"/>
      <c r="MAM39" s="86"/>
      <c r="MAN39" s="86"/>
      <c r="MAO39" s="86"/>
      <c r="MAP39" s="86"/>
      <c r="MAQ39" s="86"/>
      <c r="MAR39" s="86"/>
      <c r="MAS39" s="86"/>
      <c r="MAT39" s="86"/>
      <c r="MAU39" s="86"/>
      <c r="MAV39" s="86"/>
      <c r="MAW39" s="86"/>
      <c r="MAX39" s="86"/>
      <c r="MAY39" s="86"/>
      <c r="MAZ39" s="86"/>
      <c r="MBA39" s="86"/>
      <c r="MBB39" s="86"/>
      <c r="MBC39" s="86"/>
      <c r="MBD39" s="86"/>
      <c r="MBE39" s="86"/>
      <c r="MBF39" s="86"/>
      <c r="MBG39" s="86"/>
      <c r="MBH39" s="86"/>
      <c r="MBI39" s="86"/>
      <c r="MBJ39" s="86"/>
      <c r="MBK39" s="86"/>
      <c r="MBL39" s="86"/>
      <c r="MBM39" s="86"/>
      <c r="MBN39" s="86"/>
      <c r="MBO39" s="86"/>
      <c r="MBP39" s="86"/>
      <c r="MBQ39" s="86"/>
      <c r="MBR39" s="86"/>
      <c r="MBS39" s="86"/>
      <c r="MBT39" s="86"/>
      <c r="MBU39" s="86"/>
      <c r="MBV39" s="86"/>
      <c r="MBW39" s="86"/>
      <c r="MBX39" s="86"/>
      <c r="MBY39" s="86"/>
      <c r="MBZ39" s="86"/>
      <c r="MCA39" s="86"/>
      <c r="MCB39" s="86"/>
      <c r="MCC39" s="86"/>
      <c r="MCD39" s="86"/>
      <c r="MCE39" s="86"/>
      <c r="MCF39" s="86"/>
      <c r="MCG39" s="86"/>
      <c r="MCH39" s="86"/>
      <c r="MCI39" s="86"/>
      <c r="MCJ39" s="86"/>
      <c r="MCK39" s="86"/>
      <c r="MCL39" s="86"/>
      <c r="MCM39" s="86"/>
      <c r="MCN39" s="86"/>
      <c r="MCO39" s="86"/>
      <c r="MCP39" s="86"/>
      <c r="MCQ39" s="86"/>
      <c r="MCR39" s="86"/>
      <c r="MCS39" s="86"/>
      <c r="MCT39" s="86"/>
      <c r="MCU39" s="86"/>
      <c r="MCV39" s="86"/>
      <c r="MCW39" s="86"/>
      <c r="MCX39" s="86"/>
      <c r="MCY39" s="86"/>
      <c r="MCZ39" s="86"/>
      <c r="MDA39" s="86"/>
      <c r="MDB39" s="86"/>
      <c r="MDC39" s="86"/>
      <c r="MDD39" s="86"/>
      <c r="MDE39" s="86"/>
      <c r="MDF39" s="86"/>
      <c r="MDG39" s="86"/>
      <c r="MDH39" s="86"/>
      <c r="MDI39" s="86"/>
      <c r="MDJ39" s="86"/>
      <c r="MDK39" s="86"/>
      <c r="MDL39" s="86"/>
      <c r="MDM39" s="86"/>
      <c r="MDN39" s="86"/>
      <c r="MDO39" s="86"/>
      <c r="MDP39" s="86"/>
      <c r="MDQ39" s="86"/>
      <c r="MDR39" s="86"/>
      <c r="MDS39" s="86"/>
      <c r="MDT39" s="86"/>
      <c r="MDU39" s="86"/>
      <c r="MDV39" s="86"/>
      <c r="MDW39" s="86"/>
      <c r="MDX39" s="86"/>
      <c r="MDY39" s="86"/>
      <c r="MDZ39" s="86"/>
      <c r="MEA39" s="86"/>
      <c r="MEB39" s="86"/>
      <c r="MEC39" s="86"/>
      <c r="MED39" s="86"/>
      <c r="MEE39" s="86"/>
      <c r="MEF39" s="86"/>
      <c r="MEG39" s="86"/>
      <c r="MEH39" s="86"/>
      <c r="MEI39" s="86"/>
      <c r="MEJ39" s="86"/>
      <c r="MEK39" s="86"/>
      <c r="MEL39" s="86"/>
      <c r="MEM39" s="86"/>
      <c r="MEN39" s="86"/>
      <c r="MEO39" s="86"/>
      <c r="MEP39" s="86"/>
      <c r="MEQ39" s="86"/>
      <c r="MER39" s="86"/>
      <c r="MES39" s="86"/>
      <c r="MET39" s="86"/>
      <c r="MEU39" s="86"/>
      <c r="MEV39" s="86"/>
      <c r="MEW39" s="86"/>
      <c r="MEX39" s="86"/>
      <c r="MEY39" s="86"/>
      <c r="MEZ39" s="86"/>
      <c r="MFA39" s="86"/>
      <c r="MFB39" s="86"/>
      <c r="MFC39" s="86"/>
      <c r="MFD39" s="86"/>
      <c r="MFE39" s="86"/>
      <c r="MFF39" s="86"/>
      <c r="MFG39" s="86"/>
      <c r="MFH39" s="86"/>
      <c r="MFI39" s="86"/>
      <c r="MFJ39" s="86"/>
      <c r="MFK39" s="86"/>
      <c r="MFL39" s="86"/>
      <c r="MFM39" s="86"/>
      <c r="MFN39" s="86"/>
      <c r="MFO39" s="86"/>
      <c r="MFP39" s="86"/>
      <c r="MFQ39" s="86"/>
      <c r="MFR39" s="86"/>
      <c r="MFS39" s="86"/>
      <c r="MFT39" s="86"/>
      <c r="MFU39" s="86"/>
      <c r="MFV39" s="86"/>
      <c r="MFW39" s="86"/>
      <c r="MFX39" s="86"/>
      <c r="MFY39" s="86"/>
      <c r="MFZ39" s="86"/>
      <c r="MGA39" s="86"/>
      <c r="MGB39" s="86"/>
      <c r="MGC39" s="86"/>
      <c r="MGD39" s="86"/>
      <c r="MGE39" s="86"/>
      <c r="MGF39" s="86"/>
      <c r="MGG39" s="86"/>
      <c r="MGH39" s="86"/>
      <c r="MGI39" s="86"/>
      <c r="MGJ39" s="86"/>
      <c r="MGK39" s="86"/>
      <c r="MGL39" s="86"/>
      <c r="MGM39" s="86"/>
      <c r="MGN39" s="86"/>
      <c r="MGO39" s="86"/>
      <c r="MGP39" s="86"/>
      <c r="MGQ39" s="86"/>
      <c r="MGR39" s="86"/>
      <c r="MGS39" s="86"/>
      <c r="MGT39" s="86"/>
      <c r="MGU39" s="86"/>
      <c r="MGV39" s="86"/>
      <c r="MGW39" s="86"/>
      <c r="MGX39" s="86"/>
      <c r="MGY39" s="86"/>
      <c r="MGZ39" s="86"/>
      <c r="MHA39" s="86"/>
      <c r="MHB39" s="86"/>
      <c r="MHC39" s="86"/>
      <c r="MHD39" s="86"/>
      <c r="MHE39" s="86"/>
      <c r="MHF39" s="86"/>
      <c r="MHG39" s="86"/>
      <c r="MHH39" s="86"/>
      <c r="MHI39" s="86"/>
      <c r="MHJ39" s="86"/>
      <c r="MHK39" s="86"/>
      <c r="MHL39" s="86"/>
      <c r="MHM39" s="86"/>
      <c r="MHN39" s="86"/>
      <c r="MHO39" s="86"/>
      <c r="MHP39" s="86"/>
      <c r="MHQ39" s="86"/>
      <c r="MHR39" s="86"/>
      <c r="MHS39" s="86"/>
      <c r="MHT39" s="86"/>
      <c r="MHU39" s="86"/>
      <c r="MHV39" s="86"/>
      <c r="MHW39" s="86"/>
      <c r="MHX39" s="86"/>
      <c r="MHY39" s="86"/>
      <c r="MHZ39" s="86"/>
      <c r="MIA39" s="86"/>
      <c r="MIB39" s="86"/>
      <c r="MIC39" s="86"/>
      <c r="MID39" s="86"/>
      <c r="MIE39" s="86"/>
      <c r="MIF39" s="86"/>
      <c r="MIG39" s="86"/>
      <c r="MIH39" s="86"/>
      <c r="MII39" s="86"/>
      <c r="MIJ39" s="86"/>
      <c r="MIK39" s="86"/>
      <c r="MIL39" s="86"/>
      <c r="MIM39" s="86"/>
      <c r="MIN39" s="86"/>
      <c r="MIO39" s="86"/>
      <c r="MIP39" s="86"/>
      <c r="MIQ39" s="86"/>
      <c r="MIR39" s="86"/>
      <c r="MIS39" s="86"/>
      <c r="MIT39" s="86"/>
      <c r="MIU39" s="86"/>
      <c r="MIV39" s="86"/>
      <c r="MIW39" s="86"/>
      <c r="MIX39" s="86"/>
      <c r="MIY39" s="86"/>
      <c r="MIZ39" s="86"/>
      <c r="MJA39" s="86"/>
      <c r="MJB39" s="86"/>
      <c r="MJC39" s="86"/>
      <c r="MJD39" s="86"/>
      <c r="MJE39" s="86"/>
      <c r="MJF39" s="86"/>
      <c r="MJG39" s="86"/>
      <c r="MJH39" s="86"/>
      <c r="MJI39" s="86"/>
      <c r="MJJ39" s="86"/>
      <c r="MJK39" s="86"/>
      <c r="MJL39" s="86"/>
      <c r="MJM39" s="86"/>
      <c r="MJN39" s="86"/>
      <c r="MJO39" s="86"/>
      <c r="MJP39" s="86"/>
      <c r="MJQ39" s="86"/>
      <c r="MJR39" s="86"/>
      <c r="MJS39" s="86"/>
      <c r="MJT39" s="86"/>
      <c r="MJU39" s="86"/>
      <c r="MJV39" s="86"/>
      <c r="MJW39" s="86"/>
      <c r="MJX39" s="86"/>
      <c r="MJY39" s="86"/>
      <c r="MJZ39" s="86"/>
      <c r="MKA39" s="86"/>
      <c r="MKB39" s="86"/>
      <c r="MKC39" s="86"/>
      <c r="MKD39" s="86"/>
      <c r="MKE39" s="86"/>
      <c r="MKF39" s="86"/>
      <c r="MKG39" s="86"/>
      <c r="MKH39" s="86"/>
      <c r="MKI39" s="86"/>
      <c r="MKJ39" s="86"/>
      <c r="MKK39" s="86"/>
      <c r="MKL39" s="86"/>
      <c r="MKM39" s="86"/>
      <c r="MKN39" s="86"/>
      <c r="MKO39" s="86"/>
      <c r="MKP39" s="86"/>
      <c r="MKQ39" s="86"/>
      <c r="MKR39" s="86"/>
      <c r="MKS39" s="86"/>
      <c r="MKT39" s="86"/>
      <c r="MKU39" s="86"/>
      <c r="MKV39" s="86"/>
      <c r="MKW39" s="86"/>
      <c r="MKX39" s="86"/>
      <c r="MKY39" s="86"/>
      <c r="MKZ39" s="86"/>
      <c r="MLA39" s="86"/>
      <c r="MLB39" s="86"/>
      <c r="MLC39" s="86"/>
      <c r="MLD39" s="86"/>
      <c r="MLE39" s="86"/>
      <c r="MLF39" s="86"/>
      <c r="MLG39" s="86"/>
      <c r="MLH39" s="86"/>
      <c r="MLI39" s="86"/>
      <c r="MLJ39" s="86"/>
      <c r="MLK39" s="86"/>
      <c r="MLL39" s="86"/>
      <c r="MLM39" s="86"/>
      <c r="MLN39" s="86"/>
      <c r="MLO39" s="86"/>
      <c r="MLP39" s="86"/>
      <c r="MLQ39" s="86"/>
      <c r="MLR39" s="86"/>
      <c r="MLS39" s="86"/>
      <c r="MLT39" s="86"/>
      <c r="MLU39" s="86"/>
      <c r="MLV39" s="86"/>
      <c r="MLW39" s="86"/>
      <c r="MLX39" s="86"/>
      <c r="MLY39" s="86"/>
      <c r="MLZ39" s="86"/>
      <c r="MMA39" s="86"/>
      <c r="MMB39" s="86"/>
      <c r="MMC39" s="86"/>
      <c r="MMD39" s="86"/>
      <c r="MME39" s="86"/>
      <c r="MMF39" s="86"/>
      <c r="MMG39" s="86"/>
      <c r="MMH39" s="86"/>
      <c r="MMI39" s="86"/>
      <c r="MMJ39" s="86"/>
      <c r="MMK39" s="86"/>
      <c r="MML39" s="86"/>
      <c r="MMM39" s="86"/>
      <c r="MMN39" s="86"/>
      <c r="MMO39" s="86"/>
      <c r="MMP39" s="86"/>
      <c r="MMQ39" s="86"/>
      <c r="MMR39" s="86"/>
      <c r="MMS39" s="86"/>
      <c r="MMT39" s="86"/>
      <c r="MMU39" s="86"/>
      <c r="MMV39" s="86"/>
      <c r="MMW39" s="86"/>
      <c r="MMX39" s="86"/>
      <c r="MMY39" s="86"/>
      <c r="MMZ39" s="86"/>
      <c r="MNA39" s="86"/>
      <c r="MNB39" s="86"/>
      <c r="MNC39" s="86"/>
      <c r="MND39" s="86"/>
      <c r="MNE39" s="86"/>
      <c r="MNF39" s="86"/>
      <c r="MNG39" s="86"/>
      <c r="MNH39" s="86"/>
      <c r="MNI39" s="86"/>
      <c r="MNJ39" s="86"/>
      <c r="MNK39" s="86"/>
      <c r="MNL39" s="86"/>
      <c r="MNM39" s="86"/>
      <c r="MNN39" s="86"/>
      <c r="MNO39" s="86"/>
      <c r="MNP39" s="86"/>
      <c r="MNQ39" s="86"/>
      <c r="MNR39" s="86"/>
      <c r="MNS39" s="86"/>
      <c r="MNT39" s="86"/>
      <c r="MNU39" s="86"/>
      <c r="MNV39" s="86"/>
      <c r="MNW39" s="86"/>
      <c r="MNX39" s="86"/>
      <c r="MNY39" s="86"/>
      <c r="MNZ39" s="86"/>
      <c r="MOA39" s="86"/>
      <c r="MOB39" s="86"/>
      <c r="MOC39" s="86"/>
      <c r="MOD39" s="86"/>
      <c r="MOE39" s="86"/>
      <c r="MOF39" s="86"/>
      <c r="MOG39" s="86"/>
      <c r="MOH39" s="86"/>
      <c r="MOI39" s="86"/>
      <c r="MOJ39" s="86"/>
      <c r="MOK39" s="86"/>
      <c r="MOL39" s="86"/>
      <c r="MOM39" s="86"/>
      <c r="MON39" s="86"/>
      <c r="MOO39" s="86"/>
      <c r="MOP39" s="86"/>
      <c r="MOQ39" s="86"/>
      <c r="MOR39" s="86"/>
      <c r="MOS39" s="86"/>
      <c r="MOT39" s="86"/>
      <c r="MOU39" s="86"/>
      <c r="MOV39" s="86"/>
      <c r="MOW39" s="86"/>
      <c r="MOX39" s="86"/>
      <c r="MOY39" s="86"/>
      <c r="MOZ39" s="86"/>
      <c r="MPA39" s="86"/>
      <c r="MPB39" s="86"/>
      <c r="MPC39" s="86"/>
      <c r="MPD39" s="86"/>
      <c r="MPE39" s="86"/>
      <c r="MPF39" s="86"/>
      <c r="MPG39" s="86"/>
      <c r="MPH39" s="86"/>
      <c r="MPI39" s="86"/>
      <c r="MPJ39" s="86"/>
      <c r="MPK39" s="86"/>
      <c r="MPL39" s="86"/>
      <c r="MPM39" s="86"/>
      <c r="MPN39" s="86"/>
      <c r="MPO39" s="86"/>
      <c r="MPP39" s="86"/>
      <c r="MPQ39" s="86"/>
      <c r="MPR39" s="86"/>
      <c r="MPS39" s="86"/>
      <c r="MPT39" s="86"/>
      <c r="MPU39" s="86"/>
      <c r="MPV39" s="86"/>
      <c r="MPW39" s="86"/>
      <c r="MPX39" s="86"/>
      <c r="MPY39" s="86"/>
      <c r="MPZ39" s="86"/>
      <c r="MQA39" s="86"/>
      <c r="MQB39" s="86"/>
      <c r="MQC39" s="86"/>
      <c r="MQD39" s="86"/>
      <c r="MQE39" s="86"/>
      <c r="MQF39" s="86"/>
      <c r="MQG39" s="86"/>
      <c r="MQH39" s="86"/>
      <c r="MQI39" s="86"/>
      <c r="MQJ39" s="86"/>
      <c r="MQK39" s="86"/>
      <c r="MQL39" s="86"/>
      <c r="MQM39" s="86"/>
      <c r="MQN39" s="86"/>
      <c r="MQO39" s="86"/>
      <c r="MQP39" s="86"/>
      <c r="MQQ39" s="86"/>
      <c r="MQR39" s="86"/>
      <c r="MQS39" s="86"/>
      <c r="MQT39" s="86"/>
      <c r="MQU39" s="86"/>
      <c r="MQV39" s="86"/>
      <c r="MQW39" s="86"/>
      <c r="MQX39" s="86"/>
      <c r="MQY39" s="86"/>
      <c r="MQZ39" s="86"/>
      <c r="MRA39" s="86"/>
      <c r="MRB39" s="86"/>
      <c r="MRC39" s="86"/>
      <c r="MRD39" s="86"/>
      <c r="MRE39" s="86"/>
      <c r="MRF39" s="86"/>
      <c r="MRG39" s="86"/>
      <c r="MRH39" s="86"/>
      <c r="MRI39" s="86"/>
      <c r="MRJ39" s="86"/>
      <c r="MRK39" s="86"/>
      <c r="MRL39" s="86"/>
      <c r="MRM39" s="86"/>
      <c r="MRN39" s="86"/>
      <c r="MRO39" s="86"/>
      <c r="MRP39" s="86"/>
      <c r="MRQ39" s="86"/>
      <c r="MRR39" s="86"/>
      <c r="MRS39" s="86"/>
      <c r="MRT39" s="86"/>
      <c r="MRU39" s="86"/>
      <c r="MRV39" s="86"/>
      <c r="MRW39" s="86"/>
      <c r="MRX39" s="86"/>
      <c r="MRY39" s="86"/>
      <c r="MRZ39" s="86"/>
      <c r="MSA39" s="86"/>
      <c r="MSB39" s="86"/>
      <c r="MSC39" s="86"/>
      <c r="MSD39" s="86"/>
      <c r="MSE39" s="86"/>
      <c r="MSF39" s="86"/>
      <c r="MSG39" s="86"/>
      <c r="MSH39" s="86"/>
      <c r="MSI39" s="86"/>
      <c r="MSJ39" s="86"/>
      <c r="MSK39" s="86"/>
      <c r="MSL39" s="86"/>
      <c r="MSM39" s="86"/>
      <c r="MSN39" s="86"/>
      <c r="MSO39" s="86"/>
      <c r="MSP39" s="86"/>
      <c r="MSQ39" s="86"/>
      <c r="MSR39" s="86"/>
      <c r="MSS39" s="86"/>
      <c r="MST39" s="86"/>
      <c r="MSU39" s="86"/>
      <c r="MSV39" s="86"/>
      <c r="MSW39" s="86"/>
      <c r="MSX39" s="86"/>
      <c r="MSY39" s="86"/>
      <c r="MSZ39" s="86"/>
      <c r="MTA39" s="86"/>
      <c r="MTB39" s="86"/>
      <c r="MTC39" s="86"/>
      <c r="MTD39" s="86"/>
      <c r="MTE39" s="86"/>
      <c r="MTF39" s="86"/>
      <c r="MTG39" s="86"/>
      <c r="MTH39" s="86"/>
      <c r="MTI39" s="86"/>
      <c r="MTJ39" s="86"/>
      <c r="MTK39" s="86"/>
      <c r="MTL39" s="86"/>
      <c r="MTM39" s="86"/>
      <c r="MTN39" s="86"/>
      <c r="MTO39" s="86"/>
      <c r="MTP39" s="86"/>
      <c r="MTQ39" s="86"/>
      <c r="MTR39" s="86"/>
      <c r="MTS39" s="86"/>
      <c r="MTT39" s="86"/>
      <c r="MTU39" s="86"/>
      <c r="MTV39" s="86"/>
      <c r="MTW39" s="86"/>
      <c r="MTX39" s="86"/>
      <c r="MTY39" s="86"/>
      <c r="MTZ39" s="86"/>
      <c r="MUA39" s="86"/>
      <c r="MUB39" s="86"/>
      <c r="MUC39" s="86"/>
      <c r="MUD39" s="86"/>
      <c r="MUE39" s="86"/>
      <c r="MUF39" s="86"/>
      <c r="MUG39" s="86"/>
      <c r="MUH39" s="86"/>
      <c r="MUI39" s="86"/>
      <c r="MUJ39" s="86"/>
      <c r="MUK39" s="86"/>
      <c r="MUL39" s="86"/>
      <c r="MUM39" s="86"/>
      <c r="MUN39" s="86"/>
      <c r="MUO39" s="86"/>
      <c r="MUP39" s="86"/>
      <c r="MUQ39" s="86"/>
      <c r="MUR39" s="86"/>
      <c r="MUS39" s="86"/>
      <c r="MUT39" s="86"/>
      <c r="MUU39" s="86"/>
      <c r="MUV39" s="86"/>
      <c r="MUW39" s="86"/>
      <c r="MUX39" s="86"/>
      <c r="MUY39" s="86"/>
      <c r="MUZ39" s="86"/>
      <c r="MVA39" s="86"/>
      <c r="MVB39" s="86"/>
      <c r="MVC39" s="86"/>
      <c r="MVD39" s="86"/>
      <c r="MVE39" s="86"/>
      <c r="MVF39" s="86"/>
      <c r="MVG39" s="86"/>
      <c r="MVH39" s="86"/>
      <c r="MVI39" s="86"/>
      <c r="MVJ39" s="86"/>
      <c r="MVK39" s="86"/>
      <c r="MVL39" s="86"/>
      <c r="MVM39" s="86"/>
      <c r="MVN39" s="86"/>
      <c r="MVO39" s="86"/>
      <c r="MVP39" s="86"/>
      <c r="MVQ39" s="86"/>
      <c r="MVR39" s="86"/>
      <c r="MVS39" s="86"/>
      <c r="MVT39" s="86"/>
      <c r="MVU39" s="86"/>
      <c r="MVV39" s="86"/>
      <c r="MVW39" s="86"/>
      <c r="MVX39" s="86"/>
      <c r="MVY39" s="86"/>
      <c r="MVZ39" s="86"/>
      <c r="MWA39" s="86"/>
      <c r="MWB39" s="86"/>
      <c r="MWC39" s="86"/>
      <c r="MWD39" s="86"/>
      <c r="MWE39" s="86"/>
      <c r="MWF39" s="86"/>
      <c r="MWG39" s="86"/>
      <c r="MWH39" s="86"/>
      <c r="MWI39" s="86"/>
      <c r="MWJ39" s="86"/>
      <c r="MWK39" s="86"/>
      <c r="MWL39" s="86"/>
      <c r="MWM39" s="86"/>
      <c r="MWN39" s="86"/>
      <c r="MWO39" s="86"/>
      <c r="MWP39" s="86"/>
      <c r="MWQ39" s="86"/>
      <c r="MWR39" s="86"/>
      <c r="MWS39" s="86"/>
      <c r="MWT39" s="86"/>
      <c r="MWU39" s="86"/>
      <c r="MWV39" s="86"/>
      <c r="MWW39" s="86"/>
      <c r="MWX39" s="86"/>
      <c r="MWY39" s="86"/>
      <c r="MWZ39" s="86"/>
      <c r="MXA39" s="86"/>
      <c r="MXB39" s="86"/>
      <c r="MXC39" s="86"/>
      <c r="MXD39" s="86"/>
      <c r="MXE39" s="86"/>
      <c r="MXF39" s="86"/>
      <c r="MXG39" s="86"/>
      <c r="MXH39" s="86"/>
      <c r="MXI39" s="86"/>
      <c r="MXJ39" s="86"/>
      <c r="MXK39" s="86"/>
      <c r="MXL39" s="86"/>
      <c r="MXM39" s="86"/>
      <c r="MXN39" s="86"/>
      <c r="MXO39" s="86"/>
      <c r="MXP39" s="86"/>
      <c r="MXQ39" s="86"/>
      <c r="MXR39" s="86"/>
      <c r="MXS39" s="86"/>
      <c r="MXT39" s="86"/>
      <c r="MXU39" s="86"/>
      <c r="MXV39" s="86"/>
      <c r="MXW39" s="86"/>
      <c r="MXX39" s="86"/>
      <c r="MXY39" s="86"/>
      <c r="MXZ39" s="86"/>
      <c r="MYA39" s="86"/>
      <c r="MYB39" s="86"/>
      <c r="MYC39" s="86"/>
      <c r="MYD39" s="86"/>
      <c r="MYE39" s="86"/>
      <c r="MYF39" s="86"/>
      <c r="MYG39" s="86"/>
      <c r="MYH39" s="86"/>
      <c r="MYI39" s="86"/>
      <c r="MYJ39" s="86"/>
      <c r="MYK39" s="86"/>
      <c r="MYL39" s="86"/>
      <c r="MYM39" s="86"/>
      <c r="MYN39" s="86"/>
      <c r="MYO39" s="86"/>
      <c r="MYP39" s="86"/>
      <c r="MYQ39" s="86"/>
      <c r="MYR39" s="86"/>
      <c r="MYS39" s="86"/>
      <c r="MYT39" s="86"/>
      <c r="MYU39" s="86"/>
      <c r="MYV39" s="86"/>
      <c r="MYW39" s="86"/>
      <c r="MYX39" s="86"/>
      <c r="MYY39" s="86"/>
      <c r="MYZ39" s="86"/>
      <c r="MZA39" s="86"/>
      <c r="MZB39" s="86"/>
      <c r="MZC39" s="86"/>
      <c r="MZD39" s="86"/>
      <c r="MZE39" s="86"/>
      <c r="MZF39" s="86"/>
      <c r="MZG39" s="86"/>
      <c r="MZH39" s="86"/>
      <c r="MZI39" s="86"/>
      <c r="MZJ39" s="86"/>
      <c r="MZK39" s="86"/>
      <c r="MZL39" s="86"/>
      <c r="MZM39" s="86"/>
      <c r="MZN39" s="86"/>
      <c r="MZO39" s="86"/>
      <c r="MZP39" s="86"/>
      <c r="MZQ39" s="86"/>
      <c r="MZR39" s="86"/>
      <c r="MZS39" s="86"/>
      <c r="MZT39" s="86"/>
      <c r="MZU39" s="86"/>
      <c r="MZV39" s="86"/>
      <c r="MZW39" s="86"/>
      <c r="MZX39" s="86"/>
      <c r="MZY39" s="86"/>
      <c r="MZZ39" s="86"/>
      <c r="NAA39" s="86"/>
      <c r="NAB39" s="86"/>
      <c r="NAC39" s="86"/>
      <c r="NAD39" s="86"/>
      <c r="NAE39" s="86"/>
      <c r="NAF39" s="86"/>
      <c r="NAG39" s="86"/>
      <c r="NAH39" s="86"/>
      <c r="NAI39" s="86"/>
      <c r="NAJ39" s="86"/>
      <c r="NAK39" s="86"/>
      <c r="NAL39" s="86"/>
      <c r="NAM39" s="86"/>
      <c r="NAN39" s="86"/>
      <c r="NAO39" s="86"/>
      <c r="NAP39" s="86"/>
      <c r="NAQ39" s="86"/>
      <c r="NAR39" s="86"/>
      <c r="NAS39" s="86"/>
      <c r="NAT39" s="86"/>
      <c r="NAU39" s="86"/>
      <c r="NAV39" s="86"/>
      <c r="NAW39" s="86"/>
      <c r="NAX39" s="86"/>
      <c r="NAY39" s="86"/>
      <c r="NAZ39" s="86"/>
      <c r="NBA39" s="86"/>
      <c r="NBB39" s="86"/>
      <c r="NBC39" s="86"/>
      <c r="NBD39" s="86"/>
      <c r="NBE39" s="86"/>
      <c r="NBF39" s="86"/>
      <c r="NBG39" s="86"/>
      <c r="NBH39" s="86"/>
      <c r="NBI39" s="86"/>
      <c r="NBJ39" s="86"/>
      <c r="NBK39" s="86"/>
      <c r="NBL39" s="86"/>
      <c r="NBM39" s="86"/>
      <c r="NBN39" s="86"/>
      <c r="NBO39" s="86"/>
      <c r="NBP39" s="86"/>
      <c r="NBQ39" s="86"/>
      <c r="NBR39" s="86"/>
      <c r="NBS39" s="86"/>
      <c r="NBT39" s="86"/>
      <c r="NBU39" s="86"/>
      <c r="NBV39" s="86"/>
      <c r="NBW39" s="86"/>
      <c r="NBX39" s="86"/>
      <c r="NBY39" s="86"/>
      <c r="NBZ39" s="86"/>
      <c r="NCA39" s="86"/>
      <c r="NCB39" s="86"/>
      <c r="NCC39" s="86"/>
      <c r="NCD39" s="86"/>
      <c r="NCE39" s="86"/>
      <c r="NCF39" s="86"/>
      <c r="NCG39" s="86"/>
      <c r="NCH39" s="86"/>
      <c r="NCI39" s="86"/>
      <c r="NCJ39" s="86"/>
      <c r="NCK39" s="86"/>
      <c r="NCL39" s="86"/>
      <c r="NCM39" s="86"/>
      <c r="NCN39" s="86"/>
      <c r="NCO39" s="86"/>
      <c r="NCP39" s="86"/>
      <c r="NCQ39" s="86"/>
      <c r="NCR39" s="86"/>
      <c r="NCS39" s="86"/>
      <c r="NCT39" s="86"/>
      <c r="NCU39" s="86"/>
      <c r="NCV39" s="86"/>
      <c r="NCW39" s="86"/>
      <c r="NCX39" s="86"/>
      <c r="NCY39" s="86"/>
      <c r="NCZ39" s="86"/>
      <c r="NDA39" s="86"/>
      <c r="NDB39" s="86"/>
      <c r="NDC39" s="86"/>
      <c r="NDD39" s="86"/>
      <c r="NDE39" s="86"/>
      <c r="NDF39" s="86"/>
      <c r="NDG39" s="86"/>
      <c r="NDH39" s="86"/>
      <c r="NDI39" s="86"/>
      <c r="NDJ39" s="86"/>
      <c r="NDK39" s="86"/>
      <c r="NDL39" s="86"/>
      <c r="NDM39" s="86"/>
      <c r="NDN39" s="86"/>
      <c r="NDO39" s="86"/>
      <c r="NDP39" s="86"/>
      <c r="NDQ39" s="86"/>
      <c r="NDR39" s="86"/>
      <c r="NDS39" s="86"/>
      <c r="NDT39" s="86"/>
      <c r="NDU39" s="86"/>
      <c r="NDV39" s="86"/>
      <c r="NDW39" s="86"/>
      <c r="NDX39" s="86"/>
      <c r="NDY39" s="86"/>
      <c r="NDZ39" s="86"/>
      <c r="NEA39" s="86"/>
      <c r="NEB39" s="86"/>
      <c r="NEC39" s="86"/>
      <c r="NED39" s="86"/>
      <c r="NEE39" s="86"/>
      <c r="NEF39" s="86"/>
      <c r="NEG39" s="86"/>
      <c r="NEH39" s="86"/>
      <c r="NEI39" s="86"/>
      <c r="NEJ39" s="86"/>
      <c r="NEK39" s="86"/>
      <c r="NEL39" s="86"/>
      <c r="NEM39" s="86"/>
      <c r="NEN39" s="86"/>
      <c r="NEO39" s="86"/>
      <c r="NEP39" s="86"/>
      <c r="NEQ39" s="86"/>
      <c r="NER39" s="86"/>
      <c r="NES39" s="86"/>
      <c r="NET39" s="86"/>
      <c r="NEU39" s="86"/>
      <c r="NEV39" s="86"/>
      <c r="NEW39" s="86"/>
      <c r="NEX39" s="86"/>
      <c r="NEY39" s="86"/>
      <c r="NEZ39" s="86"/>
      <c r="NFA39" s="86"/>
      <c r="NFB39" s="86"/>
      <c r="NFC39" s="86"/>
      <c r="NFD39" s="86"/>
      <c r="NFE39" s="86"/>
      <c r="NFF39" s="86"/>
      <c r="NFG39" s="86"/>
      <c r="NFH39" s="86"/>
      <c r="NFI39" s="86"/>
      <c r="NFJ39" s="86"/>
      <c r="NFK39" s="86"/>
      <c r="NFL39" s="86"/>
      <c r="NFM39" s="86"/>
      <c r="NFN39" s="86"/>
      <c r="NFO39" s="86"/>
      <c r="NFP39" s="86"/>
      <c r="NFQ39" s="86"/>
      <c r="NFR39" s="86"/>
      <c r="NFS39" s="86"/>
      <c r="NFT39" s="86"/>
      <c r="NFU39" s="86"/>
      <c r="NFV39" s="86"/>
      <c r="NFW39" s="86"/>
      <c r="NFX39" s="86"/>
      <c r="NFY39" s="86"/>
      <c r="NFZ39" s="86"/>
      <c r="NGA39" s="86"/>
      <c r="NGB39" s="86"/>
      <c r="NGC39" s="86"/>
      <c r="NGD39" s="86"/>
      <c r="NGE39" s="86"/>
      <c r="NGF39" s="86"/>
      <c r="NGG39" s="86"/>
      <c r="NGH39" s="86"/>
      <c r="NGI39" s="86"/>
      <c r="NGJ39" s="86"/>
      <c r="NGK39" s="86"/>
      <c r="NGL39" s="86"/>
      <c r="NGM39" s="86"/>
      <c r="NGN39" s="86"/>
      <c r="NGO39" s="86"/>
      <c r="NGP39" s="86"/>
      <c r="NGQ39" s="86"/>
      <c r="NGR39" s="86"/>
      <c r="NGS39" s="86"/>
      <c r="NGT39" s="86"/>
      <c r="NGU39" s="86"/>
      <c r="NGV39" s="86"/>
      <c r="NGW39" s="86"/>
      <c r="NGX39" s="86"/>
      <c r="NGY39" s="86"/>
      <c r="NGZ39" s="86"/>
      <c r="NHA39" s="86"/>
      <c r="NHB39" s="86"/>
      <c r="NHC39" s="86"/>
      <c r="NHD39" s="86"/>
      <c r="NHE39" s="86"/>
      <c r="NHF39" s="86"/>
      <c r="NHG39" s="86"/>
      <c r="NHH39" s="86"/>
      <c r="NHI39" s="86"/>
      <c r="NHJ39" s="86"/>
      <c r="NHK39" s="86"/>
      <c r="NHL39" s="86"/>
      <c r="NHM39" s="86"/>
      <c r="NHN39" s="86"/>
      <c r="NHO39" s="86"/>
      <c r="NHP39" s="86"/>
      <c r="NHQ39" s="86"/>
      <c r="NHR39" s="86"/>
      <c r="NHS39" s="86"/>
      <c r="NHT39" s="86"/>
      <c r="NHU39" s="86"/>
      <c r="NHV39" s="86"/>
      <c r="NHW39" s="86"/>
      <c r="NHX39" s="86"/>
      <c r="NHY39" s="86"/>
      <c r="NHZ39" s="86"/>
      <c r="NIA39" s="86"/>
      <c r="NIB39" s="86"/>
      <c r="NIC39" s="86"/>
      <c r="NID39" s="86"/>
      <c r="NIE39" s="86"/>
      <c r="NIF39" s="86"/>
      <c r="NIG39" s="86"/>
      <c r="NIH39" s="86"/>
      <c r="NII39" s="86"/>
      <c r="NIJ39" s="86"/>
      <c r="NIK39" s="86"/>
      <c r="NIL39" s="86"/>
      <c r="NIM39" s="86"/>
      <c r="NIN39" s="86"/>
      <c r="NIO39" s="86"/>
      <c r="NIP39" s="86"/>
      <c r="NIQ39" s="86"/>
      <c r="NIR39" s="86"/>
      <c r="NIS39" s="86"/>
      <c r="NIT39" s="86"/>
      <c r="NIU39" s="86"/>
      <c r="NIV39" s="86"/>
      <c r="NIW39" s="86"/>
      <c r="NIX39" s="86"/>
      <c r="NIY39" s="86"/>
      <c r="NIZ39" s="86"/>
      <c r="NJA39" s="86"/>
      <c r="NJB39" s="86"/>
      <c r="NJC39" s="86"/>
      <c r="NJD39" s="86"/>
      <c r="NJE39" s="86"/>
      <c r="NJF39" s="86"/>
      <c r="NJG39" s="86"/>
      <c r="NJH39" s="86"/>
      <c r="NJI39" s="86"/>
      <c r="NJJ39" s="86"/>
      <c r="NJK39" s="86"/>
      <c r="NJL39" s="86"/>
      <c r="NJM39" s="86"/>
      <c r="NJN39" s="86"/>
      <c r="NJO39" s="86"/>
      <c r="NJP39" s="86"/>
      <c r="NJQ39" s="86"/>
      <c r="NJR39" s="86"/>
      <c r="NJS39" s="86"/>
      <c r="NJT39" s="86"/>
      <c r="NJU39" s="86"/>
      <c r="NJV39" s="86"/>
      <c r="NJW39" s="86"/>
      <c r="NJX39" s="86"/>
      <c r="NJY39" s="86"/>
      <c r="NJZ39" s="86"/>
      <c r="NKA39" s="86"/>
      <c r="NKB39" s="86"/>
      <c r="NKC39" s="86"/>
      <c r="NKD39" s="86"/>
      <c r="NKE39" s="86"/>
      <c r="NKF39" s="86"/>
      <c r="NKG39" s="86"/>
      <c r="NKH39" s="86"/>
      <c r="NKI39" s="86"/>
      <c r="NKJ39" s="86"/>
      <c r="NKK39" s="86"/>
      <c r="NKL39" s="86"/>
      <c r="NKM39" s="86"/>
      <c r="NKN39" s="86"/>
      <c r="NKO39" s="86"/>
      <c r="NKP39" s="86"/>
      <c r="NKQ39" s="86"/>
      <c r="NKR39" s="86"/>
      <c r="NKS39" s="86"/>
      <c r="NKT39" s="86"/>
      <c r="NKU39" s="86"/>
      <c r="NKV39" s="86"/>
      <c r="NKW39" s="86"/>
      <c r="NKX39" s="86"/>
      <c r="NKY39" s="86"/>
      <c r="NKZ39" s="86"/>
      <c r="NLA39" s="86"/>
      <c r="NLB39" s="86"/>
      <c r="NLC39" s="86"/>
      <c r="NLD39" s="86"/>
      <c r="NLE39" s="86"/>
      <c r="NLF39" s="86"/>
      <c r="NLG39" s="86"/>
      <c r="NLH39" s="86"/>
      <c r="NLI39" s="86"/>
      <c r="NLJ39" s="86"/>
      <c r="NLK39" s="86"/>
      <c r="NLL39" s="86"/>
      <c r="NLM39" s="86"/>
      <c r="NLN39" s="86"/>
      <c r="NLO39" s="86"/>
      <c r="NLP39" s="86"/>
      <c r="NLQ39" s="86"/>
      <c r="NLR39" s="86"/>
      <c r="NLS39" s="86"/>
      <c r="NLT39" s="86"/>
      <c r="NLU39" s="86"/>
      <c r="NLV39" s="86"/>
      <c r="NLW39" s="86"/>
      <c r="NLX39" s="86"/>
      <c r="NLY39" s="86"/>
      <c r="NLZ39" s="86"/>
      <c r="NMA39" s="86"/>
      <c r="NMB39" s="86"/>
      <c r="NMC39" s="86"/>
      <c r="NMD39" s="86"/>
      <c r="NME39" s="86"/>
      <c r="NMF39" s="86"/>
      <c r="NMG39" s="86"/>
      <c r="NMH39" s="86"/>
      <c r="NMI39" s="86"/>
      <c r="NMJ39" s="86"/>
      <c r="NMK39" s="86"/>
      <c r="NML39" s="86"/>
      <c r="NMM39" s="86"/>
      <c r="NMN39" s="86"/>
      <c r="NMO39" s="86"/>
      <c r="NMP39" s="86"/>
      <c r="NMQ39" s="86"/>
      <c r="NMR39" s="86"/>
      <c r="NMS39" s="86"/>
      <c r="NMT39" s="86"/>
      <c r="NMU39" s="86"/>
      <c r="NMV39" s="86"/>
      <c r="NMW39" s="86"/>
      <c r="NMX39" s="86"/>
      <c r="NMY39" s="86"/>
      <c r="NMZ39" s="86"/>
      <c r="NNA39" s="86"/>
      <c r="NNB39" s="86"/>
      <c r="NNC39" s="86"/>
      <c r="NND39" s="86"/>
      <c r="NNE39" s="86"/>
      <c r="NNF39" s="86"/>
      <c r="NNG39" s="86"/>
      <c r="NNH39" s="86"/>
      <c r="NNI39" s="86"/>
      <c r="NNJ39" s="86"/>
      <c r="NNK39" s="86"/>
      <c r="NNL39" s="86"/>
      <c r="NNM39" s="86"/>
      <c r="NNN39" s="86"/>
      <c r="NNO39" s="86"/>
      <c r="NNP39" s="86"/>
      <c r="NNQ39" s="86"/>
      <c r="NNR39" s="86"/>
      <c r="NNS39" s="86"/>
      <c r="NNT39" s="86"/>
      <c r="NNU39" s="86"/>
      <c r="NNV39" s="86"/>
      <c r="NNW39" s="86"/>
      <c r="NNX39" s="86"/>
      <c r="NNY39" s="86"/>
      <c r="NNZ39" s="86"/>
      <c r="NOA39" s="86"/>
      <c r="NOB39" s="86"/>
      <c r="NOC39" s="86"/>
      <c r="NOD39" s="86"/>
      <c r="NOE39" s="86"/>
      <c r="NOF39" s="86"/>
      <c r="NOG39" s="86"/>
      <c r="NOH39" s="86"/>
      <c r="NOI39" s="86"/>
      <c r="NOJ39" s="86"/>
      <c r="NOK39" s="86"/>
      <c r="NOL39" s="86"/>
      <c r="NOM39" s="86"/>
      <c r="NON39" s="86"/>
      <c r="NOO39" s="86"/>
      <c r="NOP39" s="86"/>
      <c r="NOQ39" s="86"/>
      <c r="NOR39" s="86"/>
      <c r="NOS39" s="86"/>
      <c r="NOT39" s="86"/>
      <c r="NOU39" s="86"/>
      <c r="NOV39" s="86"/>
      <c r="NOW39" s="86"/>
      <c r="NOX39" s="86"/>
      <c r="NOY39" s="86"/>
      <c r="NOZ39" s="86"/>
      <c r="NPA39" s="86"/>
      <c r="NPB39" s="86"/>
      <c r="NPC39" s="86"/>
      <c r="NPD39" s="86"/>
      <c r="NPE39" s="86"/>
      <c r="NPF39" s="86"/>
      <c r="NPG39" s="86"/>
      <c r="NPH39" s="86"/>
      <c r="NPI39" s="86"/>
      <c r="NPJ39" s="86"/>
      <c r="NPK39" s="86"/>
      <c r="NPL39" s="86"/>
      <c r="NPM39" s="86"/>
      <c r="NPN39" s="86"/>
      <c r="NPO39" s="86"/>
      <c r="NPP39" s="86"/>
      <c r="NPQ39" s="86"/>
      <c r="NPR39" s="86"/>
      <c r="NPS39" s="86"/>
      <c r="NPT39" s="86"/>
      <c r="NPU39" s="86"/>
      <c r="NPV39" s="86"/>
      <c r="NPW39" s="86"/>
      <c r="NPX39" s="86"/>
      <c r="NPY39" s="86"/>
      <c r="NPZ39" s="86"/>
      <c r="NQA39" s="86"/>
      <c r="NQB39" s="86"/>
      <c r="NQC39" s="86"/>
      <c r="NQD39" s="86"/>
      <c r="NQE39" s="86"/>
      <c r="NQF39" s="86"/>
      <c r="NQG39" s="86"/>
      <c r="NQH39" s="86"/>
      <c r="NQI39" s="86"/>
      <c r="NQJ39" s="86"/>
      <c r="NQK39" s="86"/>
      <c r="NQL39" s="86"/>
      <c r="NQM39" s="86"/>
      <c r="NQN39" s="86"/>
      <c r="NQO39" s="86"/>
      <c r="NQP39" s="86"/>
      <c r="NQQ39" s="86"/>
      <c r="NQR39" s="86"/>
      <c r="NQS39" s="86"/>
      <c r="NQT39" s="86"/>
      <c r="NQU39" s="86"/>
      <c r="NQV39" s="86"/>
      <c r="NQW39" s="86"/>
      <c r="NQX39" s="86"/>
      <c r="NQY39" s="86"/>
      <c r="NQZ39" s="86"/>
      <c r="NRA39" s="86"/>
      <c r="NRB39" s="86"/>
      <c r="NRC39" s="86"/>
      <c r="NRD39" s="86"/>
      <c r="NRE39" s="86"/>
      <c r="NRF39" s="86"/>
      <c r="NRG39" s="86"/>
      <c r="NRH39" s="86"/>
      <c r="NRI39" s="86"/>
      <c r="NRJ39" s="86"/>
      <c r="NRK39" s="86"/>
      <c r="NRL39" s="86"/>
      <c r="NRM39" s="86"/>
      <c r="NRN39" s="86"/>
      <c r="NRO39" s="86"/>
      <c r="NRP39" s="86"/>
      <c r="NRQ39" s="86"/>
      <c r="NRR39" s="86"/>
      <c r="NRS39" s="86"/>
      <c r="NRT39" s="86"/>
      <c r="NRU39" s="86"/>
      <c r="NRV39" s="86"/>
      <c r="NRW39" s="86"/>
      <c r="NRX39" s="86"/>
      <c r="NRY39" s="86"/>
      <c r="NRZ39" s="86"/>
      <c r="NSA39" s="86"/>
      <c r="NSB39" s="86"/>
      <c r="NSC39" s="86"/>
      <c r="NSD39" s="86"/>
      <c r="NSE39" s="86"/>
      <c r="NSF39" s="86"/>
      <c r="NSG39" s="86"/>
      <c r="NSH39" s="86"/>
      <c r="NSI39" s="86"/>
      <c r="NSJ39" s="86"/>
      <c r="NSK39" s="86"/>
      <c r="NSL39" s="86"/>
      <c r="NSM39" s="86"/>
      <c r="NSN39" s="86"/>
      <c r="NSO39" s="86"/>
      <c r="NSP39" s="86"/>
      <c r="NSQ39" s="86"/>
      <c r="NSR39" s="86"/>
      <c r="NSS39" s="86"/>
      <c r="NST39" s="86"/>
      <c r="NSU39" s="86"/>
      <c r="NSV39" s="86"/>
      <c r="NSW39" s="86"/>
      <c r="NSX39" s="86"/>
      <c r="NSY39" s="86"/>
      <c r="NSZ39" s="86"/>
      <c r="NTA39" s="86"/>
      <c r="NTB39" s="86"/>
      <c r="NTC39" s="86"/>
      <c r="NTD39" s="86"/>
      <c r="NTE39" s="86"/>
      <c r="NTF39" s="86"/>
      <c r="NTG39" s="86"/>
      <c r="NTH39" s="86"/>
      <c r="NTI39" s="86"/>
      <c r="NTJ39" s="86"/>
      <c r="NTK39" s="86"/>
      <c r="NTL39" s="86"/>
      <c r="NTM39" s="86"/>
      <c r="NTN39" s="86"/>
      <c r="NTO39" s="86"/>
      <c r="NTP39" s="86"/>
      <c r="NTQ39" s="86"/>
      <c r="NTR39" s="86"/>
      <c r="NTS39" s="86"/>
      <c r="NTT39" s="86"/>
      <c r="NTU39" s="86"/>
      <c r="NTV39" s="86"/>
      <c r="NTW39" s="86"/>
      <c r="NTX39" s="86"/>
      <c r="NTY39" s="86"/>
      <c r="NTZ39" s="86"/>
      <c r="NUA39" s="86"/>
      <c r="NUB39" s="86"/>
      <c r="NUC39" s="86"/>
      <c r="NUD39" s="86"/>
      <c r="NUE39" s="86"/>
      <c r="NUF39" s="86"/>
      <c r="NUG39" s="86"/>
      <c r="NUH39" s="86"/>
      <c r="NUI39" s="86"/>
      <c r="NUJ39" s="86"/>
      <c r="NUK39" s="86"/>
      <c r="NUL39" s="86"/>
      <c r="NUM39" s="86"/>
      <c r="NUN39" s="86"/>
      <c r="NUO39" s="86"/>
      <c r="NUP39" s="86"/>
      <c r="NUQ39" s="86"/>
      <c r="NUR39" s="86"/>
      <c r="NUS39" s="86"/>
      <c r="NUT39" s="86"/>
      <c r="NUU39" s="86"/>
      <c r="NUV39" s="86"/>
      <c r="NUW39" s="86"/>
      <c r="NUX39" s="86"/>
      <c r="NUY39" s="86"/>
      <c r="NUZ39" s="86"/>
      <c r="NVA39" s="86"/>
      <c r="NVB39" s="86"/>
      <c r="NVC39" s="86"/>
      <c r="NVD39" s="86"/>
      <c r="NVE39" s="86"/>
      <c r="NVF39" s="86"/>
      <c r="NVG39" s="86"/>
      <c r="NVH39" s="86"/>
      <c r="NVI39" s="86"/>
      <c r="NVJ39" s="86"/>
      <c r="NVK39" s="86"/>
      <c r="NVL39" s="86"/>
      <c r="NVM39" s="86"/>
      <c r="NVN39" s="86"/>
      <c r="NVO39" s="86"/>
      <c r="NVP39" s="86"/>
      <c r="NVQ39" s="86"/>
      <c r="NVR39" s="86"/>
      <c r="NVS39" s="86"/>
      <c r="NVT39" s="86"/>
      <c r="NVU39" s="86"/>
      <c r="NVV39" s="86"/>
      <c r="NVW39" s="86"/>
      <c r="NVX39" s="86"/>
      <c r="NVY39" s="86"/>
      <c r="NVZ39" s="86"/>
      <c r="NWA39" s="86"/>
      <c r="NWB39" s="86"/>
      <c r="NWC39" s="86"/>
      <c r="NWD39" s="86"/>
      <c r="NWE39" s="86"/>
      <c r="NWF39" s="86"/>
      <c r="NWG39" s="86"/>
      <c r="NWH39" s="86"/>
      <c r="NWI39" s="86"/>
      <c r="NWJ39" s="86"/>
      <c r="NWK39" s="86"/>
      <c r="NWL39" s="86"/>
      <c r="NWM39" s="86"/>
      <c r="NWN39" s="86"/>
      <c r="NWO39" s="86"/>
      <c r="NWP39" s="86"/>
      <c r="NWQ39" s="86"/>
      <c r="NWR39" s="86"/>
      <c r="NWS39" s="86"/>
      <c r="NWT39" s="86"/>
      <c r="NWU39" s="86"/>
      <c r="NWV39" s="86"/>
      <c r="NWW39" s="86"/>
      <c r="NWX39" s="86"/>
      <c r="NWY39" s="86"/>
      <c r="NWZ39" s="86"/>
      <c r="NXA39" s="86"/>
      <c r="NXB39" s="86"/>
      <c r="NXC39" s="86"/>
      <c r="NXD39" s="86"/>
      <c r="NXE39" s="86"/>
      <c r="NXF39" s="86"/>
      <c r="NXG39" s="86"/>
      <c r="NXH39" s="86"/>
      <c r="NXI39" s="86"/>
      <c r="NXJ39" s="86"/>
      <c r="NXK39" s="86"/>
      <c r="NXL39" s="86"/>
      <c r="NXM39" s="86"/>
      <c r="NXN39" s="86"/>
      <c r="NXO39" s="86"/>
      <c r="NXP39" s="86"/>
      <c r="NXQ39" s="86"/>
      <c r="NXR39" s="86"/>
      <c r="NXS39" s="86"/>
      <c r="NXT39" s="86"/>
      <c r="NXU39" s="86"/>
      <c r="NXV39" s="86"/>
      <c r="NXW39" s="86"/>
      <c r="NXX39" s="86"/>
      <c r="NXY39" s="86"/>
      <c r="NXZ39" s="86"/>
      <c r="NYA39" s="86"/>
      <c r="NYB39" s="86"/>
      <c r="NYC39" s="86"/>
      <c r="NYD39" s="86"/>
      <c r="NYE39" s="86"/>
      <c r="NYF39" s="86"/>
      <c r="NYG39" s="86"/>
      <c r="NYH39" s="86"/>
      <c r="NYI39" s="86"/>
      <c r="NYJ39" s="86"/>
      <c r="NYK39" s="86"/>
      <c r="NYL39" s="86"/>
      <c r="NYM39" s="86"/>
      <c r="NYN39" s="86"/>
      <c r="NYO39" s="86"/>
      <c r="NYP39" s="86"/>
      <c r="NYQ39" s="86"/>
      <c r="NYR39" s="86"/>
      <c r="NYS39" s="86"/>
      <c r="NYT39" s="86"/>
      <c r="NYU39" s="86"/>
      <c r="NYV39" s="86"/>
      <c r="NYW39" s="86"/>
      <c r="NYX39" s="86"/>
      <c r="NYY39" s="86"/>
      <c r="NYZ39" s="86"/>
      <c r="NZA39" s="86"/>
      <c r="NZB39" s="86"/>
      <c r="NZC39" s="86"/>
      <c r="NZD39" s="86"/>
      <c r="NZE39" s="86"/>
      <c r="NZF39" s="86"/>
      <c r="NZG39" s="86"/>
      <c r="NZH39" s="86"/>
      <c r="NZI39" s="86"/>
      <c r="NZJ39" s="86"/>
      <c r="NZK39" s="86"/>
      <c r="NZL39" s="86"/>
      <c r="NZM39" s="86"/>
      <c r="NZN39" s="86"/>
      <c r="NZO39" s="86"/>
      <c r="NZP39" s="86"/>
      <c r="NZQ39" s="86"/>
      <c r="NZR39" s="86"/>
      <c r="NZS39" s="86"/>
      <c r="NZT39" s="86"/>
      <c r="NZU39" s="86"/>
      <c r="NZV39" s="86"/>
      <c r="NZW39" s="86"/>
      <c r="NZX39" s="86"/>
      <c r="NZY39" s="86"/>
      <c r="NZZ39" s="86"/>
      <c r="OAA39" s="86"/>
      <c r="OAB39" s="86"/>
      <c r="OAC39" s="86"/>
      <c r="OAD39" s="86"/>
      <c r="OAE39" s="86"/>
      <c r="OAF39" s="86"/>
      <c r="OAG39" s="86"/>
      <c r="OAH39" s="86"/>
      <c r="OAI39" s="86"/>
      <c r="OAJ39" s="86"/>
      <c r="OAK39" s="86"/>
      <c r="OAL39" s="86"/>
      <c r="OAM39" s="86"/>
      <c r="OAN39" s="86"/>
      <c r="OAO39" s="86"/>
      <c r="OAP39" s="86"/>
      <c r="OAQ39" s="86"/>
      <c r="OAR39" s="86"/>
      <c r="OAS39" s="86"/>
      <c r="OAT39" s="86"/>
      <c r="OAU39" s="86"/>
      <c r="OAV39" s="86"/>
      <c r="OAW39" s="86"/>
      <c r="OAX39" s="86"/>
      <c r="OAY39" s="86"/>
      <c r="OAZ39" s="86"/>
      <c r="OBA39" s="86"/>
      <c r="OBB39" s="86"/>
      <c r="OBC39" s="86"/>
      <c r="OBD39" s="86"/>
      <c r="OBE39" s="86"/>
      <c r="OBF39" s="86"/>
      <c r="OBG39" s="86"/>
      <c r="OBH39" s="86"/>
      <c r="OBI39" s="86"/>
      <c r="OBJ39" s="86"/>
      <c r="OBK39" s="86"/>
      <c r="OBL39" s="86"/>
      <c r="OBM39" s="86"/>
      <c r="OBN39" s="86"/>
      <c r="OBO39" s="86"/>
      <c r="OBP39" s="86"/>
      <c r="OBQ39" s="86"/>
      <c r="OBR39" s="86"/>
      <c r="OBS39" s="86"/>
      <c r="OBT39" s="86"/>
      <c r="OBU39" s="86"/>
      <c r="OBV39" s="86"/>
      <c r="OBW39" s="86"/>
      <c r="OBX39" s="86"/>
      <c r="OBY39" s="86"/>
      <c r="OBZ39" s="86"/>
      <c r="OCA39" s="86"/>
      <c r="OCB39" s="86"/>
      <c r="OCC39" s="86"/>
      <c r="OCD39" s="86"/>
      <c r="OCE39" s="86"/>
      <c r="OCF39" s="86"/>
      <c r="OCG39" s="86"/>
      <c r="OCH39" s="86"/>
      <c r="OCI39" s="86"/>
      <c r="OCJ39" s="86"/>
      <c r="OCK39" s="86"/>
      <c r="OCL39" s="86"/>
      <c r="OCM39" s="86"/>
      <c r="OCN39" s="86"/>
      <c r="OCO39" s="86"/>
      <c r="OCP39" s="86"/>
      <c r="OCQ39" s="86"/>
      <c r="OCR39" s="86"/>
      <c r="OCS39" s="86"/>
      <c r="OCT39" s="86"/>
      <c r="OCU39" s="86"/>
      <c r="OCV39" s="86"/>
      <c r="OCW39" s="86"/>
      <c r="OCX39" s="86"/>
      <c r="OCY39" s="86"/>
      <c r="OCZ39" s="86"/>
      <c r="ODA39" s="86"/>
      <c r="ODB39" s="86"/>
      <c r="ODC39" s="86"/>
      <c r="ODD39" s="86"/>
      <c r="ODE39" s="86"/>
      <c r="ODF39" s="86"/>
      <c r="ODG39" s="86"/>
      <c r="ODH39" s="86"/>
      <c r="ODI39" s="86"/>
      <c r="ODJ39" s="86"/>
      <c r="ODK39" s="86"/>
      <c r="ODL39" s="86"/>
      <c r="ODM39" s="86"/>
      <c r="ODN39" s="86"/>
      <c r="ODO39" s="86"/>
      <c r="ODP39" s="86"/>
      <c r="ODQ39" s="86"/>
      <c r="ODR39" s="86"/>
      <c r="ODS39" s="86"/>
      <c r="ODT39" s="86"/>
      <c r="ODU39" s="86"/>
      <c r="ODV39" s="86"/>
      <c r="ODW39" s="86"/>
      <c r="ODX39" s="86"/>
      <c r="ODY39" s="86"/>
      <c r="ODZ39" s="86"/>
      <c r="OEA39" s="86"/>
      <c r="OEB39" s="86"/>
      <c r="OEC39" s="86"/>
      <c r="OED39" s="86"/>
      <c r="OEE39" s="86"/>
      <c r="OEF39" s="86"/>
      <c r="OEG39" s="86"/>
      <c r="OEH39" s="86"/>
      <c r="OEI39" s="86"/>
      <c r="OEJ39" s="86"/>
      <c r="OEK39" s="86"/>
      <c r="OEL39" s="86"/>
      <c r="OEM39" s="86"/>
      <c r="OEN39" s="86"/>
      <c r="OEO39" s="86"/>
      <c r="OEP39" s="86"/>
      <c r="OEQ39" s="86"/>
      <c r="OER39" s="86"/>
      <c r="OES39" s="86"/>
      <c r="OET39" s="86"/>
      <c r="OEU39" s="86"/>
      <c r="OEV39" s="86"/>
      <c r="OEW39" s="86"/>
      <c r="OEX39" s="86"/>
      <c r="OEY39" s="86"/>
      <c r="OEZ39" s="86"/>
      <c r="OFA39" s="86"/>
      <c r="OFB39" s="86"/>
      <c r="OFC39" s="86"/>
      <c r="OFD39" s="86"/>
      <c r="OFE39" s="86"/>
      <c r="OFF39" s="86"/>
      <c r="OFG39" s="86"/>
      <c r="OFH39" s="86"/>
      <c r="OFI39" s="86"/>
      <c r="OFJ39" s="86"/>
      <c r="OFK39" s="86"/>
      <c r="OFL39" s="86"/>
      <c r="OFM39" s="86"/>
      <c r="OFN39" s="86"/>
      <c r="OFO39" s="86"/>
      <c r="OFP39" s="86"/>
      <c r="OFQ39" s="86"/>
      <c r="OFR39" s="86"/>
      <c r="OFS39" s="86"/>
      <c r="OFT39" s="86"/>
      <c r="OFU39" s="86"/>
      <c r="OFV39" s="86"/>
      <c r="OFW39" s="86"/>
      <c r="OFX39" s="86"/>
      <c r="OFY39" s="86"/>
      <c r="OFZ39" s="86"/>
      <c r="OGA39" s="86"/>
      <c r="OGB39" s="86"/>
      <c r="OGC39" s="86"/>
      <c r="OGD39" s="86"/>
      <c r="OGE39" s="86"/>
      <c r="OGF39" s="86"/>
      <c r="OGG39" s="86"/>
      <c r="OGH39" s="86"/>
      <c r="OGI39" s="86"/>
      <c r="OGJ39" s="86"/>
      <c r="OGK39" s="86"/>
      <c r="OGL39" s="86"/>
      <c r="OGM39" s="86"/>
      <c r="OGN39" s="86"/>
      <c r="OGO39" s="86"/>
      <c r="OGP39" s="86"/>
      <c r="OGQ39" s="86"/>
      <c r="OGR39" s="86"/>
      <c r="OGS39" s="86"/>
      <c r="OGT39" s="86"/>
      <c r="OGU39" s="86"/>
      <c r="OGV39" s="86"/>
      <c r="OGW39" s="86"/>
      <c r="OGX39" s="86"/>
      <c r="OGY39" s="86"/>
      <c r="OGZ39" s="86"/>
      <c r="OHA39" s="86"/>
      <c r="OHB39" s="86"/>
      <c r="OHC39" s="86"/>
      <c r="OHD39" s="86"/>
      <c r="OHE39" s="86"/>
      <c r="OHF39" s="86"/>
      <c r="OHG39" s="86"/>
      <c r="OHH39" s="86"/>
      <c r="OHI39" s="86"/>
      <c r="OHJ39" s="86"/>
      <c r="OHK39" s="86"/>
      <c r="OHL39" s="86"/>
      <c r="OHM39" s="86"/>
      <c r="OHN39" s="86"/>
      <c r="OHO39" s="86"/>
      <c r="OHP39" s="86"/>
      <c r="OHQ39" s="86"/>
      <c r="OHR39" s="86"/>
      <c r="OHS39" s="86"/>
      <c r="OHT39" s="86"/>
      <c r="OHU39" s="86"/>
      <c r="OHV39" s="86"/>
      <c r="OHW39" s="86"/>
      <c r="OHX39" s="86"/>
      <c r="OHY39" s="86"/>
      <c r="OHZ39" s="86"/>
      <c r="OIA39" s="86"/>
      <c r="OIB39" s="86"/>
      <c r="OIC39" s="86"/>
      <c r="OID39" s="86"/>
      <c r="OIE39" s="86"/>
      <c r="OIF39" s="86"/>
      <c r="OIG39" s="86"/>
      <c r="OIH39" s="86"/>
      <c r="OII39" s="86"/>
      <c r="OIJ39" s="86"/>
      <c r="OIK39" s="86"/>
      <c r="OIL39" s="86"/>
      <c r="OIM39" s="86"/>
      <c r="OIN39" s="86"/>
      <c r="OIO39" s="86"/>
      <c r="OIP39" s="86"/>
      <c r="OIQ39" s="86"/>
      <c r="OIR39" s="86"/>
      <c r="OIS39" s="86"/>
      <c r="OIT39" s="86"/>
      <c r="OIU39" s="86"/>
      <c r="OIV39" s="86"/>
      <c r="OIW39" s="86"/>
      <c r="OIX39" s="86"/>
      <c r="OIY39" s="86"/>
      <c r="OIZ39" s="86"/>
      <c r="OJA39" s="86"/>
      <c r="OJB39" s="86"/>
      <c r="OJC39" s="86"/>
      <c r="OJD39" s="86"/>
      <c r="OJE39" s="86"/>
      <c r="OJF39" s="86"/>
      <c r="OJG39" s="86"/>
      <c r="OJH39" s="86"/>
      <c r="OJI39" s="86"/>
      <c r="OJJ39" s="86"/>
      <c r="OJK39" s="86"/>
      <c r="OJL39" s="86"/>
      <c r="OJM39" s="86"/>
      <c r="OJN39" s="86"/>
      <c r="OJO39" s="86"/>
      <c r="OJP39" s="86"/>
      <c r="OJQ39" s="86"/>
      <c r="OJR39" s="86"/>
      <c r="OJS39" s="86"/>
      <c r="OJT39" s="86"/>
      <c r="OJU39" s="86"/>
      <c r="OJV39" s="86"/>
      <c r="OJW39" s="86"/>
      <c r="OJX39" s="86"/>
      <c r="OJY39" s="86"/>
      <c r="OJZ39" s="86"/>
      <c r="OKA39" s="86"/>
      <c r="OKB39" s="86"/>
      <c r="OKC39" s="86"/>
      <c r="OKD39" s="86"/>
      <c r="OKE39" s="86"/>
      <c r="OKF39" s="86"/>
      <c r="OKG39" s="86"/>
      <c r="OKH39" s="86"/>
      <c r="OKI39" s="86"/>
      <c r="OKJ39" s="86"/>
      <c r="OKK39" s="86"/>
      <c r="OKL39" s="86"/>
      <c r="OKM39" s="86"/>
      <c r="OKN39" s="86"/>
      <c r="OKO39" s="86"/>
      <c r="OKP39" s="86"/>
      <c r="OKQ39" s="86"/>
      <c r="OKR39" s="86"/>
      <c r="OKS39" s="86"/>
      <c r="OKT39" s="86"/>
      <c r="OKU39" s="86"/>
      <c r="OKV39" s="86"/>
      <c r="OKW39" s="86"/>
      <c r="OKX39" s="86"/>
      <c r="OKY39" s="86"/>
      <c r="OKZ39" s="86"/>
      <c r="OLA39" s="86"/>
      <c r="OLB39" s="86"/>
      <c r="OLC39" s="86"/>
      <c r="OLD39" s="86"/>
      <c r="OLE39" s="86"/>
      <c r="OLF39" s="86"/>
      <c r="OLG39" s="86"/>
      <c r="OLH39" s="86"/>
      <c r="OLI39" s="86"/>
      <c r="OLJ39" s="86"/>
      <c r="OLK39" s="86"/>
      <c r="OLL39" s="86"/>
      <c r="OLM39" s="86"/>
      <c r="OLN39" s="86"/>
      <c r="OLO39" s="86"/>
      <c r="OLP39" s="86"/>
      <c r="OLQ39" s="86"/>
      <c r="OLR39" s="86"/>
      <c r="OLS39" s="86"/>
      <c r="OLT39" s="86"/>
      <c r="OLU39" s="86"/>
      <c r="OLV39" s="86"/>
      <c r="OLW39" s="86"/>
      <c r="OLX39" s="86"/>
      <c r="OLY39" s="86"/>
      <c r="OLZ39" s="86"/>
      <c r="OMA39" s="86"/>
      <c r="OMB39" s="86"/>
      <c r="OMC39" s="86"/>
      <c r="OMD39" s="86"/>
      <c r="OME39" s="86"/>
      <c r="OMF39" s="86"/>
      <c r="OMG39" s="86"/>
      <c r="OMH39" s="86"/>
      <c r="OMI39" s="86"/>
      <c r="OMJ39" s="86"/>
      <c r="OMK39" s="86"/>
      <c r="OML39" s="86"/>
      <c r="OMM39" s="86"/>
      <c r="OMN39" s="86"/>
      <c r="OMO39" s="86"/>
      <c r="OMP39" s="86"/>
      <c r="OMQ39" s="86"/>
      <c r="OMR39" s="86"/>
      <c r="OMS39" s="86"/>
      <c r="OMT39" s="86"/>
      <c r="OMU39" s="86"/>
      <c r="OMV39" s="86"/>
      <c r="OMW39" s="86"/>
      <c r="OMX39" s="86"/>
      <c r="OMY39" s="86"/>
      <c r="OMZ39" s="86"/>
      <c r="ONA39" s="86"/>
      <c r="ONB39" s="86"/>
      <c r="ONC39" s="86"/>
      <c r="OND39" s="86"/>
      <c r="ONE39" s="86"/>
      <c r="ONF39" s="86"/>
      <c r="ONG39" s="86"/>
      <c r="ONH39" s="86"/>
      <c r="ONI39" s="86"/>
      <c r="ONJ39" s="86"/>
      <c r="ONK39" s="86"/>
      <c r="ONL39" s="86"/>
      <c r="ONM39" s="86"/>
      <c r="ONN39" s="86"/>
      <c r="ONO39" s="86"/>
      <c r="ONP39" s="86"/>
      <c r="ONQ39" s="86"/>
      <c r="ONR39" s="86"/>
      <c r="ONS39" s="86"/>
      <c r="ONT39" s="86"/>
      <c r="ONU39" s="86"/>
      <c r="ONV39" s="86"/>
      <c r="ONW39" s="86"/>
      <c r="ONX39" s="86"/>
      <c r="ONY39" s="86"/>
      <c r="ONZ39" s="86"/>
      <c r="OOA39" s="86"/>
      <c r="OOB39" s="86"/>
      <c r="OOC39" s="86"/>
      <c r="OOD39" s="86"/>
      <c r="OOE39" s="86"/>
      <c r="OOF39" s="86"/>
      <c r="OOG39" s="86"/>
      <c r="OOH39" s="86"/>
      <c r="OOI39" s="86"/>
      <c r="OOJ39" s="86"/>
      <c r="OOK39" s="86"/>
      <c r="OOL39" s="86"/>
      <c r="OOM39" s="86"/>
      <c r="OON39" s="86"/>
      <c r="OOO39" s="86"/>
      <c r="OOP39" s="86"/>
      <c r="OOQ39" s="86"/>
      <c r="OOR39" s="86"/>
      <c r="OOS39" s="86"/>
      <c r="OOT39" s="86"/>
      <c r="OOU39" s="86"/>
      <c r="OOV39" s="86"/>
      <c r="OOW39" s="86"/>
      <c r="OOX39" s="86"/>
      <c r="OOY39" s="86"/>
      <c r="OOZ39" s="86"/>
      <c r="OPA39" s="86"/>
      <c r="OPB39" s="86"/>
      <c r="OPC39" s="86"/>
      <c r="OPD39" s="86"/>
      <c r="OPE39" s="86"/>
      <c r="OPF39" s="86"/>
      <c r="OPG39" s="86"/>
      <c r="OPH39" s="86"/>
      <c r="OPI39" s="86"/>
      <c r="OPJ39" s="86"/>
      <c r="OPK39" s="86"/>
      <c r="OPL39" s="86"/>
      <c r="OPM39" s="86"/>
      <c r="OPN39" s="86"/>
      <c r="OPO39" s="86"/>
      <c r="OPP39" s="86"/>
      <c r="OPQ39" s="86"/>
      <c r="OPR39" s="86"/>
      <c r="OPS39" s="86"/>
      <c r="OPT39" s="86"/>
      <c r="OPU39" s="86"/>
      <c r="OPV39" s="86"/>
      <c r="OPW39" s="86"/>
      <c r="OPX39" s="86"/>
      <c r="OPY39" s="86"/>
      <c r="OPZ39" s="86"/>
      <c r="OQA39" s="86"/>
      <c r="OQB39" s="86"/>
      <c r="OQC39" s="86"/>
      <c r="OQD39" s="86"/>
      <c r="OQE39" s="86"/>
      <c r="OQF39" s="86"/>
      <c r="OQG39" s="86"/>
      <c r="OQH39" s="86"/>
      <c r="OQI39" s="86"/>
      <c r="OQJ39" s="86"/>
      <c r="OQK39" s="86"/>
      <c r="OQL39" s="86"/>
      <c r="OQM39" s="86"/>
      <c r="OQN39" s="86"/>
      <c r="OQO39" s="86"/>
      <c r="OQP39" s="86"/>
      <c r="OQQ39" s="86"/>
      <c r="OQR39" s="86"/>
      <c r="OQS39" s="86"/>
      <c r="OQT39" s="86"/>
      <c r="OQU39" s="86"/>
      <c r="OQV39" s="86"/>
      <c r="OQW39" s="86"/>
      <c r="OQX39" s="86"/>
      <c r="OQY39" s="86"/>
      <c r="OQZ39" s="86"/>
      <c r="ORA39" s="86"/>
      <c r="ORB39" s="86"/>
      <c r="ORC39" s="86"/>
      <c r="ORD39" s="86"/>
      <c r="ORE39" s="86"/>
      <c r="ORF39" s="86"/>
      <c r="ORG39" s="86"/>
      <c r="ORH39" s="86"/>
      <c r="ORI39" s="86"/>
      <c r="ORJ39" s="86"/>
      <c r="ORK39" s="86"/>
      <c r="ORL39" s="86"/>
      <c r="ORM39" s="86"/>
      <c r="ORN39" s="86"/>
      <c r="ORO39" s="86"/>
      <c r="ORP39" s="86"/>
      <c r="ORQ39" s="86"/>
      <c r="ORR39" s="86"/>
      <c r="ORS39" s="86"/>
      <c r="ORT39" s="86"/>
      <c r="ORU39" s="86"/>
      <c r="ORV39" s="86"/>
      <c r="ORW39" s="86"/>
      <c r="ORX39" s="86"/>
      <c r="ORY39" s="86"/>
      <c r="ORZ39" s="86"/>
      <c r="OSA39" s="86"/>
      <c r="OSB39" s="86"/>
      <c r="OSC39" s="86"/>
      <c r="OSD39" s="86"/>
      <c r="OSE39" s="86"/>
      <c r="OSF39" s="86"/>
      <c r="OSG39" s="86"/>
      <c r="OSH39" s="86"/>
      <c r="OSI39" s="86"/>
      <c r="OSJ39" s="86"/>
      <c r="OSK39" s="86"/>
      <c r="OSL39" s="86"/>
      <c r="OSM39" s="86"/>
      <c r="OSN39" s="86"/>
      <c r="OSO39" s="86"/>
      <c r="OSP39" s="86"/>
      <c r="OSQ39" s="86"/>
      <c r="OSR39" s="86"/>
      <c r="OSS39" s="86"/>
      <c r="OST39" s="86"/>
      <c r="OSU39" s="86"/>
      <c r="OSV39" s="86"/>
      <c r="OSW39" s="86"/>
      <c r="OSX39" s="86"/>
      <c r="OSY39" s="86"/>
      <c r="OSZ39" s="86"/>
      <c r="OTA39" s="86"/>
      <c r="OTB39" s="86"/>
      <c r="OTC39" s="86"/>
      <c r="OTD39" s="86"/>
      <c r="OTE39" s="86"/>
      <c r="OTF39" s="86"/>
      <c r="OTG39" s="86"/>
      <c r="OTH39" s="86"/>
      <c r="OTI39" s="86"/>
      <c r="OTJ39" s="86"/>
      <c r="OTK39" s="86"/>
      <c r="OTL39" s="86"/>
      <c r="OTM39" s="86"/>
      <c r="OTN39" s="86"/>
      <c r="OTO39" s="86"/>
      <c r="OTP39" s="86"/>
      <c r="OTQ39" s="86"/>
      <c r="OTR39" s="86"/>
      <c r="OTS39" s="86"/>
      <c r="OTT39" s="86"/>
      <c r="OTU39" s="86"/>
      <c r="OTV39" s="86"/>
      <c r="OTW39" s="86"/>
      <c r="OTX39" s="86"/>
      <c r="OTY39" s="86"/>
      <c r="OTZ39" s="86"/>
      <c r="OUA39" s="86"/>
      <c r="OUB39" s="86"/>
      <c r="OUC39" s="86"/>
      <c r="OUD39" s="86"/>
      <c r="OUE39" s="86"/>
      <c r="OUF39" s="86"/>
      <c r="OUG39" s="86"/>
      <c r="OUH39" s="86"/>
      <c r="OUI39" s="86"/>
      <c r="OUJ39" s="86"/>
      <c r="OUK39" s="86"/>
      <c r="OUL39" s="86"/>
      <c r="OUM39" s="86"/>
      <c r="OUN39" s="86"/>
      <c r="OUO39" s="86"/>
      <c r="OUP39" s="86"/>
      <c r="OUQ39" s="86"/>
      <c r="OUR39" s="86"/>
      <c r="OUS39" s="86"/>
      <c r="OUT39" s="86"/>
      <c r="OUU39" s="86"/>
      <c r="OUV39" s="86"/>
      <c r="OUW39" s="86"/>
      <c r="OUX39" s="86"/>
      <c r="OUY39" s="86"/>
      <c r="OUZ39" s="86"/>
      <c r="OVA39" s="86"/>
      <c r="OVB39" s="86"/>
      <c r="OVC39" s="86"/>
      <c r="OVD39" s="86"/>
      <c r="OVE39" s="86"/>
      <c r="OVF39" s="86"/>
      <c r="OVG39" s="86"/>
      <c r="OVH39" s="86"/>
      <c r="OVI39" s="86"/>
      <c r="OVJ39" s="86"/>
      <c r="OVK39" s="86"/>
      <c r="OVL39" s="86"/>
      <c r="OVM39" s="86"/>
      <c r="OVN39" s="86"/>
      <c r="OVO39" s="86"/>
      <c r="OVP39" s="86"/>
      <c r="OVQ39" s="86"/>
      <c r="OVR39" s="86"/>
      <c r="OVS39" s="86"/>
      <c r="OVT39" s="86"/>
      <c r="OVU39" s="86"/>
      <c r="OVV39" s="86"/>
      <c r="OVW39" s="86"/>
      <c r="OVX39" s="86"/>
      <c r="OVY39" s="86"/>
      <c r="OVZ39" s="86"/>
      <c r="OWA39" s="86"/>
      <c r="OWB39" s="86"/>
      <c r="OWC39" s="86"/>
      <c r="OWD39" s="86"/>
      <c r="OWE39" s="86"/>
      <c r="OWF39" s="86"/>
      <c r="OWG39" s="86"/>
      <c r="OWH39" s="86"/>
      <c r="OWI39" s="86"/>
      <c r="OWJ39" s="86"/>
      <c r="OWK39" s="86"/>
      <c r="OWL39" s="86"/>
      <c r="OWM39" s="86"/>
      <c r="OWN39" s="86"/>
      <c r="OWO39" s="86"/>
      <c r="OWP39" s="86"/>
      <c r="OWQ39" s="86"/>
      <c r="OWR39" s="86"/>
      <c r="OWS39" s="86"/>
      <c r="OWT39" s="86"/>
      <c r="OWU39" s="86"/>
      <c r="OWV39" s="86"/>
      <c r="OWW39" s="86"/>
      <c r="OWX39" s="86"/>
      <c r="OWY39" s="86"/>
      <c r="OWZ39" s="86"/>
      <c r="OXA39" s="86"/>
      <c r="OXB39" s="86"/>
      <c r="OXC39" s="86"/>
      <c r="OXD39" s="86"/>
      <c r="OXE39" s="86"/>
      <c r="OXF39" s="86"/>
      <c r="OXG39" s="86"/>
      <c r="OXH39" s="86"/>
      <c r="OXI39" s="86"/>
      <c r="OXJ39" s="86"/>
      <c r="OXK39" s="86"/>
      <c r="OXL39" s="86"/>
      <c r="OXM39" s="86"/>
      <c r="OXN39" s="86"/>
      <c r="OXO39" s="86"/>
      <c r="OXP39" s="86"/>
      <c r="OXQ39" s="86"/>
      <c r="OXR39" s="86"/>
      <c r="OXS39" s="86"/>
      <c r="OXT39" s="86"/>
      <c r="OXU39" s="86"/>
      <c r="OXV39" s="86"/>
      <c r="OXW39" s="86"/>
      <c r="OXX39" s="86"/>
      <c r="OXY39" s="86"/>
      <c r="OXZ39" s="86"/>
      <c r="OYA39" s="86"/>
      <c r="OYB39" s="86"/>
      <c r="OYC39" s="86"/>
      <c r="OYD39" s="86"/>
      <c r="OYE39" s="86"/>
      <c r="OYF39" s="86"/>
      <c r="OYG39" s="86"/>
      <c r="OYH39" s="86"/>
      <c r="OYI39" s="86"/>
      <c r="OYJ39" s="86"/>
      <c r="OYK39" s="86"/>
      <c r="OYL39" s="86"/>
      <c r="OYM39" s="86"/>
      <c r="OYN39" s="86"/>
      <c r="OYO39" s="86"/>
      <c r="OYP39" s="86"/>
      <c r="OYQ39" s="86"/>
      <c r="OYR39" s="86"/>
      <c r="OYS39" s="86"/>
      <c r="OYT39" s="86"/>
      <c r="OYU39" s="86"/>
      <c r="OYV39" s="86"/>
      <c r="OYW39" s="86"/>
      <c r="OYX39" s="86"/>
      <c r="OYY39" s="86"/>
      <c r="OYZ39" s="86"/>
      <c r="OZA39" s="86"/>
      <c r="OZB39" s="86"/>
      <c r="OZC39" s="86"/>
      <c r="OZD39" s="86"/>
      <c r="OZE39" s="86"/>
      <c r="OZF39" s="86"/>
      <c r="OZG39" s="86"/>
      <c r="OZH39" s="86"/>
      <c r="OZI39" s="86"/>
      <c r="OZJ39" s="86"/>
      <c r="OZK39" s="86"/>
      <c r="OZL39" s="86"/>
      <c r="OZM39" s="86"/>
      <c r="OZN39" s="86"/>
      <c r="OZO39" s="86"/>
      <c r="OZP39" s="86"/>
      <c r="OZQ39" s="86"/>
      <c r="OZR39" s="86"/>
      <c r="OZS39" s="86"/>
      <c r="OZT39" s="86"/>
      <c r="OZU39" s="86"/>
      <c r="OZV39" s="86"/>
      <c r="OZW39" s="86"/>
      <c r="OZX39" s="86"/>
      <c r="OZY39" s="86"/>
      <c r="OZZ39" s="86"/>
      <c r="PAA39" s="86"/>
      <c r="PAB39" s="86"/>
      <c r="PAC39" s="86"/>
      <c r="PAD39" s="86"/>
      <c r="PAE39" s="86"/>
      <c r="PAF39" s="86"/>
      <c r="PAG39" s="86"/>
      <c r="PAH39" s="86"/>
      <c r="PAI39" s="86"/>
      <c r="PAJ39" s="86"/>
      <c r="PAK39" s="86"/>
      <c r="PAL39" s="86"/>
      <c r="PAM39" s="86"/>
      <c r="PAN39" s="86"/>
      <c r="PAO39" s="86"/>
      <c r="PAP39" s="86"/>
      <c r="PAQ39" s="86"/>
      <c r="PAR39" s="86"/>
      <c r="PAS39" s="86"/>
      <c r="PAT39" s="86"/>
      <c r="PAU39" s="86"/>
      <c r="PAV39" s="86"/>
      <c r="PAW39" s="86"/>
      <c r="PAX39" s="86"/>
      <c r="PAY39" s="86"/>
      <c r="PAZ39" s="86"/>
      <c r="PBA39" s="86"/>
      <c r="PBB39" s="86"/>
      <c r="PBC39" s="86"/>
      <c r="PBD39" s="86"/>
      <c r="PBE39" s="86"/>
      <c r="PBF39" s="86"/>
      <c r="PBG39" s="86"/>
      <c r="PBH39" s="86"/>
      <c r="PBI39" s="86"/>
      <c r="PBJ39" s="86"/>
      <c r="PBK39" s="86"/>
      <c r="PBL39" s="86"/>
      <c r="PBM39" s="86"/>
      <c r="PBN39" s="86"/>
      <c r="PBO39" s="86"/>
      <c r="PBP39" s="86"/>
      <c r="PBQ39" s="86"/>
      <c r="PBR39" s="86"/>
      <c r="PBS39" s="86"/>
      <c r="PBT39" s="86"/>
      <c r="PBU39" s="86"/>
      <c r="PBV39" s="86"/>
      <c r="PBW39" s="86"/>
      <c r="PBX39" s="86"/>
      <c r="PBY39" s="86"/>
      <c r="PBZ39" s="86"/>
      <c r="PCA39" s="86"/>
      <c r="PCB39" s="86"/>
      <c r="PCC39" s="86"/>
      <c r="PCD39" s="86"/>
      <c r="PCE39" s="86"/>
      <c r="PCF39" s="86"/>
      <c r="PCG39" s="86"/>
      <c r="PCH39" s="86"/>
      <c r="PCI39" s="86"/>
      <c r="PCJ39" s="86"/>
      <c r="PCK39" s="86"/>
      <c r="PCL39" s="86"/>
      <c r="PCM39" s="86"/>
      <c r="PCN39" s="86"/>
      <c r="PCO39" s="86"/>
      <c r="PCP39" s="86"/>
      <c r="PCQ39" s="86"/>
      <c r="PCR39" s="86"/>
      <c r="PCS39" s="86"/>
      <c r="PCT39" s="86"/>
      <c r="PCU39" s="86"/>
      <c r="PCV39" s="86"/>
      <c r="PCW39" s="86"/>
      <c r="PCX39" s="86"/>
      <c r="PCY39" s="86"/>
      <c r="PCZ39" s="86"/>
      <c r="PDA39" s="86"/>
      <c r="PDB39" s="86"/>
      <c r="PDC39" s="86"/>
      <c r="PDD39" s="86"/>
      <c r="PDE39" s="86"/>
      <c r="PDF39" s="86"/>
      <c r="PDG39" s="86"/>
      <c r="PDH39" s="86"/>
      <c r="PDI39" s="86"/>
      <c r="PDJ39" s="86"/>
      <c r="PDK39" s="86"/>
      <c r="PDL39" s="86"/>
      <c r="PDM39" s="86"/>
      <c r="PDN39" s="86"/>
      <c r="PDO39" s="86"/>
      <c r="PDP39" s="86"/>
      <c r="PDQ39" s="86"/>
      <c r="PDR39" s="86"/>
      <c r="PDS39" s="86"/>
      <c r="PDT39" s="86"/>
      <c r="PDU39" s="86"/>
      <c r="PDV39" s="86"/>
      <c r="PDW39" s="86"/>
      <c r="PDX39" s="86"/>
      <c r="PDY39" s="86"/>
      <c r="PDZ39" s="86"/>
      <c r="PEA39" s="86"/>
      <c r="PEB39" s="86"/>
      <c r="PEC39" s="86"/>
      <c r="PED39" s="86"/>
      <c r="PEE39" s="86"/>
      <c r="PEF39" s="86"/>
      <c r="PEG39" s="86"/>
      <c r="PEH39" s="86"/>
      <c r="PEI39" s="86"/>
      <c r="PEJ39" s="86"/>
      <c r="PEK39" s="86"/>
      <c r="PEL39" s="86"/>
      <c r="PEM39" s="86"/>
      <c r="PEN39" s="86"/>
      <c r="PEO39" s="86"/>
      <c r="PEP39" s="86"/>
      <c r="PEQ39" s="86"/>
      <c r="PER39" s="86"/>
      <c r="PES39" s="86"/>
      <c r="PET39" s="86"/>
      <c r="PEU39" s="86"/>
      <c r="PEV39" s="86"/>
      <c r="PEW39" s="86"/>
      <c r="PEX39" s="86"/>
      <c r="PEY39" s="86"/>
      <c r="PEZ39" s="86"/>
      <c r="PFA39" s="86"/>
      <c r="PFB39" s="86"/>
      <c r="PFC39" s="86"/>
      <c r="PFD39" s="86"/>
      <c r="PFE39" s="86"/>
      <c r="PFF39" s="86"/>
      <c r="PFG39" s="86"/>
      <c r="PFH39" s="86"/>
      <c r="PFI39" s="86"/>
      <c r="PFJ39" s="86"/>
      <c r="PFK39" s="86"/>
      <c r="PFL39" s="86"/>
      <c r="PFM39" s="86"/>
      <c r="PFN39" s="86"/>
      <c r="PFO39" s="86"/>
      <c r="PFP39" s="86"/>
      <c r="PFQ39" s="86"/>
      <c r="PFR39" s="86"/>
      <c r="PFS39" s="86"/>
      <c r="PFT39" s="86"/>
      <c r="PFU39" s="86"/>
      <c r="PFV39" s="86"/>
      <c r="PFW39" s="86"/>
      <c r="PFX39" s="86"/>
      <c r="PFY39" s="86"/>
      <c r="PFZ39" s="86"/>
      <c r="PGA39" s="86"/>
      <c r="PGB39" s="86"/>
      <c r="PGC39" s="86"/>
      <c r="PGD39" s="86"/>
      <c r="PGE39" s="86"/>
      <c r="PGF39" s="86"/>
      <c r="PGG39" s="86"/>
      <c r="PGH39" s="86"/>
      <c r="PGI39" s="86"/>
      <c r="PGJ39" s="86"/>
      <c r="PGK39" s="86"/>
      <c r="PGL39" s="86"/>
      <c r="PGM39" s="86"/>
      <c r="PGN39" s="86"/>
      <c r="PGO39" s="86"/>
      <c r="PGP39" s="86"/>
      <c r="PGQ39" s="86"/>
      <c r="PGR39" s="86"/>
      <c r="PGS39" s="86"/>
      <c r="PGT39" s="86"/>
      <c r="PGU39" s="86"/>
      <c r="PGV39" s="86"/>
      <c r="PGW39" s="86"/>
      <c r="PGX39" s="86"/>
      <c r="PGY39" s="86"/>
      <c r="PGZ39" s="86"/>
      <c r="PHA39" s="86"/>
      <c r="PHB39" s="86"/>
      <c r="PHC39" s="86"/>
      <c r="PHD39" s="86"/>
      <c r="PHE39" s="86"/>
      <c r="PHF39" s="86"/>
      <c r="PHG39" s="86"/>
      <c r="PHH39" s="86"/>
      <c r="PHI39" s="86"/>
      <c r="PHJ39" s="86"/>
      <c r="PHK39" s="86"/>
      <c r="PHL39" s="86"/>
      <c r="PHM39" s="86"/>
      <c r="PHN39" s="86"/>
      <c r="PHO39" s="86"/>
      <c r="PHP39" s="86"/>
      <c r="PHQ39" s="86"/>
      <c r="PHR39" s="86"/>
      <c r="PHS39" s="86"/>
      <c r="PHT39" s="86"/>
      <c r="PHU39" s="86"/>
      <c r="PHV39" s="86"/>
      <c r="PHW39" s="86"/>
      <c r="PHX39" s="86"/>
      <c r="PHY39" s="86"/>
      <c r="PHZ39" s="86"/>
      <c r="PIA39" s="86"/>
      <c r="PIB39" s="86"/>
      <c r="PIC39" s="86"/>
      <c r="PID39" s="86"/>
      <c r="PIE39" s="86"/>
      <c r="PIF39" s="86"/>
      <c r="PIG39" s="86"/>
      <c r="PIH39" s="86"/>
      <c r="PII39" s="86"/>
      <c r="PIJ39" s="86"/>
      <c r="PIK39" s="86"/>
      <c r="PIL39" s="86"/>
      <c r="PIM39" s="86"/>
      <c r="PIN39" s="86"/>
      <c r="PIO39" s="86"/>
      <c r="PIP39" s="86"/>
      <c r="PIQ39" s="86"/>
      <c r="PIR39" s="86"/>
      <c r="PIS39" s="86"/>
      <c r="PIT39" s="86"/>
      <c r="PIU39" s="86"/>
      <c r="PIV39" s="86"/>
      <c r="PIW39" s="86"/>
      <c r="PIX39" s="86"/>
      <c r="PIY39" s="86"/>
      <c r="PIZ39" s="86"/>
      <c r="PJA39" s="86"/>
      <c r="PJB39" s="86"/>
      <c r="PJC39" s="86"/>
      <c r="PJD39" s="86"/>
      <c r="PJE39" s="86"/>
      <c r="PJF39" s="86"/>
      <c r="PJG39" s="86"/>
      <c r="PJH39" s="86"/>
      <c r="PJI39" s="86"/>
      <c r="PJJ39" s="86"/>
      <c r="PJK39" s="86"/>
      <c r="PJL39" s="86"/>
      <c r="PJM39" s="86"/>
      <c r="PJN39" s="86"/>
      <c r="PJO39" s="86"/>
      <c r="PJP39" s="86"/>
      <c r="PJQ39" s="86"/>
      <c r="PJR39" s="86"/>
      <c r="PJS39" s="86"/>
      <c r="PJT39" s="86"/>
      <c r="PJU39" s="86"/>
      <c r="PJV39" s="86"/>
      <c r="PJW39" s="86"/>
      <c r="PJX39" s="86"/>
      <c r="PJY39" s="86"/>
      <c r="PJZ39" s="86"/>
      <c r="PKA39" s="86"/>
      <c r="PKB39" s="86"/>
      <c r="PKC39" s="86"/>
      <c r="PKD39" s="86"/>
      <c r="PKE39" s="86"/>
      <c r="PKF39" s="86"/>
      <c r="PKG39" s="86"/>
      <c r="PKH39" s="86"/>
      <c r="PKI39" s="86"/>
      <c r="PKJ39" s="86"/>
      <c r="PKK39" s="86"/>
      <c r="PKL39" s="86"/>
      <c r="PKM39" s="86"/>
      <c r="PKN39" s="86"/>
      <c r="PKO39" s="86"/>
      <c r="PKP39" s="86"/>
      <c r="PKQ39" s="86"/>
      <c r="PKR39" s="86"/>
      <c r="PKS39" s="86"/>
      <c r="PKT39" s="86"/>
      <c r="PKU39" s="86"/>
      <c r="PKV39" s="86"/>
      <c r="PKW39" s="86"/>
      <c r="PKX39" s="86"/>
      <c r="PKY39" s="86"/>
      <c r="PKZ39" s="86"/>
      <c r="PLA39" s="86"/>
      <c r="PLB39" s="86"/>
      <c r="PLC39" s="86"/>
      <c r="PLD39" s="86"/>
      <c r="PLE39" s="86"/>
      <c r="PLF39" s="86"/>
      <c r="PLG39" s="86"/>
      <c r="PLH39" s="86"/>
      <c r="PLI39" s="86"/>
      <c r="PLJ39" s="86"/>
      <c r="PLK39" s="86"/>
      <c r="PLL39" s="86"/>
      <c r="PLM39" s="86"/>
      <c r="PLN39" s="86"/>
      <c r="PLO39" s="86"/>
      <c r="PLP39" s="86"/>
      <c r="PLQ39" s="86"/>
      <c r="PLR39" s="86"/>
      <c r="PLS39" s="86"/>
      <c r="PLT39" s="86"/>
      <c r="PLU39" s="86"/>
      <c r="PLV39" s="86"/>
      <c r="PLW39" s="86"/>
      <c r="PLX39" s="86"/>
      <c r="PLY39" s="86"/>
      <c r="PLZ39" s="86"/>
      <c r="PMA39" s="86"/>
      <c r="PMB39" s="86"/>
      <c r="PMC39" s="86"/>
      <c r="PMD39" s="86"/>
      <c r="PME39" s="86"/>
      <c r="PMF39" s="86"/>
      <c r="PMG39" s="86"/>
      <c r="PMH39" s="86"/>
      <c r="PMI39" s="86"/>
      <c r="PMJ39" s="86"/>
      <c r="PMK39" s="86"/>
      <c r="PML39" s="86"/>
      <c r="PMM39" s="86"/>
      <c r="PMN39" s="86"/>
      <c r="PMO39" s="86"/>
      <c r="PMP39" s="86"/>
      <c r="PMQ39" s="86"/>
      <c r="PMR39" s="86"/>
      <c r="PMS39" s="86"/>
      <c r="PMT39" s="86"/>
      <c r="PMU39" s="86"/>
      <c r="PMV39" s="86"/>
      <c r="PMW39" s="86"/>
      <c r="PMX39" s="86"/>
      <c r="PMY39" s="86"/>
      <c r="PMZ39" s="86"/>
      <c r="PNA39" s="86"/>
      <c r="PNB39" s="86"/>
      <c r="PNC39" s="86"/>
      <c r="PND39" s="86"/>
      <c r="PNE39" s="86"/>
      <c r="PNF39" s="86"/>
      <c r="PNG39" s="86"/>
      <c r="PNH39" s="86"/>
      <c r="PNI39" s="86"/>
      <c r="PNJ39" s="86"/>
      <c r="PNK39" s="86"/>
      <c r="PNL39" s="86"/>
      <c r="PNM39" s="86"/>
      <c r="PNN39" s="86"/>
      <c r="PNO39" s="86"/>
      <c r="PNP39" s="86"/>
      <c r="PNQ39" s="86"/>
      <c r="PNR39" s="86"/>
      <c r="PNS39" s="86"/>
      <c r="PNT39" s="86"/>
      <c r="PNU39" s="86"/>
      <c r="PNV39" s="86"/>
      <c r="PNW39" s="86"/>
      <c r="PNX39" s="86"/>
      <c r="PNY39" s="86"/>
      <c r="PNZ39" s="86"/>
      <c r="POA39" s="86"/>
      <c r="POB39" s="86"/>
      <c r="POC39" s="86"/>
      <c r="POD39" s="86"/>
      <c r="POE39" s="86"/>
      <c r="POF39" s="86"/>
      <c r="POG39" s="86"/>
      <c r="POH39" s="86"/>
      <c r="POI39" s="86"/>
      <c r="POJ39" s="86"/>
      <c r="POK39" s="86"/>
      <c r="POL39" s="86"/>
      <c r="POM39" s="86"/>
      <c r="PON39" s="86"/>
      <c r="POO39" s="86"/>
      <c r="POP39" s="86"/>
      <c r="POQ39" s="86"/>
      <c r="POR39" s="86"/>
      <c r="POS39" s="86"/>
      <c r="POT39" s="86"/>
      <c r="POU39" s="86"/>
      <c r="POV39" s="86"/>
      <c r="POW39" s="86"/>
      <c r="POX39" s="86"/>
      <c r="POY39" s="86"/>
      <c r="POZ39" s="86"/>
      <c r="PPA39" s="86"/>
      <c r="PPB39" s="86"/>
      <c r="PPC39" s="86"/>
      <c r="PPD39" s="86"/>
      <c r="PPE39" s="86"/>
      <c r="PPF39" s="86"/>
      <c r="PPG39" s="86"/>
      <c r="PPH39" s="86"/>
      <c r="PPI39" s="86"/>
      <c r="PPJ39" s="86"/>
      <c r="PPK39" s="86"/>
      <c r="PPL39" s="86"/>
      <c r="PPM39" s="86"/>
      <c r="PPN39" s="86"/>
      <c r="PPO39" s="86"/>
      <c r="PPP39" s="86"/>
      <c r="PPQ39" s="86"/>
      <c r="PPR39" s="86"/>
      <c r="PPS39" s="86"/>
      <c r="PPT39" s="86"/>
      <c r="PPU39" s="86"/>
      <c r="PPV39" s="86"/>
      <c r="PPW39" s="86"/>
      <c r="PPX39" s="86"/>
      <c r="PPY39" s="86"/>
      <c r="PPZ39" s="86"/>
      <c r="PQA39" s="86"/>
      <c r="PQB39" s="86"/>
      <c r="PQC39" s="86"/>
      <c r="PQD39" s="86"/>
      <c r="PQE39" s="86"/>
      <c r="PQF39" s="86"/>
      <c r="PQG39" s="86"/>
      <c r="PQH39" s="86"/>
      <c r="PQI39" s="86"/>
      <c r="PQJ39" s="86"/>
      <c r="PQK39" s="86"/>
      <c r="PQL39" s="86"/>
      <c r="PQM39" s="86"/>
      <c r="PQN39" s="86"/>
      <c r="PQO39" s="86"/>
      <c r="PQP39" s="86"/>
      <c r="PQQ39" s="86"/>
      <c r="PQR39" s="86"/>
      <c r="PQS39" s="86"/>
      <c r="PQT39" s="86"/>
      <c r="PQU39" s="86"/>
      <c r="PQV39" s="86"/>
      <c r="PQW39" s="86"/>
      <c r="PQX39" s="86"/>
      <c r="PQY39" s="86"/>
      <c r="PQZ39" s="86"/>
      <c r="PRA39" s="86"/>
      <c r="PRB39" s="86"/>
      <c r="PRC39" s="86"/>
      <c r="PRD39" s="86"/>
      <c r="PRE39" s="86"/>
      <c r="PRF39" s="86"/>
      <c r="PRG39" s="86"/>
      <c r="PRH39" s="86"/>
      <c r="PRI39" s="86"/>
      <c r="PRJ39" s="86"/>
      <c r="PRK39" s="86"/>
      <c r="PRL39" s="86"/>
      <c r="PRM39" s="86"/>
      <c r="PRN39" s="86"/>
      <c r="PRO39" s="86"/>
      <c r="PRP39" s="86"/>
      <c r="PRQ39" s="86"/>
      <c r="PRR39" s="86"/>
      <c r="PRS39" s="86"/>
      <c r="PRT39" s="86"/>
      <c r="PRU39" s="86"/>
      <c r="PRV39" s="86"/>
      <c r="PRW39" s="86"/>
      <c r="PRX39" s="86"/>
      <c r="PRY39" s="86"/>
      <c r="PRZ39" s="86"/>
      <c r="PSA39" s="86"/>
      <c r="PSB39" s="86"/>
      <c r="PSC39" s="86"/>
      <c r="PSD39" s="86"/>
      <c r="PSE39" s="86"/>
      <c r="PSF39" s="86"/>
      <c r="PSG39" s="86"/>
      <c r="PSH39" s="86"/>
      <c r="PSI39" s="86"/>
      <c r="PSJ39" s="86"/>
      <c r="PSK39" s="86"/>
      <c r="PSL39" s="86"/>
      <c r="PSM39" s="86"/>
      <c r="PSN39" s="86"/>
      <c r="PSO39" s="86"/>
      <c r="PSP39" s="86"/>
      <c r="PSQ39" s="86"/>
      <c r="PSR39" s="86"/>
      <c r="PSS39" s="86"/>
      <c r="PST39" s="86"/>
      <c r="PSU39" s="86"/>
      <c r="PSV39" s="86"/>
      <c r="PSW39" s="86"/>
      <c r="PSX39" s="86"/>
      <c r="PSY39" s="86"/>
      <c r="PSZ39" s="86"/>
      <c r="PTA39" s="86"/>
      <c r="PTB39" s="86"/>
      <c r="PTC39" s="86"/>
      <c r="PTD39" s="86"/>
      <c r="PTE39" s="86"/>
      <c r="PTF39" s="86"/>
      <c r="PTG39" s="86"/>
      <c r="PTH39" s="86"/>
      <c r="PTI39" s="86"/>
      <c r="PTJ39" s="86"/>
      <c r="PTK39" s="86"/>
      <c r="PTL39" s="86"/>
      <c r="PTM39" s="86"/>
      <c r="PTN39" s="86"/>
      <c r="PTO39" s="86"/>
      <c r="PTP39" s="86"/>
      <c r="PTQ39" s="86"/>
      <c r="PTR39" s="86"/>
      <c r="PTS39" s="86"/>
      <c r="PTT39" s="86"/>
      <c r="PTU39" s="86"/>
      <c r="PTV39" s="86"/>
      <c r="PTW39" s="86"/>
      <c r="PTX39" s="86"/>
      <c r="PTY39" s="86"/>
      <c r="PTZ39" s="86"/>
      <c r="PUA39" s="86"/>
      <c r="PUB39" s="86"/>
      <c r="PUC39" s="86"/>
      <c r="PUD39" s="86"/>
      <c r="PUE39" s="86"/>
      <c r="PUF39" s="86"/>
      <c r="PUG39" s="86"/>
      <c r="PUH39" s="86"/>
      <c r="PUI39" s="86"/>
      <c r="PUJ39" s="86"/>
      <c r="PUK39" s="86"/>
      <c r="PUL39" s="86"/>
      <c r="PUM39" s="86"/>
      <c r="PUN39" s="86"/>
      <c r="PUO39" s="86"/>
      <c r="PUP39" s="86"/>
      <c r="PUQ39" s="86"/>
      <c r="PUR39" s="86"/>
      <c r="PUS39" s="86"/>
      <c r="PUT39" s="86"/>
      <c r="PUU39" s="86"/>
      <c r="PUV39" s="86"/>
      <c r="PUW39" s="86"/>
      <c r="PUX39" s="86"/>
      <c r="PUY39" s="86"/>
      <c r="PUZ39" s="86"/>
      <c r="PVA39" s="86"/>
      <c r="PVB39" s="86"/>
      <c r="PVC39" s="86"/>
      <c r="PVD39" s="86"/>
      <c r="PVE39" s="86"/>
      <c r="PVF39" s="86"/>
      <c r="PVG39" s="86"/>
      <c r="PVH39" s="86"/>
      <c r="PVI39" s="86"/>
      <c r="PVJ39" s="86"/>
      <c r="PVK39" s="86"/>
      <c r="PVL39" s="86"/>
      <c r="PVM39" s="86"/>
      <c r="PVN39" s="86"/>
      <c r="PVO39" s="86"/>
      <c r="PVP39" s="86"/>
      <c r="PVQ39" s="86"/>
      <c r="PVR39" s="86"/>
      <c r="PVS39" s="86"/>
      <c r="PVT39" s="86"/>
      <c r="PVU39" s="86"/>
      <c r="PVV39" s="86"/>
      <c r="PVW39" s="86"/>
      <c r="PVX39" s="86"/>
      <c r="PVY39" s="86"/>
      <c r="PVZ39" s="86"/>
      <c r="PWA39" s="86"/>
      <c r="PWB39" s="86"/>
      <c r="PWC39" s="86"/>
      <c r="PWD39" s="86"/>
      <c r="PWE39" s="86"/>
      <c r="PWF39" s="86"/>
      <c r="PWG39" s="86"/>
      <c r="PWH39" s="86"/>
      <c r="PWI39" s="86"/>
      <c r="PWJ39" s="86"/>
      <c r="PWK39" s="86"/>
      <c r="PWL39" s="86"/>
      <c r="PWM39" s="86"/>
      <c r="PWN39" s="86"/>
      <c r="PWO39" s="86"/>
      <c r="PWP39" s="86"/>
      <c r="PWQ39" s="86"/>
      <c r="PWR39" s="86"/>
      <c r="PWS39" s="86"/>
      <c r="PWT39" s="86"/>
      <c r="PWU39" s="86"/>
      <c r="PWV39" s="86"/>
      <c r="PWW39" s="86"/>
      <c r="PWX39" s="86"/>
      <c r="PWY39" s="86"/>
      <c r="PWZ39" s="86"/>
      <c r="PXA39" s="86"/>
      <c r="PXB39" s="86"/>
      <c r="PXC39" s="86"/>
      <c r="PXD39" s="86"/>
      <c r="PXE39" s="86"/>
      <c r="PXF39" s="86"/>
      <c r="PXG39" s="86"/>
      <c r="PXH39" s="86"/>
      <c r="PXI39" s="86"/>
      <c r="PXJ39" s="86"/>
      <c r="PXK39" s="86"/>
      <c r="PXL39" s="86"/>
      <c r="PXM39" s="86"/>
      <c r="PXN39" s="86"/>
      <c r="PXO39" s="86"/>
      <c r="PXP39" s="86"/>
      <c r="PXQ39" s="86"/>
      <c r="PXR39" s="86"/>
      <c r="PXS39" s="86"/>
      <c r="PXT39" s="86"/>
      <c r="PXU39" s="86"/>
      <c r="PXV39" s="86"/>
      <c r="PXW39" s="86"/>
      <c r="PXX39" s="86"/>
      <c r="PXY39" s="86"/>
      <c r="PXZ39" s="86"/>
      <c r="PYA39" s="86"/>
      <c r="PYB39" s="86"/>
      <c r="PYC39" s="86"/>
      <c r="PYD39" s="86"/>
      <c r="PYE39" s="86"/>
      <c r="PYF39" s="86"/>
      <c r="PYG39" s="86"/>
      <c r="PYH39" s="86"/>
      <c r="PYI39" s="86"/>
      <c r="PYJ39" s="86"/>
      <c r="PYK39" s="86"/>
      <c r="PYL39" s="86"/>
      <c r="PYM39" s="86"/>
      <c r="PYN39" s="86"/>
      <c r="PYO39" s="86"/>
      <c r="PYP39" s="86"/>
      <c r="PYQ39" s="86"/>
      <c r="PYR39" s="86"/>
      <c r="PYS39" s="86"/>
      <c r="PYT39" s="86"/>
      <c r="PYU39" s="86"/>
      <c r="PYV39" s="86"/>
      <c r="PYW39" s="86"/>
      <c r="PYX39" s="86"/>
      <c r="PYY39" s="86"/>
      <c r="PYZ39" s="86"/>
      <c r="PZA39" s="86"/>
      <c r="PZB39" s="86"/>
      <c r="PZC39" s="86"/>
      <c r="PZD39" s="86"/>
      <c r="PZE39" s="86"/>
      <c r="PZF39" s="86"/>
      <c r="PZG39" s="86"/>
      <c r="PZH39" s="86"/>
      <c r="PZI39" s="86"/>
      <c r="PZJ39" s="86"/>
      <c r="PZK39" s="86"/>
      <c r="PZL39" s="86"/>
      <c r="PZM39" s="86"/>
      <c r="PZN39" s="86"/>
      <c r="PZO39" s="86"/>
      <c r="PZP39" s="86"/>
      <c r="PZQ39" s="86"/>
      <c r="PZR39" s="86"/>
      <c r="PZS39" s="86"/>
      <c r="PZT39" s="86"/>
      <c r="PZU39" s="86"/>
      <c r="PZV39" s="86"/>
      <c r="PZW39" s="86"/>
      <c r="PZX39" s="86"/>
      <c r="PZY39" s="86"/>
      <c r="PZZ39" s="86"/>
      <c r="QAA39" s="86"/>
      <c r="QAB39" s="86"/>
      <c r="QAC39" s="86"/>
      <c r="QAD39" s="86"/>
      <c r="QAE39" s="86"/>
      <c r="QAF39" s="86"/>
      <c r="QAG39" s="86"/>
      <c r="QAH39" s="86"/>
      <c r="QAI39" s="86"/>
      <c r="QAJ39" s="86"/>
      <c r="QAK39" s="86"/>
      <c r="QAL39" s="86"/>
      <c r="QAM39" s="86"/>
      <c r="QAN39" s="86"/>
      <c r="QAO39" s="86"/>
      <c r="QAP39" s="86"/>
      <c r="QAQ39" s="86"/>
      <c r="QAR39" s="86"/>
      <c r="QAS39" s="86"/>
      <c r="QAT39" s="86"/>
      <c r="QAU39" s="86"/>
      <c r="QAV39" s="86"/>
      <c r="QAW39" s="86"/>
      <c r="QAX39" s="86"/>
      <c r="QAY39" s="86"/>
      <c r="QAZ39" s="86"/>
      <c r="QBA39" s="86"/>
      <c r="QBB39" s="86"/>
      <c r="QBC39" s="86"/>
      <c r="QBD39" s="86"/>
      <c r="QBE39" s="86"/>
      <c r="QBF39" s="86"/>
      <c r="QBG39" s="86"/>
      <c r="QBH39" s="86"/>
      <c r="QBI39" s="86"/>
      <c r="QBJ39" s="86"/>
      <c r="QBK39" s="86"/>
      <c r="QBL39" s="86"/>
      <c r="QBM39" s="86"/>
      <c r="QBN39" s="86"/>
      <c r="QBO39" s="86"/>
      <c r="QBP39" s="86"/>
      <c r="QBQ39" s="86"/>
      <c r="QBR39" s="86"/>
      <c r="QBS39" s="86"/>
      <c r="QBT39" s="86"/>
      <c r="QBU39" s="86"/>
      <c r="QBV39" s="86"/>
      <c r="QBW39" s="86"/>
      <c r="QBX39" s="86"/>
      <c r="QBY39" s="86"/>
      <c r="QBZ39" s="86"/>
      <c r="QCA39" s="86"/>
      <c r="QCB39" s="86"/>
      <c r="QCC39" s="86"/>
      <c r="QCD39" s="86"/>
      <c r="QCE39" s="86"/>
      <c r="QCF39" s="86"/>
      <c r="QCG39" s="86"/>
      <c r="QCH39" s="86"/>
      <c r="QCI39" s="86"/>
      <c r="QCJ39" s="86"/>
      <c r="QCK39" s="86"/>
      <c r="QCL39" s="86"/>
      <c r="QCM39" s="86"/>
      <c r="QCN39" s="86"/>
      <c r="QCO39" s="86"/>
      <c r="QCP39" s="86"/>
      <c r="QCQ39" s="86"/>
      <c r="QCR39" s="86"/>
      <c r="QCS39" s="86"/>
      <c r="QCT39" s="86"/>
      <c r="QCU39" s="86"/>
      <c r="QCV39" s="86"/>
      <c r="QCW39" s="86"/>
      <c r="QCX39" s="86"/>
      <c r="QCY39" s="86"/>
      <c r="QCZ39" s="86"/>
      <c r="QDA39" s="86"/>
      <c r="QDB39" s="86"/>
      <c r="QDC39" s="86"/>
      <c r="QDD39" s="86"/>
      <c r="QDE39" s="86"/>
      <c r="QDF39" s="86"/>
      <c r="QDG39" s="86"/>
      <c r="QDH39" s="86"/>
      <c r="QDI39" s="86"/>
      <c r="QDJ39" s="86"/>
      <c r="QDK39" s="86"/>
      <c r="QDL39" s="86"/>
      <c r="QDM39" s="86"/>
      <c r="QDN39" s="86"/>
      <c r="QDO39" s="86"/>
      <c r="QDP39" s="86"/>
      <c r="QDQ39" s="86"/>
      <c r="QDR39" s="86"/>
      <c r="QDS39" s="86"/>
      <c r="QDT39" s="86"/>
      <c r="QDU39" s="86"/>
      <c r="QDV39" s="86"/>
      <c r="QDW39" s="86"/>
      <c r="QDX39" s="86"/>
      <c r="QDY39" s="86"/>
      <c r="QDZ39" s="86"/>
      <c r="QEA39" s="86"/>
      <c r="QEB39" s="86"/>
      <c r="QEC39" s="86"/>
      <c r="QED39" s="86"/>
      <c r="QEE39" s="86"/>
      <c r="QEF39" s="86"/>
      <c r="QEG39" s="86"/>
      <c r="QEH39" s="86"/>
      <c r="QEI39" s="86"/>
      <c r="QEJ39" s="86"/>
      <c r="QEK39" s="86"/>
      <c r="QEL39" s="86"/>
      <c r="QEM39" s="86"/>
      <c r="QEN39" s="86"/>
      <c r="QEO39" s="86"/>
      <c r="QEP39" s="86"/>
      <c r="QEQ39" s="86"/>
      <c r="QER39" s="86"/>
      <c r="QES39" s="86"/>
      <c r="QET39" s="86"/>
      <c r="QEU39" s="86"/>
      <c r="QEV39" s="86"/>
      <c r="QEW39" s="86"/>
      <c r="QEX39" s="86"/>
      <c r="QEY39" s="86"/>
      <c r="QEZ39" s="86"/>
      <c r="QFA39" s="86"/>
      <c r="QFB39" s="86"/>
      <c r="QFC39" s="86"/>
      <c r="QFD39" s="86"/>
      <c r="QFE39" s="86"/>
      <c r="QFF39" s="86"/>
      <c r="QFG39" s="86"/>
      <c r="QFH39" s="86"/>
      <c r="QFI39" s="86"/>
      <c r="QFJ39" s="86"/>
      <c r="QFK39" s="86"/>
      <c r="QFL39" s="86"/>
      <c r="QFM39" s="86"/>
      <c r="QFN39" s="86"/>
      <c r="QFO39" s="86"/>
      <c r="QFP39" s="86"/>
      <c r="QFQ39" s="86"/>
      <c r="QFR39" s="86"/>
      <c r="QFS39" s="86"/>
      <c r="QFT39" s="86"/>
      <c r="QFU39" s="86"/>
      <c r="QFV39" s="86"/>
      <c r="QFW39" s="86"/>
      <c r="QFX39" s="86"/>
      <c r="QFY39" s="86"/>
      <c r="QFZ39" s="86"/>
      <c r="QGA39" s="86"/>
      <c r="QGB39" s="86"/>
      <c r="QGC39" s="86"/>
      <c r="QGD39" s="86"/>
      <c r="QGE39" s="86"/>
      <c r="QGF39" s="86"/>
      <c r="QGG39" s="86"/>
      <c r="QGH39" s="86"/>
      <c r="QGI39" s="86"/>
      <c r="QGJ39" s="86"/>
      <c r="QGK39" s="86"/>
      <c r="QGL39" s="86"/>
      <c r="QGM39" s="86"/>
      <c r="QGN39" s="86"/>
      <c r="QGO39" s="86"/>
      <c r="QGP39" s="86"/>
      <c r="QGQ39" s="86"/>
      <c r="QGR39" s="86"/>
      <c r="QGS39" s="86"/>
      <c r="QGT39" s="86"/>
      <c r="QGU39" s="86"/>
      <c r="QGV39" s="86"/>
      <c r="QGW39" s="86"/>
      <c r="QGX39" s="86"/>
      <c r="QGY39" s="86"/>
      <c r="QGZ39" s="86"/>
      <c r="QHA39" s="86"/>
      <c r="QHB39" s="86"/>
      <c r="QHC39" s="86"/>
      <c r="QHD39" s="86"/>
      <c r="QHE39" s="86"/>
      <c r="QHF39" s="86"/>
      <c r="QHG39" s="86"/>
      <c r="QHH39" s="86"/>
      <c r="QHI39" s="86"/>
      <c r="QHJ39" s="86"/>
      <c r="QHK39" s="86"/>
      <c r="QHL39" s="86"/>
      <c r="QHM39" s="86"/>
      <c r="QHN39" s="86"/>
      <c r="QHO39" s="86"/>
      <c r="QHP39" s="86"/>
      <c r="QHQ39" s="86"/>
      <c r="QHR39" s="86"/>
      <c r="QHS39" s="86"/>
      <c r="QHT39" s="86"/>
      <c r="QHU39" s="86"/>
      <c r="QHV39" s="86"/>
      <c r="QHW39" s="86"/>
      <c r="QHX39" s="86"/>
      <c r="QHY39" s="86"/>
      <c r="QHZ39" s="86"/>
      <c r="QIA39" s="86"/>
      <c r="QIB39" s="86"/>
      <c r="QIC39" s="86"/>
      <c r="QID39" s="86"/>
      <c r="QIE39" s="86"/>
      <c r="QIF39" s="86"/>
      <c r="QIG39" s="86"/>
      <c r="QIH39" s="86"/>
      <c r="QII39" s="86"/>
      <c r="QIJ39" s="86"/>
      <c r="QIK39" s="86"/>
      <c r="QIL39" s="86"/>
      <c r="QIM39" s="86"/>
      <c r="QIN39" s="86"/>
      <c r="QIO39" s="86"/>
      <c r="QIP39" s="86"/>
      <c r="QIQ39" s="86"/>
      <c r="QIR39" s="86"/>
      <c r="QIS39" s="86"/>
      <c r="QIT39" s="86"/>
      <c r="QIU39" s="86"/>
      <c r="QIV39" s="86"/>
      <c r="QIW39" s="86"/>
      <c r="QIX39" s="86"/>
      <c r="QIY39" s="86"/>
      <c r="QIZ39" s="86"/>
      <c r="QJA39" s="86"/>
      <c r="QJB39" s="86"/>
      <c r="QJC39" s="86"/>
      <c r="QJD39" s="86"/>
      <c r="QJE39" s="86"/>
      <c r="QJF39" s="86"/>
      <c r="QJG39" s="86"/>
      <c r="QJH39" s="86"/>
      <c r="QJI39" s="86"/>
      <c r="QJJ39" s="86"/>
      <c r="QJK39" s="86"/>
      <c r="QJL39" s="86"/>
      <c r="QJM39" s="86"/>
      <c r="QJN39" s="86"/>
      <c r="QJO39" s="86"/>
      <c r="QJP39" s="86"/>
      <c r="QJQ39" s="86"/>
      <c r="QJR39" s="86"/>
      <c r="QJS39" s="86"/>
      <c r="QJT39" s="86"/>
      <c r="QJU39" s="86"/>
      <c r="QJV39" s="86"/>
      <c r="QJW39" s="86"/>
      <c r="QJX39" s="86"/>
      <c r="QJY39" s="86"/>
      <c r="QJZ39" s="86"/>
      <c r="QKA39" s="86"/>
      <c r="QKB39" s="86"/>
      <c r="QKC39" s="86"/>
      <c r="QKD39" s="86"/>
      <c r="QKE39" s="86"/>
      <c r="QKF39" s="86"/>
      <c r="QKG39" s="86"/>
      <c r="QKH39" s="86"/>
      <c r="QKI39" s="86"/>
      <c r="QKJ39" s="86"/>
      <c r="QKK39" s="86"/>
      <c r="QKL39" s="86"/>
      <c r="QKM39" s="86"/>
      <c r="QKN39" s="86"/>
      <c r="QKO39" s="86"/>
      <c r="QKP39" s="86"/>
      <c r="QKQ39" s="86"/>
      <c r="QKR39" s="86"/>
      <c r="QKS39" s="86"/>
      <c r="QKT39" s="86"/>
      <c r="QKU39" s="86"/>
      <c r="QKV39" s="86"/>
      <c r="QKW39" s="86"/>
      <c r="QKX39" s="86"/>
      <c r="QKY39" s="86"/>
      <c r="QKZ39" s="86"/>
      <c r="QLA39" s="86"/>
      <c r="QLB39" s="86"/>
      <c r="QLC39" s="86"/>
      <c r="QLD39" s="86"/>
      <c r="QLE39" s="86"/>
      <c r="QLF39" s="86"/>
      <c r="QLG39" s="86"/>
      <c r="QLH39" s="86"/>
      <c r="QLI39" s="86"/>
      <c r="QLJ39" s="86"/>
      <c r="QLK39" s="86"/>
      <c r="QLL39" s="86"/>
      <c r="QLM39" s="86"/>
      <c r="QLN39" s="86"/>
      <c r="QLO39" s="86"/>
      <c r="QLP39" s="86"/>
      <c r="QLQ39" s="86"/>
      <c r="QLR39" s="86"/>
      <c r="QLS39" s="86"/>
      <c r="QLT39" s="86"/>
      <c r="QLU39" s="86"/>
      <c r="QLV39" s="86"/>
      <c r="QLW39" s="86"/>
      <c r="QLX39" s="86"/>
      <c r="QLY39" s="86"/>
      <c r="QLZ39" s="86"/>
      <c r="QMA39" s="86"/>
      <c r="QMB39" s="86"/>
      <c r="QMC39" s="86"/>
      <c r="QMD39" s="86"/>
      <c r="QME39" s="86"/>
      <c r="QMF39" s="86"/>
      <c r="QMG39" s="86"/>
      <c r="QMH39" s="86"/>
      <c r="QMI39" s="86"/>
      <c r="QMJ39" s="86"/>
      <c r="QMK39" s="86"/>
      <c r="QML39" s="86"/>
      <c r="QMM39" s="86"/>
      <c r="QMN39" s="86"/>
      <c r="QMO39" s="86"/>
      <c r="QMP39" s="86"/>
      <c r="QMQ39" s="86"/>
      <c r="QMR39" s="86"/>
      <c r="QMS39" s="86"/>
      <c r="QMT39" s="86"/>
      <c r="QMU39" s="86"/>
      <c r="QMV39" s="86"/>
      <c r="QMW39" s="86"/>
      <c r="QMX39" s="86"/>
      <c r="QMY39" s="86"/>
      <c r="QMZ39" s="86"/>
      <c r="QNA39" s="86"/>
      <c r="QNB39" s="86"/>
      <c r="QNC39" s="86"/>
      <c r="QND39" s="86"/>
      <c r="QNE39" s="86"/>
      <c r="QNF39" s="86"/>
      <c r="QNG39" s="86"/>
      <c r="QNH39" s="86"/>
      <c r="QNI39" s="86"/>
      <c r="QNJ39" s="86"/>
      <c r="QNK39" s="86"/>
      <c r="QNL39" s="86"/>
      <c r="QNM39" s="86"/>
      <c r="QNN39" s="86"/>
      <c r="QNO39" s="86"/>
      <c r="QNP39" s="86"/>
      <c r="QNQ39" s="86"/>
      <c r="QNR39" s="86"/>
      <c r="QNS39" s="86"/>
      <c r="QNT39" s="86"/>
      <c r="QNU39" s="86"/>
      <c r="QNV39" s="86"/>
      <c r="QNW39" s="86"/>
      <c r="QNX39" s="86"/>
      <c r="QNY39" s="86"/>
      <c r="QNZ39" s="86"/>
      <c r="QOA39" s="86"/>
      <c r="QOB39" s="86"/>
      <c r="QOC39" s="86"/>
      <c r="QOD39" s="86"/>
      <c r="QOE39" s="86"/>
      <c r="QOF39" s="86"/>
      <c r="QOG39" s="86"/>
      <c r="QOH39" s="86"/>
      <c r="QOI39" s="86"/>
      <c r="QOJ39" s="86"/>
      <c r="QOK39" s="86"/>
      <c r="QOL39" s="86"/>
      <c r="QOM39" s="86"/>
      <c r="QON39" s="86"/>
      <c r="QOO39" s="86"/>
      <c r="QOP39" s="86"/>
      <c r="QOQ39" s="86"/>
      <c r="QOR39" s="86"/>
      <c r="QOS39" s="86"/>
      <c r="QOT39" s="86"/>
      <c r="QOU39" s="86"/>
      <c r="QOV39" s="86"/>
      <c r="QOW39" s="86"/>
      <c r="QOX39" s="86"/>
      <c r="QOY39" s="86"/>
      <c r="QOZ39" s="86"/>
      <c r="QPA39" s="86"/>
      <c r="QPB39" s="86"/>
      <c r="QPC39" s="86"/>
      <c r="QPD39" s="86"/>
      <c r="QPE39" s="86"/>
      <c r="QPF39" s="86"/>
      <c r="QPG39" s="86"/>
      <c r="QPH39" s="86"/>
      <c r="QPI39" s="86"/>
      <c r="QPJ39" s="86"/>
      <c r="QPK39" s="86"/>
      <c r="QPL39" s="86"/>
      <c r="QPM39" s="86"/>
      <c r="QPN39" s="86"/>
      <c r="QPO39" s="86"/>
      <c r="QPP39" s="86"/>
      <c r="QPQ39" s="86"/>
      <c r="QPR39" s="86"/>
      <c r="QPS39" s="86"/>
      <c r="QPT39" s="86"/>
      <c r="QPU39" s="86"/>
      <c r="QPV39" s="86"/>
      <c r="QPW39" s="86"/>
      <c r="QPX39" s="86"/>
      <c r="QPY39" s="86"/>
      <c r="QPZ39" s="86"/>
      <c r="QQA39" s="86"/>
      <c r="QQB39" s="86"/>
      <c r="QQC39" s="86"/>
      <c r="QQD39" s="86"/>
      <c r="QQE39" s="86"/>
      <c r="QQF39" s="86"/>
      <c r="QQG39" s="86"/>
      <c r="QQH39" s="86"/>
      <c r="QQI39" s="86"/>
      <c r="QQJ39" s="86"/>
      <c r="QQK39" s="86"/>
      <c r="QQL39" s="86"/>
      <c r="QQM39" s="86"/>
      <c r="QQN39" s="86"/>
      <c r="QQO39" s="86"/>
      <c r="QQP39" s="86"/>
      <c r="QQQ39" s="86"/>
      <c r="QQR39" s="86"/>
      <c r="QQS39" s="86"/>
      <c r="QQT39" s="86"/>
      <c r="QQU39" s="86"/>
      <c r="QQV39" s="86"/>
      <c r="QQW39" s="86"/>
      <c r="QQX39" s="86"/>
      <c r="QQY39" s="86"/>
      <c r="QQZ39" s="86"/>
      <c r="QRA39" s="86"/>
      <c r="QRB39" s="86"/>
      <c r="QRC39" s="86"/>
      <c r="QRD39" s="86"/>
      <c r="QRE39" s="86"/>
      <c r="QRF39" s="86"/>
      <c r="QRG39" s="86"/>
      <c r="QRH39" s="86"/>
      <c r="QRI39" s="86"/>
      <c r="QRJ39" s="86"/>
      <c r="QRK39" s="86"/>
      <c r="QRL39" s="86"/>
      <c r="QRM39" s="86"/>
      <c r="QRN39" s="86"/>
      <c r="QRO39" s="86"/>
      <c r="QRP39" s="86"/>
      <c r="QRQ39" s="86"/>
      <c r="QRR39" s="86"/>
      <c r="QRS39" s="86"/>
      <c r="QRT39" s="86"/>
      <c r="QRU39" s="86"/>
      <c r="QRV39" s="86"/>
      <c r="QRW39" s="86"/>
      <c r="QRX39" s="86"/>
      <c r="QRY39" s="86"/>
      <c r="QRZ39" s="86"/>
      <c r="QSA39" s="86"/>
      <c r="QSB39" s="86"/>
      <c r="QSC39" s="86"/>
      <c r="QSD39" s="86"/>
      <c r="QSE39" s="86"/>
      <c r="QSF39" s="86"/>
      <c r="QSG39" s="86"/>
      <c r="QSH39" s="86"/>
      <c r="QSI39" s="86"/>
      <c r="QSJ39" s="86"/>
      <c r="QSK39" s="86"/>
      <c r="QSL39" s="86"/>
      <c r="QSM39" s="86"/>
      <c r="QSN39" s="86"/>
      <c r="QSO39" s="86"/>
      <c r="QSP39" s="86"/>
      <c r="QSQ39" s="86"/>
      <c r="QSR39" s="86"/>
      <c r="QSS39" s="86"/>
      <c r="QST39" s="86"/>
      <c r="QSU39" s="86"/>
      <c r="QSV39" s="86"/>
      <c r="QSW39" s="86"/>
      <c r="QSX39" s="86"/>
      <c r="QSY39" s="86"/>
      <c r="QSZ39" s="86"/>
      <c r="QTA39" s="86"/>
      <c r="QTB39" s="86"/>
      <c r="QTC39" s="86"/>
      <c r="QTD39" s="86"/>
      <c r="QTE39" s="86"/>
      <c r="QTF39" s="86"/>
      <c r="QTG39" s="86"/>
      <c r="QTH39" s="86"/>
      <c r="QTI39" s="86"/>
      <c r="QTJ39" s="86"/>
      <c r="QTK39" s="86"/>
      <c r="QTL39" s="86"/>
      <c r="QTM39" s="86"/>
      <c r="QTN39" s="86"/>
      <c r="QTO39" s="86"/>
      <c r="QTP39" s="86"/>
      <c r="QTQ39" s="86"/>
      <c r="QTR39" s="86"/>
      <c r="QTS39" s="86"/>
      <c r="QTT39" s="86"/>
      <c r="QTU39" s="86"/>
      <c r="QTV39" s="86"/>
      <c r="QTW39" s="86"/>
      <c r="QTX39" s="86"/>
      <c r="QTY39" s="86"/>
      <c r="QTZ39" s="86"/>
      <c r="QUA39" s="86"/>
      <c r="QUB39" s="86"/>
      <c r="QUC39" s="86"/>
      <c r="QUD39" s="86"/>
      <c r="QUE39" s="86"/>
      <c r="QUF39" s="86"/>
      <c r="QUG39" s="86"/>
      <c r="QUH39" s="86"/>
      <c r="QUI39" s="86"/>
      <c r="QUJ39" s="86"/>
      <c r="QUK39" s="86"/>
      <c r="QUL39" s="86"/>
      <c r="QUM39" s="86"/>
      <c r="QUN39" s="86"/>
      <c r="QUO39" s="86"/>
      <c r="QUP39" s="86"/>
      <c r="QUQ39" s="86"/>
      <c r="QUR39" s="86"/>
      <c r="QUS39" s="86"/>
      <c r="QUT39" s="86"/>
      <c r="QUU39" s="86"/>
      <c r="QUV39" s="86"/>
      <c r="QUW39" s="86"/>
      <c r="QUX39" s="86"/>
      <c r="QUY39" s="86"/>
      <c r="QUZ39" s="86"/>
      <c r="QVA39" s="86"/>
      <c r="QVB39" s="86"/>
      <c r="QVC39" s="86"/>
      <c r="QVD39" s="86"/>
      <c r="QVE39" s="86"/>
      <c r="QVF39" s="86"/>
      <c r="QVG39" s="86"/>
      <c r="QVH39" s="86"/>
      <c r="QVI39" s="86"/>
      <c r="QVJ39" s="86"/>
      <c r="QVK39" s="86"/>
      <c r="QVL39" s="86"/>
      <c r="QVM39" s="86"/>
      <c r="QVN39" s="86"/>
      <c r="QVO39" s="86"/>
      <c r="QVP39" s="86"/>
      <c r="QVQ39" s="86"/>
      <c r="QVR39" s="86"/>
      <c r="QVS39" s="86"/>
      <c r="QVT39" s="86"/>
      <c r="QVU39" s="86"/>
      <c r="QVV39" s="86"/>
      <c r="QVW39" s="86"/>
      <c r="QVX39" s="86"/>
      <c r="QVY39" s="86"/>
      <c r="QVZ39" s="86"/>
      <c r="QWA39" s="86"/>
      <c r="QWB39" s="86"/>
      <c r="QWC39" s="86"/>
      <c r="QWD39" s="86"/>
      <c r="QWE39" s="86"/>
      <c r="QWF39" s="86"/>
      <c r="QWG39" s="86"/>
      <c r="QWH39" s="86"/>
      <c r="QWI39" s="86"/>
      <c r="QWJ39" s="86"/>
      <c r="QWK39" s="86"/>
      <c r="QWL39" s="86"/>
      <c r="QWM39" s="86"/>
      <c r="QWN39" s="86"/>
      <c r="QWO39" s="86"/>
      <c r="QWP39" s="86"/>
      <c r="QWQ39" s="86"/>
      <c r="QWR39" s="86"/>
      <c r="QWS39" s="86"/>
      <c r="QWT39" s="86"/>
      <c r="QWU39" s="86"/>
      <c r="QWV39" s="86"/>
      <c r="QWW39" s="86"/>
      <c r="QWX39" s="86"/>
      <c r="QWY39" s="86"/>
      <c r="QWZ39" s="86"/>
      <c r="QXA39" s="86"/>
      <c r="QXB39" s="86"/>
      <c r="QXC39" s="86"/>
      <c r="QXD39" s="86"/>
      <c r="QXE39" s="86"/>
      <c r="QXF39" s="86"/>
      <c r="QXG39" s="86"/>
      <c r="QXH39" s="86"/>
      <c r="QXI39" s="86"/>
      <c r="QXJ39" s="86"/>
      <c r="QXK39" s="86"/>
      <c r="QXL39" s="86"/>
      <c r="QXM39" s="86"/>
      <c r="QXN39" s="86"/>
      <c r="QXO39" s="86"/>
      <c r="QXP39" s="86"/>
      <c r="QXQ39" s="86"/>
      <c r="QXR39" s="86"/>
      <c r="QXS39" s="86"/>
      <c r="QXT39" s="86"/>
      <c r="QXU39" s="86"/>
      <c r="QXV39" s="86"/>
      <c r="QXW39" s="86"/>
      <c r="QXX39" s="86"/>
      <c r="QXY39" s="86"/>
      <c r="QXZ39" s="86"/>
      <c r="QYA39" s="86"/>
      <c r="QYB39" s="86"/>
      <c r="QYC39" s="86"/>
      <c r="QYD39" s="86"/>
      <c r="QYE39" s="86"/>
      <c r="QYF39" s="86"/>
      <c r="QYG39" s="86"/>
      <c r="QYH39" s="86"/>
      <c r="QYI39" s="86"/>
      <c r="QYJ39" s="86"/>
      <c r="QYK39" s="86"/>
      <c r="QYL39" s="86"/>
      <c r="QYM39" s="86"/>
      <c r="QYN39" s="86"/>
      <c r="QYO39" s="86"/>
      <c r="QYP39" s="86"/>
      <c r="QYQ39" s="86"/>
      <c r="QYR39" s="86"/>
      <c r="QYS39" s="86"/>
      <c r="QYT39" s="86"/>
      <c r="QYU39" s="86"/>
      <c r="QYV39" s="86"/>
      <c r="QYW39" s="86"/>
      <c r="QYX39" s="86"/>
      <c r="QYY39" s="86"/>
      <c r="QYZ39" s="86"/>
      <c r="QZA39" s="86"/>
      <c r="QZB39" s="86"/>
      <c r="QZC39" s="86"/>
      <c r="QZD39" s="86"/>
      <c r="QZE39" s="86"/>
      <c r="QZF39" s="86"/>
      <c r="QZG39" s="86"/>
      <c r="QZH39" s="86"/>
      <c r="QZI39" s="86"/>
      <c r="QZJ39" s="86"/>
      <c r="QZK39" s="86"/>
      <c r="QZL39" s="86"/>
      <c r="QZM39" s="86"/>
      <c r="QZN39" s="86"/>
      <c r="QZO39" s="86"/>
      <c r="QZP39" s="86"/>
      <c r="QZQ39" s="86"/>
      <c r="QZR39" s="86"/>
      <c r="QZS39" s="86"/>
      <c r="QZT39" s="86"/>
      <c r="QZU39" s="86"/>
      <c r="QZV39" s="86"/>
      <c r="QZW39" s="86"/>
      <c r="QZX39" s="86"/>
      <c r="QZY39" s="86"/>
      <c r="QZZ39" s="86"/>
      <c r="RAA39" s="86"/>
      <c r="RAB39" s="86"/>
      <c r="RAC39" s="86"/>
      <c r="RAD39" s="86"/>
      <c r="RAE39" s="86"/>
      <c r="RAF39" s="86"/>
      <c r="RAG39" s="86"/>
      <c r="RAH39" s="86"/>
      <c r="RAI39" s="86"/>
      <c r="RAJ39" s="86"/>
      <c r="RAK39" s="86"/>
      <c r="RAL39" s="86"/>
      <c r="RAM39" s="86"/>
      <c r="RAN39" s="86"/>
      <c r="RAO39" s="86"/>
      <c r="RAP39" s="86"/>
      <c r="RAQ39" s="86"/>
      <c r="RAR39" s="86"/>
      <c r="RAS39" s="86"/>
      <c r="RAT39" s="86"/>
      <c r="RAU39" s="86"/>
      <c r="RAV39" s="86"/>
      <c r="RAW39" s="86"/>
      <c r="RAX39" s="86"/>
      <c r="RAY39" s="86"/>
      <c r="RAZ39" s="86"/>
      <c r="RBA39" s="86"/>
      <c r="RBB39" s="86"/>
      <c r="RBC39" s="86"/>
      <c r="RBD39" s="86"/>
      <c r="RBE39" s="86"/>
      <c r="RBF39" s="86"/>
      <c r="RBG39" s="86"/>
      <c r="RBH39" s="86"/>
      <c r="RBI39" s="86"/>
      <c r="RBJ39" s="86"/>
      <c r="RBK39" s="86"/>
      <c r="RBL39" s="86"/>
      <c r="RBM39" s="86"/>
      <c r="RBN39" s="86"/>
      <c r="RBO39" s="86"/>
      <c r="RBP39" s="86"/>
      <c r="RBQ39" s="86"/>
      <c r="RBR39" s="86"/>
      <c r="RBS39" s="86"/>
      <c r="RBT39" s="86"/>
      <c r="RBU39" s="86"/>
      <c r="RBV39" s="86"/>
      <c r="RBW39" s="86"/>
      <c r="RBX39" s="86"/>
      <c r="RBY39" s="86"/>
      <c r="RBZ39" s="86"/>
      <c r="RCA39" s="86"/>
      <c r="RCB39" s="86"/>
      <c r="RCC39" s="86"/>
      <c r="RCD39" s="86"/>
      <c r="RCE39" s="86"/>
      <c r="RCF39" s="86"/>
      <c r="RCG39" s="86"/>
      <c r="RCH39" s="86"/>
      <c r="RCI39" s="86"/>
      <c r="RCJ39" s="86"/>
      <c r="RCK39" s="86"/>
      <c r="RCL39" s="86"/>
      <c r="RCM39" s="86"/>
      <c r="RCN39" s="86"/>
      <c r="RCO39" s="86"/>
      <c r="RCP39" s="86"/>
      <c r="RCQ39" s="86"/>
      <c r="RCR39" s="86"/>
      <c r="RCS39" s="86"/>
      <c r="RCT39" s="86"/>
      <c r="RCU39" s="86"/>
      <c r="RCV39" s="86"/>
      <c r="RCW39" s="86"/>
      <c r="RCX39" s="86"/>
      <c r="RCY39" s="86"/>
      <c r="RCZ39" s="86"/>
      <c r="RDA39" s="86"/>
      <c r="RDB39" s="86"/>
      <c r="RDC39" s="86"/>
      <c r="RDD39" s="86"/>
      <c r="RDE39" s="86"/>
      <c r="RDF39" s="86"/>
      <c r="RDG39" s="86"/>
      <c r="RDH39" s="86"/>
      <c r="RDI39" s="86"/>
      <c r="RDJ39" s="86"/>
      <c r="RDK39" s="86"/>
      <c r="RDL39" s="86"/>
      <c r="RDM39" s="86"/>
      <c r="RDN39" s="86"/>
      <c r="RDO39" s="86"/>
      <c r="RDP39" s="86"/>
      <c r="RDQ39" s="86"/>
      <c r="RDR39" s="86"/>
      <c r="RDS39" s="86"/>
      <c r="RDT39" s="86"/>
      <c r="RDU39" s="86"/>
      <c r="RDV39" s="86"/>
      <c r="RDW39" s="86"/>
      <c r="RDX39" s="86"/>
      <c r="RDY39" s="86"/>
      <c r="RDZ39" s="86"/>
      <c r="REA39" s="86"/>
      <c r="REB39" s="86"/>
      <c r="REC39" s="86"/>
      <c r="RED39" s="86"/>
      <c r="REE39" s="86"/>
      <c r="REF39" s="86"/>
      <c r="REG39" s="86"/>
      <c r="REH39" s="86"/>
      <c r="REI39" s="86"/>
      <c r="REJ39" s="86"/>
      <c r="REK39" s="86"/>
      <c r="REL39" s="86"/>
      <c r="REM39" s="86"/>
      <c r="REN39" s="86"/>
      <c r="REO39" s="86"/>
      <c r="REP39" s="86"/>
      <c r="REQ39" s="86"/>
      <c r="RER39" s="86"/>
      <c r="RES39" s="86"/>
      <c r="RET39" s="86"/>
      <c r="REU39" s="86"/>
      <c r="REV39" s="86"/>
      <c r="REW39" s="86"/>
      <c r="REX39" s="86"/>
      <c r="REY39" s="86"/>
      <c r="REZ39" s="86"/>
      <c r="RFA39" s="86"/>
      <c r="RFB39" s="86"/>
      <c r="RFC39" s="86"/>
      <c r="RFD39" s="86"/>
      <c r="RFE39" s="86"/>
      <c r="RFF39" s="86"/>
      <c r="RFG39" s="86"/>
      <c r="RFH39" s="86"/>
      <c r="RFI39" s="86"/>
      <c r="RFJ39" s="86"/>
      <c r="RFK39" s="86"/>
      <c r="RFL39" s="86"/>
      <c r="RFM39" s="86"/>
      <c r="RFN39" s="86"/>
      <c r="RFO39" s="86"/>
      <c r="RFP39" s="86"/>
      <c r="RFQ39" s="86"/>
      <c r="RFR39" s="86"/>
      <c r="RFS39" s="86"/>
      <c r="RFT39" s="86"/>
      <c r="RFU39" s="86"/>
      <c r="RFV39" s="86"/>
      <c r="RFW39" s="86"/>
      <c r="RFX39" s="86"/>
      <c r="RFY39" s="86"/>
      <c r="RFZ39" s="86"/>
      <c r="RGA39" s="86"/>
      <c r="RGB39" s="86"/>
      <c r="RGC39" s="86"/>
      <c r="RGD39" s="86"/>
      <c r="RGE39" s="86"/>
      <c r="RGF39" s="86"/>
      <c r="RGG39" s="86"/>
      <c r="RGH39" s="86"/>
      <c r="RGI39" s="86"/>
      <c r="RGJ39" s="86"/>
      <c r="RGK39" s="86"/>
      <c r="RGL39" s="86"/>
      <c r="RGM39" s="86"/>
      <c r="RGN39" s="86"/>
      <c r="RGO39" s="86"/>
      <c r="RGP39" s="86"/>
      <c r="RGQ39" s="86"/>
      <c r="RGR39" s="86"/>
      <c r="RGS39" s="86"/>
      <c r="RGT39" s="86"/>
      <c r="RGU39" s="86"/>
      <c r="RGV39" s="86"/>
      <c r="RGW39" s="86"/>
      <c r="RGX39" s="86"/>
      <c r="RGY39" s="86"/>
      <c r="RGZ39" s="86"/>
      <c r="RHA39" s="86"/>
      <c r="RHB39" s="86"/>
      <c r="RHC39" s="86"/>
      <c r="RHD39" s="86"/>
      <c r="RHE39" s="86"/>
      <c r="RHF39" s="86"/>
      <c r="RHG39" s="86"/>
      <c r="RHH39" s="86"/>
      <c r="RHI39" s="86"/>
      <c r="RHJ39" s="86"/>
      <c r="RHK39" s="86"/>
      <c r="RHL39" s="86"/>
      <c r="RHM39" s="86"/>
      <c r="RHN39" s="86"/>
      <c r="RHO39" s="86"/>
      <c r="RHP39" s="86"/>
      <c r="RHQ39" s="86"/>
      <c r="RHR39" s="86"/>
      <c r="RHS39" s="86"/>
      <c r="RHT39" s="86"/>
      <c r="RHU39" s="86"/>
      <c r="RHV39" s="86"/>
      <c r="RHW39" s="86"/>
      <c r="RHX39" s="86"/>
      <c r="RHY39" s="86"/>
      <c r="RHZ39" s="86"/>
      <c r="RIA39" s="86"/>
      <c r="RIB39" s="86"/>
      <c r="RIC39" s="86"/>
      <c r="RID39" s="86"/>
      <c r="RIE39" s="86"/>
      <c r="RIF39" s="86"/>
      <c r="RIG39" s="86"/>
      <c r="RIH39" s="86"/>
      <c r="RII39" s="86"/>
      <c r="RIJ39" s="86"/>
      <c r="RIK39" s="86"/>
      <c r="RIL39" s="86"/>
      <c r="RIM39" s="86"/>
      <c r="RIN39" s="86"/>
      <c r="RIO39" s="86"/>
      <c r="RIP39" s="86"/>
      <c r="RIQ39" s="86"/>
      <c r="RIR39" s="86"/>
      <c r="RIS39" s="86"/>
      <c r="RIT39" s="86"/>
      <c r="RIU39" s="86"/>
      <c r="RIV39" s="86"/>
      <c r="RIW39" s="86"/>
      <c r="RIX39" s="86"/>
      <c r="RIY39" s="86"/>
      <c r="RIZ39" s="86"/>
      <c r="RJA39" s="86"/>
      <c r="RJB39" s="86"/>
      <c r="RJC39" s="86"/>
      <c r="RJD39" s="86"/>
      <c r="RJE39" s="86"/>
      <c r="RJF39" s="86"/>
      <c r="RJG39" s="86"/>
      <c r="RJH39" s="86"/>
      <c r="RJI39" s="86"/>
      <c r="RJJ39" s="86"/>
      <c r="RJK39" s="86"/>
      <c r="RJL39" s="86"/>
      <c r="RJM39" s="86"/>
      <c r="RJN39" s="86"/>
      <c r="RJO39" s="86"/>
      <c r="RJP39" s="86"/>
      <c r="RJQ39" s="86"/>
      <c r="RJR39" s="86"/>
      <c r="RJS39" s="86"/>
      <c r="RJT39" s="86"/>
      <c r="RJU39" s="86"/>
      <c r="RJV39" s="86"/>
      <c r="RJW39" s="86"/>
      <c r="RJX39" s="86"/>
      <c r="RJY39" s="86"/>
      <c r="RJZ39" s="86"/>
      <c r="RKA39" s="86"/>
      <c r="RKB39" s="86"/>
      <c r="RKC39" s="86"/>
      <c r="RKD39" s="86"/>
      <c r="RKE39" s="86"/>
      <c r="RKF39" s="86"/>
      <c r="RKG39" s="86"/>
      <c r="RKH39" s="86"/>
      <c r="RKI39" s="86"/>
      <c r="RKJ39" s="86"/>
      <c r="RKK39" s="86"/>
      <c r="RKL39" s="86"/>
      <c r="RKM39" s="86"/>
      <c r="RKN39" s="86"/>
      <c r="RKO39" s="86"/>
      <c r="RKP39" s="86"/>
      <c r="RKQ39" s="86"/>
      <c r="RKR39" s="86"/>
      <c r="RKS39" s="86"/>
      <c r="RKT39" s="86"/>
      <c r="RKU39" s="86"/>
      <c r="RKV39" s="86"/>
      <c r="RKW39" s="86"/>
      <c r="RKX39" s="86"/>
      <c r="RKY39" s="86"/>
      <c r="RKZ39" s="86"/>
      <c r="RLA39" s="86"/>
      <c r="RLB39" s="86"/>
      <c r="RLC39" s="86"/>
      <c r="RLD39" s="86"/>
      <c r="RLE39" s="86"/>
      <c r="RLF39" s="86"/>
      <c r="RLG39" s="86"/>
      <c r="RLH39" s="86"/>
      <c r="RLI39" s="86"/>
      <c r="RLJ39" s="86"/>
      <c r="RLK39" s="86"/>
      <c r="RLL39" s="86"/>
      <c r="RLM39" s="86"/>
      <c r="RLN39" s="86"/>
      <c r="RLO39" s="86"/>
      <c r="RLP39" s="86"/>
      <c r="RLQ39" s="86"/>
      <c r="RLR39" s="86"/>
      <c r="RLS39" s="86"/>
      <c r="RLT39" s="86"/>
      <c r="RLU39" s="86"/>
      <c r="RLV39" s="86"/>
      <c r="RLW39" s="86"/>
      <c r="RLX39" s="86"/>
      <c r="RLY39" s="86"/>
      <c r="RLZ39" s="86"/>
      <c r="RMA39" s="86"/>
      <c r="RMB39" s="86"/>
      <c r="RMC39" s="86"/>
      <c r="RMD39" s="86"/>
      <c r="RME39" s="86"/>
      <c r="RMF39" s="86"/>
      <c r="RMG39" s="86"/>
      <c r="RMH39" s="86"/>
      <c r="RMI39" s="86"/>
      <c r="RMJ39" s="86"/>
      <c r="RMK39" s="86"/>
      <c r="RML39" s="86"/>
      <c r="RMM39" s="86"/>
      <c r="RMN39" s="86"/>
      <c r="RMO39" s="86"/>
      <c r="RMP39" s="86"/>
      <c r="RMQ39" s="86"/>
      <c r="RMR39" s="86"/>
      <c r="RMS39" s="86"/>
      <c r="RMT39" s="86"/>
      <c r="RMU39" s="86"/>
      <c r="RMV39" s="86"/>
      <c r="RMW39" s="86"/>
      <c r="RMX39" s="86"/>
      <c r="RMY39" s="86"/>
      <c r="RMZ39" s="86"/>
      <c r="RNA39" s="86"/>
      <c r="RNB39" s="86"/>
      <c r="RNC39" s="86"/>
      <c r="RND39" s="86"/>
      <c r="RNE39" s="86"/>
      <c r="RNF39" s="86"/>
      <c r="RNG39" s="86"/>
      <c r="RNH39" s="86"/>
      <c r="RNI39" s="86"/>
      <c r="RNJ39" s="86"/>
      <c r="RNK39" s="86"/>
      <c r="RNL39" s="86"/>
      <c r="RNM39" s="86"/>
      <c r="RNN39" s="86"/>
      <c r="RNO39" s="86"/>
      <c r="RNP39" s="86"/>
      <c r="RNQ39" s="86"/>
      <c r="RNR39" s="86"/>
      <c r="RNS39" s="86"/>
      <c r="RNT39" s="86"/>
      <c r="RNU39" s="86"/>
      <c r="RNV39" s="86"/>
      <c r="RNW39" s="86"/>
      <c r="RNX39" s="86"/>
      <c r="RNY39" s="86"/>
      <c r="RNZ39" s="86"/>
      <c r="ROA39" s="86"/>
      <c r="ROB39" s="86"/>
      <c r="ROC39" s="86"/>
      <c r="ROD39" s="86"/>
      <c r="ROE39" s="86"/>
      <c r="ROF39" s="86"/>
      <c r="ROG39" s="86"/>
      <c r="ROH39" s="86"/>
      <c r="ROI39" s="86"/>
      <c r="ROJ39" s="86"/>
      <c r="ROK39" s="86"/>
      <c r="ROL39" s="86"/>
      <c r="ROM39" s="86"/>
      <c r="RON39" s="86"/>
      <c r="ROO39" s="86"/>
      <c r="ROP39" s="86"/>
      <c r="ROQ39" s="86"/>
      <c r="ROR39" s="86"/>
      <c r="ROS39" s="86"/>
      <c r="ROT39" s="86"/>
      <c r="ROU39" s="86"/>
      <c r="ROV39" s="86"/>
      <c r="ROW39" s="86"/>
      <c r="ROX39" s="86"/>
      <c r="ROY39" s="86"/>
      <c r="ROZ39" s="86"/>
      <c r="RPA39" s="86"/>
      <c r="RPB39" s="86"/>
      <c r="RPC39" s="86"/>
      <c r="RPD39" s="86"/>
      <c r="RPE39" s="86"/>
      <c r="RPF39" s="86"/>
      <c r="RPG39" s="86"/>
      <c r="RPH39" s="86"/>
      <c r="RPI39" s="86"/>
      <c r="RPJ39" s="86"/>
      <c r="RPK39" s="86"/>
      <c r="RPL39" s="86"/>
      <c r="RPM39" s="86"/>
      <c r="RPN39" s="86"/>
      <c r="RPO39" s="86"/>
      <c r="RPP39" s="86"/>
      <c r="RPQ39" s="86"/>
      <c r="RPR39" s="86"/>
      <c r="RPS39" s="86"/>
      <c r="RPT39" s="86"/>
      <c r="RPU39" s="86"/>
      <c r="RPV39" s="86"/>
      <c r="RPW39" s="86"/>
      <c r="RPX39" s="86"/>
      <c r="RPY39" s="86"/>
      <c r="RPZ39" s="86"/>
      <c r="RQA39" s="86"/>
      <c r="RQB39" s="86"/>
      <c r="RQC39" s="86"/>
      <c r="RQD39" s="86"/>
      <c r="RQE39" s="86"/>
      <c r="RQF39" s="86"/>
      <c r="RQG39" s="86"/>
      <c r="RQH39" s="86"/>
      <c r="RQI39" s="86"/>
      <c r="RQJ39" s="86"/>
      <c r="RQK39" s="86"/>
      <c r="RQL39" s="86"/>
      <c r="RQM39" s="86"/>
      <c r="RQN39" s="86"/>
      <c r="RQO39" s="86"/>
      <c r="RQP39" s="86"/>
      <c r="RQQ39" s="86"/>
      <c r="RQR39" s="86"/>
      <c r="RQS39" s="86"/>
      <c r="RQT39" s="86"/>
      <c r="RQU39" s="86"/>
      <c r="RQV39" s="86"/>
      <c r="RQW39" s="86"/>
      <c r="RQX39" s="86"/>
      <c r="RQY39" s="86"/>
      <c r="RQZ39" s="86"/>
      <c r="RRA39" s="86"/>
      <c r="RRB39" s="86"/>
      <c r="RRC39" s="86"/>
      <c r="RRD39" s="86"/>
      <c r="RRE39" s="86"/>
      <c r="RRF39" s="86"/>
      <c r="RRG39" s="86"/>
      <c r="RRH39" s="86"/>
      <c r="RRI39" s="86"/>
      <c r="RRJ39" s="86"/>
      <c r="RRK39" s="86"/>
      <c r="RRL39" s="86"/>
      <c r="RRM39" s="86"/>
      <c r="RRN39" s="86"/>
      <c r="RRO39" s="86"/>
      <c r="RRP39" s="86"/>
      <c r="RRQ39" s="86"/>
      <c r="RRR39" s="86"/>
      <c r="RRS39" s="86"/>
      <c r="RRT39" s="86"/>
      <c r="RRU39" s="86"/>
      <c r="RRV39" s="86"/>
      <c r="RRW39" s="86"/>
      <c r="RRX39" s="86"/>
      <c r="RRY39" s="86"/>
      <c r="RRZ39" s="86"/>
      <c r="RSA39" s="86"/>
      <c r="RSB39" s="86"/>
      <c r="RSC39" s="86"/>
      <c r="RSD39" s="86"/>
      <c r="RSE39" s="86"/>
      <c r="RSF39" s="86"/>
      <c r="RSG39" s="86"/>
      <c r="RSH39" s="86"/>
      <c r="RSI39" s="86"/>
      <c r="RSJ39" s="86"/>
      <c r="RSK39" s="86"/>
      <c r="RSL39" s="86"/>
      <c r="RSM39" s="86"/>
      <c r="RSN39" s="86"/>
      <c r="RSO39" s="86"/>
      <c r="RSP39" s="86"/>
      <c r="RSQ39" s="86"/>
      <c r="RSR39" s="86"/>
      <c r="RSS39" s="86"/>
      <c r="RST39" s="86"/>
      <c r="RSU39" s="86"/>
      <c r="RSV39" s="86"/>
      <c r="RSW39" s="86"/>
      <c r="RSX39" s="86"/>
      <c r="RSY39" s="86"/>
      <c r="RSZ39" s="86"/>
      <c r="RTA39" s="86"/>
      <c r="RTB39" s="86"/>
      <c r="RTC39" s="86"/>
      <c r="RTD39" s="86"/>
      <c r="RTE39" s="86"/>
      <c r="RTF39" s="86"/>
      <c r="RTG39" s="86"/>
      <c r="RTH39" s="86"/>
      <c r="RTI39" s="86"/>
      <c r="RTJ39" s="86"/>
      <c r="RTK39" s="86"/>
      <c r="RTL39" s="86"/>
      <c r="RTM39" s="86"/>
      <c r="RTN39" s="86"/>
      <c r="RTO39" s="86"/>
      <c r="RTP39" s="86"/>
      <c r="RTQ39" s="86"/>
      <c r="RTR39" s="86"/>
      <c r="RTS39" s="86"/>
      <c r="RTT39" s="86"/>
      <c r="RTU39" s="86"/>
      <c r="RTV39" s="86"/>
      <c r="RTW39" s="86"/>
      <c r="RTX39" s="86"/>
      <c r="RTY39" s="86"/>
      <c r="RTZ39" s="86"/>
      <c r="RUA39" s="86"/>
      <c r="RUB39" s="86"/>
      <c r="RUC39" s="86"/>
      <c r="RUD39" s="86"/>
      <c r="RUE39" s="86"/>
      <c r="RUF39" s="86"/>
      <c r="RUG39" s="86"/>
      <c r="RUH39" s="86"/>
      <c r="RUI39" s="86"/>
      <c r="RUJ39" s="86"/>
      <c r="RUK39" s="86"/>
      <c r="RUL39" s="86"/>
      <c r="RUM39" s="86"/>
      <c r="RUN39" s="86"/>
      <c r="RUO39" s="86"/>
      <c r="RUP39" s="86"/>
      <c r="RUQ39" s="86"/>
      <c r="RUR39" s="86"/>
      <c r="RUS39" s="86"/>
      <c r="RUT39" s="86"/>
      <c r="RUU39" s="86"/>
      <c r="RUV39" s="86"/>
      <c r="RUW39" s="86"/>
      <c r="RUX39" s="86"/>
      <c r="RUY39" s="86"/>
      <c r="RUZ39" s="86"/>
      <c r="RVA39" s="86"/>
      <c r="RVB39" s="86"/>
      <c r="RVC39" s="86"/>
      <c r="RVD39" s="86"/>
      <c r="RVE39" s="86"/>
      <c r="RVF39" s="86"/>
      <c r="RVG39" s="86"/>
      <c r="RVH39" s="86"/>
      <c r="RVI39" s="86"/>
      <c r="RVJ39" s="86"/>
      <c r="RVK39" s="86"/>
      <c r="RVL39" s="86"/>
      <c r="RVM39" s="86"/>
      <c r="RVN39" s="86"/>
      <c r="RVO39" s="86"/>
      <c r="RVP39" s="86"/>
      <c r="RVQ39" s="86"/>
      <c r="RVR39" s="86"/>
      <c r="RVS39" s="86"/>
      <c r="RVT39" s="86"/>
      <c r="RVU39" s="86"/>
      <c r="RVV39" s="86"/>
      <c r="RVW39" s="86"/>
      <c r="RVX39" s="86"/>
      <c r="RVY39" s="86"/>
      <c r="RVZ39" s="86"/>
      <c r="RWA39" s="86"/>
      <c r="RWB39" s="86"/>
      <c r="RWC39" s="86"/>
      <c r="RWD39" s="86"/>
      <c r="RWE39" s="86"/>
      <c r="RWF39" s="86"/>
      <c r="RWG39" s="86"/>
      <c r="RWH39" s="86"/>
      <c r="RWI39" s="86"/>
      <c r="RWJ39" s="86"/>
      <c r="RWK39" s="86"/>
      <c r="RWL39" s="86"/>
      <c r="RWM39" s="86"/>
      <c r="RWN39" s="86"/>
      <c r="RWO39" s="86"/>
      <c r="RWP39" s="86"/>
      <c r="RWQ39" s="86"/>
      <c r="RWR39" s="86"/>
      <c r="RWS39" s="86"/>
      <c r="RWT39" s="86"/>
      <c r="RWU39" s="86"/>
      <c r="RWV39" s="86"/>
      <c r="RWW39" s="86"/>
      <c r="RWX39" s="86"/>
      <c r="RWY39" s="86"/>
      <c r="RWZ39" s="86"/>
      <c r="RXA39" s="86"/>
      <c r="RXB39" s="86"/>
      <c r="RXC39" s="86"/>
      <c r="RXD39" s="86"/>
      <c r="RXE39" s="86"/>
      <c r="RXF39" s="86"/>
      <c r="RXG39" s="86"/>
      <c r="RXH39" s="86"/>
      <c r="RXI39" s="86"/>
      <c r="RXJ39" s="86"/>
      <c r="RXK39" s="86"/>
      <c r="RXL39" s="86"/>
      <c r="RXM39" s="86"/>
      <c r="RXN39" s="86"/>
      <c r="RXO39" s="86"/>
      <c r="RXP39" s="86"/>
      <c r="RXQ39" s="86"/>
      <c r="RXR39" s="86"/>
      <c r="RXS39" s="86"/>
      <c r="RXT39" s="86"/>
      <c r="RXU39" s="86"/>
      <c r="RXV39" s="86"/>
      <c r="RXW39" s="86"/>
      <c r="RXX39" s="86"/>
      <c r="RXY39" s="86"/>
      <c r="RXZ39" s="86"/>
      <c r="RYA39" s="86"/>
      <c r="RYB39" s="86"/>
      <c r="RYC39" s="86"/>
      <c r="RYD39" s="86"/>
      <c r="RYE39" s="86"/>
      <c r="RYF39" s="86"/>
      <c r="RYG39" s="86"/>
      <c r="RYH39" s="86"/>
      <c r="RYI39" s="86"/>
      <c r="RYJ39" s="86"/>
      <c r="RYK39" s="86"/>
      <c r="RYL39" s="86"/>
      <c r="RYM39" s="86"/>
      <c r="RYN39" s="86"/>
      <c r="RYO39" s="86"/>
      <c r="RYP39" s="86"/>
      <c r="RYQ39" s="86"/>
      <c r="RYR39" s="86"/>
      <c r="RYS39" s="86"/>
      <c r="RYT39" s="86"/>
      <c r="RYU39" s="86"/>
      <c r="RYV39" s="86"/>
      <c r="RYW39" s="86"/>
      <c r="RYX39" s="86"/>
      <c r="RYY39" s="86"/>
      <c r="RYZ39" s="86"/>
      <c r="RZA39" s="86"/>
      <c r="RZB39" s="86"/>
      <c r="RZC39" s="86"/>
      <c r="RZD39" s="86"/>
      <c r="RZE39" s="86"/>
      <c r="RZF39" s="86"/>
      <c r="RZG39" s="86"/>
      <c r="RZH39" s="86"/>
      <c r="RZI39" s="86"/>
      <c r="RZJ39" s="86"/>
      <c r="RZK39" s="86"/>
      <c r="RZL39" s="86"/>
      <c r="RZM39" s="86"/>
      <c r="RZN39" s="86"/>
      <c r="RZO39" s="86"/>
      <c r="RZP39" s="86"/>
      <c r="RZQ39" s="86"/>
      <c r="RZR39" s="86"/>
      <c r="RZS39" s="86"/>
      <c r="RZT39" s="86"/>
      <c r="RZU39" s="86"/>
      <c r="RZV39" s="86"/>
      <c r="RZW39" s="86"/>
      <c r="RZX39" s="86"/>
      <c r="RZY39" s="86"/>
      <c r="RZZ39" s="86"/>
      <c r="SAA39" s="86"/>
      <c r="SAB39" s="86"/>
      <c r="SAC39" s="86"/>
      <c r="SAD39" s="86"/>
      <c r="SAE39" s="86"/>
      <c r="SAF39" s="86"/>
      <c r="SAG39" s="86"/>
      <c r="SAH39" s="86"/>
      <c r="SAI39" s="86"/>
      <c r="SAJ39" s="86"/>
      <c r="SAK39" s="86"/>
      <c r="SAL39" s="86"/>
      <c r="SAM39" s="86"/>
      <c r="SAN39" s="86"/>
      <c r="SAO39" s="86"/>
      <c r="SAP39" s="86"/>
      <c r="SAQ39" s="86"/>
      <c r="SAR39" s="86"/>
      <c r="SAS39" s="86"/>
      <c r="SAT39" s="86"/>
      <c r="SAU39" s="86"/>
      <c r="SAV39" s="86"/>
      <c r="SAW39" s="86"/>
      <c r="SAX39" s="86"/>
      <c r="SAY39" s="86"/>
      <c r="SAZ39" s="86"/>
      <c r="SBA39" s="86"/>
      <c r="SBB39" s="86"/>
      <c r="SBC39" s="86"/>
      <c r="SBD39" s="86"/>
      <c r="SBE39" s="86"/>
      <c r="SBF39" s="86"/>
      <c r="SBG39" s="86"/>
      <c r="SBH39" s="86"/>
      <c r="SBI39" s="86"/>
      <c r="SBJ39" s="86"/>
      <c r="SBK39" s="86"/>
      <c r="SBL39" s="86"/>
      <c r="SBM39" s="86"/>
      <c r="SBN39" s="86"/>
      <c r="SBO39" s="86"/>
      <c r="SBP39" s="86"/>
      <c r="SBQ39" s="86"/>
      <c r="SBR39" s="86"/>
      <c r="SBS39" s="86"/>
      <c r="SBT39" s="86"/>
      <c r="SBU39" s="86"/>
      <c r="SBV39" s="86"/>
      <c r="SBW39" s="86"/>
      <c r="SBX39" s="86"/>
      <c r="SBY39" s="86"/>
      <c r="SBZ39" s="86"/>
      <c r="SCA39" s="86"/>
      <c r="SCB39" s="86"/>
      <c r="SCC39" s="86"/>
      <c r="SCD39" s="86"/>
      <c r="SCE39" s="86"/>
      <c r="SCF39" s="86"/>
      <c r="SCG39" s="86"/>
      <c r="SCH39" s="86"/>
      <c r="SCI39" s="86"/>
      <c r="SCJ39" s="86"/>
      <c r="SCK39" s="86"/>
      <c r="SCL39" s="86"/>
      <c r="SCM39" s="86"/>
      <c r="SCN39" s="86"/>
      <c r="SCO39" s="86"/>
      <c r="SCP39" s="86"/>
      <c r="SCQ39" s="86"/>
      <c r="SCR39" s="86"/>
      <c r="SCS39" s="86"/>
      <c r="SCT39" s="86"/>
      <c r="SCU39" s="86"/>
      <c r="SCV39" s="86"/>
      <c r="SCW39" s="86"/>
      <c r="SCX39" s="86"/>
      <c r="SCY39" s="86"/>
      <c r="SCZ39" s="86"/>
      <c r="SDA39" s="86"/>
      <c r="SDB39" s="86"/>
      <c r="SDC39" s="86"/>
      <c r="SDD39" s="86"/>
      <c r="SDE39" s="86"/>
      <c r="SDF39" s="86"/>
      <c r="SDG39" s="86"/>
      <c r="SDH39" s="86"/>
      <c r="SDI39" s="86"/>
      <c r="SDJ39" s="86"/>
      <c r="SDK39" s="86"/>
      <c r="SDL39" s="86"/>
      <c r="SDM39" s="86"/>
      <c r="SDN39" s="86"/>
      <c r="SDO39" s="86"/>
      <c r="SDP39" s="86"/>
      <c r="SDQ39" s="86"/>
      <c r="SDR39" s="86"/>
      <c r="SDS39" s="86"/>
      <c r="SDT39" s="86"/>
      <c r="SDU39" s="86"/>
      <c r="SDV39" s="86"/>
      <c r="SDW39" s="86"/>
      <c r="SDX39" s="86"/>
      <c r="SDY39" s="86"/>
      <c r="SDZ39" s="86"/>
      <c r="SEA39" s="86"/>
      <c r="SEB39" s="86"/>
      <c r="SEC39" s="86"/>
      <c r="SED39" s="86"/>
      <c r="SEE39" s="86"/>
      <c r="SEF39" s="86"/>
      <c r="SEG39" s="86"/>
      <c r="SEH39" s="86"/>
      <c r="SEI39" s="86"/>
      <c r="SEJ39" s="86"/>
      <c r="SEK39" s="86"/>
      <c r="SEL39" s="86"/>
      <c r="SEM39" s="86"/>
      <c r="SEN39" s="86"/>
      <c r="SEO39" s="86"/>
      <c r="SEP39" s="86"/>
      <c r="SEQ39" s="86"/>
      <c r="SER39" s="86"/>
      <c r="SES39" s="86"/>
      <c r="SET39" s="86"/>
      <c r="SEU39" s="86"/>
      <c r="SEV39" s="86"/>
      <c r="SEW39" s="86"/>
      <c r="SEX39" s="86"/>
      <c r="SEY39" s="86"/>
      <c r="SEZ39" s="86"/>
      <c r="SFA39" s="86"/>
      <c r="SFB39" s="86"/>
      <c r="SFC39" s="86"/>
      <c r="SFD39" s="86"/>
      <c r="SFE39" s="86"/>
      <c r="SFF39" s="86"/>
      <c r="SFG39" s="86"/>
      <c r="SFH39" s="86"/>
      <c r="SFI39" s="86"/>
      <c r="SFJ39" s="86"/>
      <c r="SFK39" s="86"/>
      <c r="SFL39" s="86"/>
      <c r="SFM39" s="86"/>
      <c r="SFN39" s="86"/>
      <c r="SFO39" s="86"/>
      <c r="SFP39" s="86"/>
      <c r="SFQ39" s="86"/>
      <c r="SFR39" s="86"/>
      <c r="SFS39" s="86"/>
      <c r="SFT39" s="86"/>
      <c r="SFU39" s="86"/>
      <c r="SFV39" s="86"/>
      <c r="SFW39" s="86"/>
      <c r="SFX39" s="86"/>
      <c r="SFY39" s="86"/>
      <c r="SFZ39" s="86"/>
      <c r="SGA39" s="86"/>
      <c r="SGB39" s="86"/>
      <c r="SGC39" s="86"/>
      <c r="SGD39" s="86"/>
      <c r="SGE39" s="86"/>
      <c r="SGF39" s="86"/>
      <c r="SGG39" s="86"/>
      <c r="SGH39" s="86"/>
      <c r="SGI39" s="86"/>
      <c r="SGJ39" s="86"/>
      <c r="SGK39" s="86"/>
      <c r="SGL39" s="86"/>
      <c r="SGM39" s="86"/>
      <c r="SGN39" s="86"/>
      <c r="SGO39" s="86"/>
      <c r="SGP39" s="86"/>
      <c r="SGQ39" s="86"/>
      <c r="SGR39" s="86"/>
      <c r="SGS39" s="86"/>
      <c r="SGT39" s="86"/>
      <c r="SGU39" s="86"/>
      <c r="SGV39" s="86"/>
      <c r="SGW39" s="86"/>
      <c r="SGX39" s="86"/>
      <c r="SGY39" s="86"/>
      <c r="SGZ39" s="86"/>
      <c r="SHA39" s="86"/>
      <c r="SHB39" s="86"/>
      <c r="SHC39" s="86"/>
      <c r="SHD39" s="86"/>
      <c r="SHE39" s="86"/>
      <c r="SHF39" s="86"/>
      <c r="SHG39" s="86"/>
      <c r="SHH39" s="86"/>
      <c r="SHI39" s="86"/>
      <c r="SHJ39" s="86"/>
      <c r="SHK39" s="86"/>
      <c r="SHL39" s="86"/>
      <c r="SHM39" s="86"/>
      <c r="SHN39" s="86"/>
      <c r="SHO39" s="86"/>
      <c r="SHP39" s="86"/>
      <c r="SHQ39" s="86"/>
      <c r="SHR39" s="86"/>
      <c r="SHS39" s="86"/>
      <c r="SHT39" s="86"/>
      <c r="SHU39" s="86"/>
      <c r="SHV39" s="86"/>
      <c r="SHW39" s="86"/>
      <c r="SHX39" s="86"/>
      <c r="SHY39" s="86"/>
      <c r="SHZ39" s="86"/>
      <c r="SIA39" s="86"/>
      <c r="SIB39" s="86"/>
      <c r="SIC39" s="86"/>
      <c r="SID39" s="86"/>
      <c r="SIE39" s="86"/>
      <c r="SIF39" s="86"/>
      <c r="SIG39" s="86"/>
      <c r="SIH39" s="86"/>
      <c r="SII39" s="86"/>
      <c r="SIJ39" s="86"/>
      <c r="SIK39" s="86"/>
      <c r="SIL39" s="86"/>
      <c r="SIM39" s="86"/>
      <c r="SIN39" s="86"/>
      <c r="SIO39" s="86"/>
      <c r="SIP39" s="86"/>
      <c r="SIQ39" s="86"/>
      <c r="SIR39" s="86"/>
      <c r="SIS39" s="86"/>
      <c r="SIT39" s="86"/>
      <c r="SIU39" s="86"/>
      <c r="SIV39" s="86"/>
      <c r="SIW39" s="86"/>
      <c r="SIX39" s="86"/>
      <c r="SIY39" s="86"/>
      <c r="SIZ39" s="86"/>
      <c r="SJA39" s="86"/>
      <c r="SJB39" s="86"/>
      <c r="SJC39" s="86"/>
      <c r="SJD39" s="86"/>
      <c r="SJE39" s="86"/>
      <c r="SJF39" s="86"/>
      <c r="SJG39" s="86"/>
      <c r="SJH39" s="86"/>
      <c r="SJI39" s="86"/>
      <c r="SJJ39" s="86"/>
      <c r="SJK39" s="86"/>
      <c r="SJL39" s="86"/>
      <c r="SJM39" s="86"/>
      <c r="SJN39" s="86"/>
      <c r="SJO39" s="86"/>
      <c r="SJP39" s="86"/>
      <c r="SJQ39" s="86"/>
      <c r="SJR39" s="86"/>
      <c r="SJS39" s="86"/>
      <c r="SJT39" s="86"/>
      <c r="SJU39" s="86"/>
      <c r="SJV39" s="86"/>
      <c r="SJW39" s="86"/>
      <c r="SJX39" s="86"/>
      <c r="SJY39" s="86"/>
      <c r="SJZ39" s="86"/>
      <c r="SKA39" s="86"/>
      <c r="SKB39" s="86"/>
      <c r="SKC39" s="86"/>
      <c r="SKD39" s="86"/>
      <c r="SKE39" s="86"/>
      <c r="SKF39" s="86"/>
      <c r="SKG39" s="86"/>
      <c r="SKH39" s="86"/>
      <c r="SKI39" s="86"/>
      <c r="SKJ39" s="86"/>
      <c r="SKK39" s="86"/>
      <c r="SKL39" s="86"/>
      <c r="SKM39" s="86"/>
      <c r="SKN39" s="86"/>
      <c r="SKO39" s="86"/>
      <c r="SKP39" s="86"/>
      <c r="SKQ39" s="86"/>
      <c r="SKR39" s="86"/>
      <c r="SKS39" s="86"/>
      <c r="SKT39" s="86"/>
      <c r="SKU39" s="86"/>
      <c r="SKV39" s="86"/>
      <c r="SKW39" s="86"/>
      <c r="SKX39" s="86"/>
      <c r="SKY39" s="86"/>
      <c r="SKZ39" s="86"/>
      <c r="SLA39" s="86"/>
      <c r="SLB39" s="86"/>
      <c r="SLC39" s="86"/>
      <c r="SLD39" s="86"/>
      <c r="SLE39" s="86"/>
      <c r="SLF39" s="86"/>
      <c r="SLG39" s="86"/>
      <c r="SLH39" s="86"/>
      <c r="SLI39" s="86"/>
      <c r="SLJ39" s="86"/>
      <c r="SLK39" s="86"/>
      <c r="SLL39" s="86"/>
      <c r="SLM39" s="86"/>
      <c r="SLN39" s="86"/>
      <c r="SLO39" s="86"/>
      <c r="SLP39" s="86"/>
      <c r="SLQ39" s="86"/>
      <c r="SLR39" s="86"/>
      <c r="SLS39" s="86"/>
      <c r="SLT39" s="86"/>
      <c r="SLU39" s="86"/>
      <c r="SLV39" s="86"/>
      <c r="SLW39" s="86"/>
      <c r="SLX39" s="86"/>
      <c r="SLY39" s="86"/>
      <c r="SLZ39" s="86"/>
      <c r="SMA39" s="86"/>
      <c r="SMB39" s="86"/>
      <c r="SMC39" s="86"/>
      <c r="SMD39" s="86"/>
      <c r="SME39" s="86"/>
      <c r="SMF39" s="86"/>
      <c r="SMG39" s="86"/>
      <c r="SMH39" s="86"/>
      <c r="SMI39" s="86"/>
      <c r="SMJ39" s="86"/>
      <c r="SMK39" s="86"/>
      <c r="SML39" s="86"/>
      <c r="SMM39" s="86"/>
      <c r="SMN39" s="86"/>
      <c r="SMO39" s="86"/>
      <c r="SMP39" s="86"/>
      <c r="SMQ39" s="86"/>
      <c r="SMR39" s="86"/>
      <c r="SMS39" s="86"/>
      <c r="SMT39" s="86"/>
      <c r="SMU39" s="86"/>
      <c r="SMV39" s="86"/>
      <c r="SMW39" s="86"/>
      <c r="SMX39" s="86"/>
      <c r="SMY39" s="86"/>
      <c r="SMZ39" s="86"/>
      <c r="SNA39" s="86"/>
      <c r="SNB39" s="86"/>
      <c r="SNC39" s="86"/>
      <c r="SND39" s="86"/>
      <c r="SNE39" s="86"/>
      <c r="SNF39" s="86"/>
      <c r="SNG39" s="86"/>
      <c r="SNH39" s="86"/>
      <c r="SNI39" s="86"/>
      <c r="SNJ39" s="86"/>
      <c r="SNK39" s="86"/>
      <c r="SNL39" s="86"/>
      <c r="SNM39" s="86"/>
      <c r="SNN39" s="86"/>
      <c r="SNO39" s="86"/>
      <c r="SNP39" s="86"/>
      <c r="SNQ39" s="86"/>
      <c r="SNR39" s="86"/>
      <c r="SNS39" s="86"/>
      <c r="SNT39" s="86"/>
      <c r="SNU39" s="86"/>
      <c r="SNV39" s="86"/>
      <c r="SNW39" s="86"/>
      <c r="SNX39" s="86"/>
      <c r="SNY39" s="86"/>
      <c r="SNZ39" s="86"/>
      <c r="SOA39" s="86"/>
      <c r="SOB39" s="86"/>
      <c r="SOC39" s="86"/>
      <c r="SOD39" s="86"/>
      <c r="SOE39" s="86"/>
      <c r="SOF39" s="86"/>
      <c r="SOG39" s="86"/>
      <c r="SOH39" s="86"/>
      <c r="SOI39" s="86"/>
      <c r="SOJ39" s="86"/>
      <c r="SOK39" s="86"/>
      <c r="SOL39" s="86"/>
      <c r="SOM39" s="86"/>
      <c r="SON39" s="86"/>
      <c r="SOO39" s="86"/>
      <c r="SOP39" s="86"/>
      <c r="SOQ39" s="86"/>
      <c r="SOR39" s="86"/>
      <c r="SOS39" s="86"/>
      <c r="SOT39" s="86"/>
      <c r="SOU39" s="86"/>
      <c r="SOV39" s="86"/>
      <c r="SOW39" s="86"/>
      <c r="SOX39" s="86"/>
      <c r="SOY39" s="86"/>
      <c r="SOZ39" s="86"/>
      <c r="SPA39" s="86"/>
      <c r="SPB39" s="86"/>
      <c r="SPC39" s="86"/>
      <c r="SPD39" s="86"/>
      <c r="SPE39" s="86"/>
      <c r="SPF39" s="86"/>
      <c r="SPG39" s="86"/>
      <c r="SPH39" s="86"/>
      <c r="SPI39" s="86"/>
      <c r="SPJ39" s="86"/>
      <c r="SPK39" s="86"/>
      <c r="SPL39" s="86"/>
      <c r="SPM39" s="86"/>
      <c r="SPN39" s="86"/>
      <c r="SPO39" s="86"/>
      <c r="SPP39" s="86"/>
      <c r="SPQ39" s="86"/>
      <c r="SPR39" s="86"/>
      <c r="SPS39" s="86"/>
      <c r="SPT39" s="86"/>
      <c r="SPU39" s="86"/>
      <c r="SPV39" s="86"/>
      <c r="SPW39" s="86"/>
      <c r="SPX39" s="86"/>
      <c r="SPY39" s="86"/>
      <c r="SPZ39" s="86"/>
      <c r="SQA39" s="86"/>
      <c r="SQB39" s="86"/>
      <c r="SQC39" s="86"/>
      <c r="SQD39" s="86"/>
      <c r="SQE39" s="86"/>
      <c r="SQF39" s="86"/>
      <c r="SQG39" s="86"/>
      <c r="SQH39" s="86"/>
      <c r="SQI39" s="86"/>
      <c r="SQJ39" s="86"/>
      <c r="SQK39" s="86"/>
      <c r="SQL39" s="86"/>
      <c r="SQM39" s="86"/>
      <c r="SQN39" s="86"/>
      <c r="SQO39" s="86"/>
      <c r="SQP39" s="86"/>
      <c r="SQQ39" s="86"/>
      <c r="SQR39" s="86"/>
      <c r="SQS39" s="86"/>
      <c r="SQT39" s="86"/>
      <c r="SQU39" s="86"/>
      <c r="SQV39" s="86"/>
      <c r="SQW39" s="86"/>
      <c r="SQX39" s="86"/>
      <c r="SQY39" s="86"/>
      <c r="SQZ39" s="86"/>
      <c r="SRA39" s="86"/>
      <c r="SRB39" s="86"/>
      <c r="SRC39" s="86"/>
      <c r="SRD39" s="86"/>
      <c r="SRE39" s="86"/>
      <c r="SRF39" s="86"/>
      <c r="SRG39" s="86"/>
      <c r="SRH39" s="86"/>
      <c r="SRI39" s="86"/>
      <c r="SRJ39" s="86"/>
      <c r="SRK39" s="86"/>
      <c r="SRL39" s="86"/>
      <c r="SRM39" s="86"/>
      <c r="SRN39" s="86"/>
      <c r="SRO39" s="86"/>
      <c r="SRP39" s="86"/>
      <c r="SRQ39" s="86"/>
      <c r="SRR39" s="86"/>
      <c r="SRS39" s="86"/>
      <c r="SRT39" s="86"/>
      <c r="SRU39" s="86"/>
      <c r="SRV39" s="86"/>
      <c r="SRW39" s="86"/>
      <c r="SRX39" s="86"/>
      <c r="SRY39" s="86"/>
      <c r="SRZ39" s="86"/>
      <c r="SSA39" s="86"/>
      <c r="SSB39" s="86"/>
      <c r="SSC39" s="86"/>
      <c r="SSD39" s="86"/>
      <c r="SSE39" s="86"/>
      <c r="SSF39" s="86"/>
      <c r="SSG39" s="86"/>
      <c r="SSH39" s="86"/>
      <c r="SSI39" s="86"/>
      <c r="SSJ39" s="86"/>
      <c r="SSK39" s="86"/>
      <c r="SSL39" s="86"/>
      <c r="SSM39" s="86"/>
      <c r="SSN39" s="86"/>
      <c r="SSO39" s="86"/>
      <c r="SSP39" s="86"/>
      <c r="SSQ39" s="86"/>
      <c r="SSR39" s="86"/>
      <c r="SSS39" s="86"/>
      <c r="SST39" s="86"/>
      <c r="SSU39" s="86"/>
      <c r="SSV39" s="86"/>
      <c r="SSW39" s="86"/>
      <c r="SSX39" s="86"/>
      <c r="SSY39" s="86"/>
      <c r="SSZ39" s="86"/>
      <c r="STA39" s="86"/>
      <c r="STB39" s="86"/>
      <c r="STC39" s="86"/>
      <c r="STD39" s="86"/>
      <c r="STE39" s="86"/>
      <c r="STF39" s="86"/>
      <c r="STG39" s="86"/>
      <c r="STH39" s="86"/>
      <c r="STI39" s="86"/>
      <c r="STJ39" s="86"/>
      <c r="STK39" s="86"/>
      <c r="STL39" s="86"/>
      <c r="STM39" s="86"/>
      <c r="STN39" s="86"/>
      <c r="STO39" s="86"/>
      <c r="STP39" s="86"/>
      <c r="STQ39" s="86"/>
      <c r="STR39" s="86"/>
      <c r="STS39" s="86"/>
      <c r="STT39" s="86"/>
      <c r="STU39" s="86"/>
      <c r="STV39" s="86"/>
      <c r="STW39" s="86"/>
      <c r="STX39" s="86"/>
      <c r="STY39" s="86"/>
      <c r="STZ39" s="86"/>
      <c r="SUA39" s="86"/>
      <c r="SUB39" s="86"/>
      <c r="SUC39" s="86"/>
      <c r="SUD39" s="86"/>
      <c r="SUE39" s="86"/>
      <c r="SUF39" s="86"/>
      <c r="SUG39" s="86"/>
      <c r="SUH39" s="86"/>
      <c r="SUI39" s="86"/>
      <c r="SUJ39" s="86"/>
      <c r="SUK39" s="86"/>
      <c r="SUL39" s="86"/>
      <c r="SUM39" s="86"/>
      <c r="SUN39" s="86"/>
      <c r="SUO39" s="86"/>
      <c r="SUP39" s="86"/>
      <c r="SUQ39" s="86"/>
      <c r="SUR39" s="86"/>
      <c r="SUS39" s="86"/>
      <c r="SUT39" s="86"/>
      <c r="SUU39" s="86"/>
      <c r="SUV39" s="86"/>
      <c r="SUW39" s="86"/>
      <c r="SUX39" s="86"/>
      <c r="SUY39" s="86"/>
      <c r="SUZ39" s="86"/>
      <c r="SVA39" s="86"/>
      <c r="SVB39" s="86"/>
      <c r="SVC39" s="86"/>
      <c r="SVD39" s="86"/>
      <c r="SVE39" s="86"/>
      <c r="SVF39" s="86"/>
      <c r="SVG39" s="86"/>
      <c r="SVH39" s="86"/>
      <c r="SVI39" s="86"/>
      <c r="SVJ39" s="86"/>
      <c r="SVK39" s="86"/>
      <c r="SVL39" s="86"/>
      <c r="SVM39" s="86"/>
      <c r="SVN39" s="86"/>
      <c r="SVO39" s="86"/>
      <c r="SVP39" s="86"/>
      <c r="SVQ39" s="86"/>
      <c r="SVR39" s="86"/>
      <c r="SVS39" s="86"/>
      <c r="SVT39" s="86"/>
      <c r="SVU39" s="86"/>
      <c r="SVV39" s="86"/>
      <c r="SVW39" s="86"/>
      <c r="SVX39" s="86"/>
      <c r="SVY39" s="86"/>
      <c r="SVZ39" s="86"/>
      <c r="SWA39" s="86"/>
      <c r="SWB39" s="86"/>
      <c r="SWC39" s="86"/>
      <c r="SWD39" s="86"/>
      <c r="SWE39" s="86"/>
      <c r="SWF39" s="86"/>
      <c r="SWG39" s="86"/>
      <c r="SWH39" s="86"/>
      <c r="SWI39" s="86"/>
      <c r="SWJ39" s="86"/>
      <c r="SWK39" s="86"/>
      <c r="SWL39" s="86"/>
      <c r="SWM39" s="86"/>
      <c r="SWN39" s="86"/>
      <c r="SWO39" s="86"/>
      <c r="SWP39" s="86"/>
      <c r="SWQ39" s="86"/>
      <c r="SWR39" s="86"/>
      <c r="SWS39" s="86"/>
      <c r="SWT39" s="86"/>
      <c r="SWU39" s="86"/>
      <c r="SWV39" s="86"/>
      <c r="SWW39" s="86"/>
      <c r="SWX39" s="86"/>
      <c r="SWY39" s="86"/>
      <c r="SWZ39" s="86"/>
      <c r="SXA39" s="86"/>
      <c r="SXB39" s="86"/>
      <c r="SXC39" s="86"/>
      <c r="SXD39" s="86"/>
      <c r="SXE39" s="86"/>
      <c r="SXF39" s="86"/>
      <c r="SXG39" s="86"/>
      <c r="SXH39" s="86"/>
      <c r="SXI39" s="86"/>
      <c r="SXJ39" s="86"/>
      <c r="SXK39" s="86"/>
      <c r="SXL39" s="86"/>
      <c r="SXM39" s="86"/>
      <c r="SXN39" s="86"/>
      <c r="SXO39" s="86"/>
      <c r="SXP39" s="86"/>
      <c r="SXQ39" s="86"/>
      <c r="SXR39" s="86"/>
      <c r="SXS39" s="86"/>
      <c r="SXT39" s="86"/>
      <c r="SXU39" s="86"/>
      <c r="SXV39" s="86"/>
      <c r="SXW39" s="86"/>
      <c r="SXX39" s="86"/>
      <c r="SXY39" s="86"/>
      <c r="SXZ39" s="86"/>
      <c r="SYA39" s="86"/>
      <c r="SYB39" s="86"/>
      <c r="SYC39" s="86"/>
      <c r="SYD39" s="86"/>
      <c r="SYE39" s="86"/>
      <c r="SYF39" s="86"/>
      <c r="SYG39" s="86"/>
      <c r="SYH39" s="86"/>
      <c r="SYI39" s="86"/>
      <c r="SYJ39" s="86"/>
      <c r="SYK39" s="86"/>
      <c r="SYL39" s="86"/>
      <c r="SYM39" s="86"/>
      <c r="SYN39" s="86"/>
      <c r="SYO39" s="86"/>
      <c r="SYP39" s="86"/>
      <c r="SYQ39" s="86"/>
      <c r="SYR39" s="86"/>
      <c r="SYS39" s="86"/>
      <c r="SYT39" s="86"/>
      <c r="SYU39" s="86"/>
      <c r="SYV39" s="86"/>
      <c r="SYW39" s="86"/>
      <c r="SYX39" s="86"/>
      <c r="SYY39" s="86"/>
      <c r="SYZ39" s="86"/>
      <c r="SZA39" s="86"/>
      <c r="SZB39" s="86"/>
      <c r="SZC39" s="86"/>
      <c r="SZD39" s="86"/>
      <c r="SZE39" s="86"/>
      <c r="SZF39" s="86"/>
      <c r="SZG39" s="86"/>
      <c r="SZH39" s="86"/>
      <c r="SZI39" s="86"/>
      <c r="SZJ39" s="86"/>
      <c r="SZK39" s="86"/>
      <c r="SZL39" s="86"/>
      <c r="SZM39" s="86"/>
      <c r="SZN39" s="86"/>
      <c r="SZO39" s="86"/>
      <c r="SZP39" s="86"/>
      <c r="SZQ39" s="86"/>
      <c r="SZR39" s="86"/>
      <c r="SZS39" s="86"/>
      <c r="SZT39" s="86"/>
      <c r="SZU39" s="86"/>
      <c r="SZV39" s="86"/>
      <c r="SZW39" s="86"/>
      <c r="SZX39" s="86"/>
      <c r="SZY39" s="86"/>
      <c r="SZZ39" s="86"/>
      <c r="TAA39" s="86"/>
      <c r="TAB39" s="86"/>
      <c r="TAC39" s="86"/>
      <c r="TAD39" s="86"/>
      <c r="TAE39" s="86"/>
      <c r="TAF39" s="86"/>
      <c r="TAG39" s="86"/>
      <c r="TAH39" s="86"/>
      <c r="TAI39" s="86"/>
      <c r="TAJ39" s="86"/>
      <c r="TAK39" s="86"/>
      <c r="TAL39" s="86"/>
      <c r="TAM39" s="86"/>
      <c r="TAN39" s="86"/>
      <c r="TAO39" s="86"/>
      <c r="TAP39" s="86"/>
      <c r="TAQ39" s="86"/>
      <c r="TAR39" s="86"/>
      <c r="TAS39" s="86"/>
      <c r="TAT39" s="86"/>
      <c r="TAU39" s="86"/>
      <c r="TAV39" s="86"/>
      <c r="TAW39" s="86"/>
      <c r="TAX39" s="86"/>
      <c r="TAY39" s="86"/>
      <c r="TAZ39" s="86"/>
      <c r="TBA39" s="86"/>
      <c r="TBB39" s="86"/>
      <c r="TBC39" s="86"/>
      <c r="TBD39" s="86"/>
      <c r="TBE39" s="86"/>
      <c r="TBF39" s="86"/>
      <c r="TBG39" s="86"/>
      <c r="TBH39" s="86"/>
      <c r="TBI39" s="86"/>
      <c r="TBJ39" s="86"/>
      <c r="TBK39" s="86"/>
      <c r="TBL39" s="86"/>
      <c r="TBM39" s="86"/>
      <c r="TBN39" s="86"/>
      <c r="TBO39" s="86"/>
      <c r="TBP39" s="86"/>
      <c r="TBQ39" s="86"/>
      <c r="TBR39" s="86"/>
      <c r="TBS39" s="86"/>
      <c r="TBT39" s="86"/>
      <c r="TBU39" s="86"/>
      <c r="TBV39" s="86"/>
      <c r="TBW39" s="86"/>
      <c r="TBX39" s="86"/>
      <c r="TBY39" s="86"/>
      <c r="TBZ39" s="86"/>
      <c r="TCA39" s="86"/>
      <c r="TCB39" s="86"/>
      <c r="TCC39" s="86"/>
      <c r="TCD39" s="86"/>
      <c r="TCE39" s="86"/>
      <c r="TCF39" s="86"/>
      <c r="TCG39" s="86"/>
      <c r="TCH39" s="86"/>
      <c r="TCI39" s="86"/>
      <c r="TCJ39" s="86"/>
      <c r="TCK39" s="86"/>
      <c r="TCL39" s="86"/>
      <c r="TCM39" s="86"/>
      <c r="TCN39" s="86"/>
      <c r="TCO39" s="86"/>
      <c r="TCP39" s="86"/>
      <c r="TCQ39" s="86"/>
      <c r="TCR39" s="86"/>
      <c r="TCS39" s="86"/>
      <c r="TCT39" s="86"/>
      <c r="TCU39" s="86"/>
      <c r="TCV39" s="86"/>
      <c r="TCW39" s="86"/>
      <c r="TCX39" s="86"/>
      <c r="TCY39" s="86"/>
      <c r="TCZ39" s="86"/>
      <c r="TDA39" s="86"/>
      <c r="TDB39" s="86"/>
      <c r="TDC39" s="86"/>
      <c r="TDD39" s="86"/>
      <c r="TDE39" s="86"/>
      <c r="TDF39" s="86"/>
      <c r="TDG39" s="86"/>
      <c r="TDH39" s="86"/>
      <c r="TDI39" s="86"/>
      <c r="TDJ39" s="86"/>
      <c r="TDK39" s="86"/>
      <c r="TDL39" s="86"/>
      <c r="TDM39" s="86"/>
      <c r="TDN39" s="86"/>
      <c r="TDO39" s="86"/>
      <c r="TDP39" s="86"/>
      <c r="TDQ39" s="86"/>
      <c r="TDR39" s="86"/>
      <c r="TDS39" s="86"/>
      <c r="TDT39" s="86"/>
      <c r="TDU39" s="86"/>
      <c r="TDV39" s="86"/>
      <c r="TDW39" s="86"/>
      <c r="TDX39" s="86"/>
      <c r="TDY39" s="86"/>
      <c r="TDZ39" s="86"/>
      <c r="TEA39" s="86"/>
      <c r="TEB39" s="86"/>
      <c r="TEC39" s="86"/>
      <c r="TED39" s="86"/>
      <c r="TEE39" s="86"/>
      <c r="TEF39" s="86"/>
      <c r="TEG39" s="86"/>
      <c r="TEH39" s="86"/>
      <c r="TEI39" s="86"/>
      <c r="TEJ39" s="86"/>
      <c r="TEK39" s="86"/>
      <c r="TEL39" s="86"/>
      <c r="TEM39" s="86"/>
      <c r="TEN39" s="86"/>
      <c r="TEO39" s="86"/>
      <c r="TEP39" s="86"/>
      <c r="TEQ39" s="86"/>
      <c r="TER39" s="86"/>
      <c r="TES39" s="86"/>
      <c r="TET39" s="86"/>
      <c r="TEU39" s="86"/>
      <c r="TEV39" s="86"/>
      <c r="TEW39" s="86"/>
      <c r="TEX39" s="86"/>
      <c r="TEY39" s="86"/>
      <c r="TEZ39" s="86"/>
      <c r="TFA39" s="86"/>
      <c r="TFB39" s="86"/>
      <c r="TFC39" s="86"/>
      <c r="TFD39" s="86"/>
      <c r="TFE39" s="86"/>
      <c r="TFF39" s="86"/>
      <c r="TFG39" s="86"/>
      <c r="TFH39" s="86"/>
      <c r="TFI39" s="86"/>
      <c r="TFJ39" s="86"/>
      <c r="TFK39" s="86"/>
      <c r="TFL39" s="86"/>
      <c r="TFM39" s="86"/>
      <c r="TFN39" s="86"/>
      <c r="TFO39" s="86"/>
      <c r="TFP39" s="86"/>
      <c r="TFQ39" s="86"/>
      <c r="TFR39" s="86"/>
      <c r="TFS39" s="86"/>
      <c r="TFT39" s="86"/>
      <c r="TFU39" s="86"/>
      <c r="TFV39" s="86"/>
      <c r="TFW39" s="86"/>
      <c r="TFX39" s="86"/>
      <c r="TFY39" s="86"/>
      <c r="TFZ39" s="86"/>
      <c r="TGA39" s="86"/>
      <c r="TGB39" s="86"/>
      <c r="TGC39" s="86"/>
      <c r="TGD39" s="86"/>
      <c r="TGE39" s="86"/>
      <c r="TGF39" s="86"/>
      <c r="TGG39" s="86"/>
      <c r="TGH39" s="86"/>
      <c r="TGI39" s="86"/>
      <c r="TGJ39" s="86"/>
      <c r="TGK39" s="86"/>
      <c r="TGL39" s="86"/>
      <c r="TGM39" s="86"/>
      <c r="TGN39" s="86"/>
      <c r="TGO39" s="86"/>
      <c r="TGP39" s="86"/>
      <c r="TGQ39" s="86"/>
      <c r="TGR39" s="86"/>
      <c r="TGS39" s="86"/>
      <c r="TGT39" s="86"/>
      <c r="TGU39" s="86"/>
      <c r="TGV39" s="86"/>
      <c r="TGW39" s="86"/>
      <c r="TGX39" s="86"/>
      <c r="TGY39" s="86"/>
      <c r="TGZ39" s="86"/>
      <c r="THA39" s="86"/>
      <c r="THB39" s="86"/>
      <c r="THC39" s="86"/>
      <c r="THD39" s="86"/>
      <c r="THE39" s="86"/>
      <c r="THF39" s="86"/>
      <c r="THG39" s="86"/>
      <c r="THH39" s="86"/>
      <c r="THI39" s="86"/>
      <c r="THJ39" s="86"/>
      <c r="THK39" s="86"/>
      <c r="THL39" s="86"/>
      <c r="THM39" s="86"/>
      <c r="THN39" s="86"/>
      <c r="THO39" s="86"/>
      <c r="THP39" s="86"/>
      <c r="THQ39" s="86"/>
      <c r="THR39" s="86"/>
      <c r="THS39" s="86"/>
      <c r="THT39" s="86"/>
      <c r="THU39" s="86"/>
      <c r="THV39" s="86"/>
      <c r="THW39" s="86"/>
      <c r="THX39" s="86"/>
      <c r="THY39" s="86"/>
      <c r="THZ39" s="86"/>
      <c r="TIA39" s="86"/>
      <c r="TIB39" s="86"/>
      <c r="TIC39" s="86"/>
      <c r="TID39" s="86"/>
      <c r="TIE39" s="86"/>
      <c r="TIF39" s="86"/>
      <c r="TIG39" s="86"/>
      <c r="TIH39" s="86"/>
      <c r="TII39" s="86"/>
      <c r="TIJ39" s="86"/>
      <c r="TIK39" s="86"/>
      <c r="TIL39" s="86"/>
      <c r="TIM39" s="86"/>
      <c r="TIN39" s="86"/>
      <c r="TIO39" s="86"/>
      <c r="TIP39" s="86"/>
      <c r="TIQ39" s="86"/>
      <c r="TIR39" s="86"/>
      <c r="TIS39" s="86"/>
      <c r="TIT39" s="86"/>
      <c r="TIU39" s="86"/>
      <c r="TIV39" s="86"/>
      <c r="TIW39" s="86"/>
      <c r="TIX39" s="86"/>
      <c r="TIY39" s="86"/>
      <c r="TIZ39" s="86"/>
      <c r="TJA39" s="86"/>
      <c r="TJB39" s="86"/>
      <c r="TJC39" s="86"/>
      <c r="TJD39" s="86"/>
      <c r="TJE39" s="86"/>
      <c r="TJF39" s="86"/>
      <c r="TJG39" s="86"/>
      <c r="TJH39" s="86"/>
      <c r="TJI39" s="86"/>
      <c r="TJJ39" s="86"/>
      <c r="TJK39" s="86"/>
      <c r="TJL39" s="86"/>
      <c r="TJM39" s="86"/>
      <c r="TJN39" s="86"/>
      <c r="TJO39" s="86"/>
      <c r="TJP39" s="86"/>
      <c r="TJQ39" s="86"/>
      <c r="TJR39" s="86"/>
      <c r="TJS39" s="86"/>
      <c r="TJT39" s="86"/>
      <c r="TJU39" s="86"/>
      <c r="TJV39" s="86"/>
      <c r="TJW39" s="86"/>
      <c r="TJX39" s="86"/>
      <c r="TJY39" s="86"/>
      <c r="TJZ39" s="86"/>
      <c r="TKA39" s="86"/>
      <c r="TKB39" s="86"/>
      <c r="TKC39" s="86"/>
      <c r="TKD39" s="86"/>
      <c r="TKE39" s="86"/>
      <c r="TKF39" s="86"/>
      <c r="TKG39" s="86"/>
      <c r="TKH39" s="86"/>
      <c r="TKI39" s="86"/>
      <c r="TKJ39" s="86"/>
      <c r="TKK39" s="86"/>
      <c r="TKL39" s="86"/>
      <c r="TKM39" s="86"/>
      <c r="TKN39" s="86"/>
      <c r="TKO39" s="86"/>
      <c r="TKP39" s="86"/>
      <c r="TKQ39" s="86"/>
      <c r="TKR39" s="86"/>
      <c r="TKS39" s="86"/>
      <c r="TKT39" s="86"/>
      <c r="TKU39" s="86"/>
      <c r="TKV39" s="86"/>
      <c r="TKW39" s="86"/>
      <c r="TKX39" s="86"/>
      <c r="TKY39" s="86"/>
      <c r="TKZ39" s="86"/>
      <c r="TLA39" s="86"/>
      <c r="TLB39" s="86"/>
      <c r="TLC39" s="86"/>
      <c r="TLD39" s="86"/>
      <c r="TLE39" s="86"/>
      <c r="TLF39" s="86"/>
      <c r="TLG39" s="86"/>
      <c r="TLH39" s="86"/>
      <c r="TLI39" s="86"/>
      <c r="TLJ39" s="86"/>
      <c r="TLK39" s="86"/>
      <c r="TLL39" s="86"/>
      <c r="TLM39" s="86"/>
      <c r="TLN39" s="86"/>
      <c r="TLO39" s="86"/>
      <c r="TLP39" s="86"/>
      <c r="TLQ39" s="86"/>
      <c r="TLR39" s="86"/>
      <c r="TLS39" s="86"/>
      <c r="TLT39" s="86"/>
      <c r="TLU39" s="86"/>
      <c r="TLV39" s="86"/>
      <c r="TLW39" s="86"/>
      <c r="TLX39" s="86"/>
      <c r="TLY39" s="86"/>
      <c r="TLZ39" s="86"/>
      <c r="TMA39" s="86"/>
      <c r="TMB39" s="86"/>
      <c r="TMC39" s="86"/>
      <c r="TMD39" s="86"/>
      <c r="TME39" s="86"/>
      <c r="TMF39" s="86"/>
      <c r="TMG39" s="86"/>
      <c r="TMH39" s="86"/>
      <c r="TMI39" s="86"/>
      <c r="TMJ39" s="86"/>
      <c r="TMK39" s="86"/>
      <c r="TML39" s="86"/>
      <c r="TMM39" s="86"/>
      <c r="TMN39" s="86"/>
      <c r="TMO39" s="86"/>
      <c r="TMP39" s="86"/>
      <c r="TMQ39" s="86"/>
      <c r="TMR39" s="86"/>
      <c r="TMS39" s="86"/>
      <c r="TMT39" s="86"/>
      <c r="TMU39" s="86"/>
      <c r="TMV39" s="86"/>
      <c r="TMW39" s="86"/>
      <c r="TMX39" s="86"/>
      <c r="TMY39" s="86"/>
      <c r="TMZ39" s="86"/>
      <c r="TNA39" s="86"/>
      <c r="TNB39" s="86"/>
      <c r="TNC39" s="86"/>
      <c r="TND39" s="86"/>
      <c r="TNE39" s="86"/>
      <c r="TNF39" s="86"/>
      <c r="TNG39" s="86"/>
      <c r="TNH39" s="86"/>
      <c r="TNI39" s="86"/>
      <c r="TNJ39" s="86"/>
      <c r="TNK39" s="86"/>
      <c r="TNL39" s="86"/>
      <c r="TNM39" s="86"/>
      <c r="TNN39" s="86"/>
      <c r="TNO39" s="86"/>
      <c r="TNP39" s="86"/>
      <c r="TNQ39" s="86"/>
      <c r="TNR39" s="86"/>
      <c r="TNS39" s="86"/>
      <c r="TNT39" s="86"/>
      <c r="TNU39" s="86"/>
      <c r="TNV39" s="86"/>
      <c r="TNW39" s="86"/>
      <c r="TNX39" s="86"/>
      <c r="TNY39" s="86"/>
      <c r="TNZ39" s="86"/>
      <c r="TOA39" s="86"/>
      <c r="TOB39" s="86"/>
      <c r="TOC39" s="86"/>
      <c r="TOD39" s="86"/>
      <c r="TOE39" s="86"/>
      <c r="TOF39" s="86"/>
      <c r="TOG39" s="86"/>
      <c r="TOH39" s="86"/>
      <c r="TOI39" s="86"/>
      <c r="TOJ39" s="86"/>
      <c r="TOK39" s="86"/>
      <c r="TOL39" s="86"/>
      <c r="TOM39" s="86"/>
      <c r="TON39" s="86"/>
      <c r="TOO39" s="86"/>
      <c r="TOP39" s="86"/>
      <c r="TOQ39" s="86"/>
      <c r="TOR39" s="86"/>
      <c r="TOS39" s="86"/>
      <c r="TOT39" s="86"/>
      <c r="TOU39" s="86"/>
      <c r="TOV39" s="86"/>
      <c r="TOW39" s="86"/>
      <c r="TOX39" s="86"/>
      <c r="TOY39" s="86"/>
      <c r="TOZ39" s="86"/>
      <c r="TPA39" s="86"/>
      <c r="TPB39" s="86"/>
      <c r="TPC39" s="86"/>
      <c r="TPD39" s="86"/>
      <c r="TPE39" s="86"/>
      <c r="TPF39" s="86"/>
      <c r="TPG39" s="86"/>
      <c r="TPH39" s="86"/>
      <c r="TPI39" s="86"/>
      <c r="TPJ39" s="86"/>
      <c r="TPK39" s="86"/>
      <c r="TPL39" s="86"/>
      <c r="TPM39" s="86"/>
      <c r="TPN39" s="86"/>
      <c r="TPO39" s="86"/>
      <c r="TPP39" s="86"/>
      <c r="TPQ39" s="86"/>
      <c r="TPR39" s="86"/>
      <c r="TPS39" s="86"/>
      <c r="TPT39" s="86"/>
      <c r="TPU39" s="86"/>
      <c r="TPV39" s="86"/>
      <c r="TPW39" s="86"/>
      <c r="TPX39" s="86"/>
      <c r="TPY39" s="86"/>
      <c r="TPZ39" s="86"/>
      <c r="TQA39" s="86"/>
      <c r="TQB39" s="86"/>
      <c r="TQC39" s="86"/>
      <c r="TQD39" s="86"/>
      <c r="TQE39" s="86"/>
      <c r="TQF39" s="86"/>
      <c r="TQG39" s="86"/>
      <c r="TQH39" s="86"/>
      <c r="TQI39" s="86"/>
      <c r="TQJ39" s="86"/>
      <c r="TQK39" s="86"/>
      <c r="TQL39" s="86"/>
      <c r="TQM39" s="86"/>
      <c r="TQN39" s="86"/>
      <c r="TQO39" s="86"/>
      <c r="TQP39" s="86"/>
      <c r="TQQ39" s="86"/>
      <c r="TQR39" s="86"/>
      <c r="TQS39" s="86"/>
      <c r="TQT39" s="86"/>
      <c r="TQU39" s="86"/>
      <c r="TQV39" s="86"/>
      <c r="TQW39" s="86"/>
      <c r="TQX39" s="86"/>
      <c r="TQY39" s="86"/>
      <c r="TQZ39" s="86"/>
      <c r="TRA39" s="86"/>
      <c r="TRB39" s="86"/>
      <c r="TRC39" s="86"/>
      <c r="TRD39" s="86"/>
      <c r="TRE39" s="86"/>
      <c r="TRF39" s="86"/>
      <c r="TRG39" s="86"/>
      <c r="TRH39" s="86"/>
      <c r="TRI39" s="86"/>
      <c r="TRJ39" s="86"/>
      <c r="TRK39" s="86"/>
      <c r="TRL39" s="86"/>
      <c r="TRM39" s="86"/>
      <c r="TRN39" s="86"/>
      <c r="TRO39" s="86"/>
      <c r="TRP39" s="86"/>
      <c r="TRQ39" s="86"/>
      <c r="TRR39" s="86"/>
      <c r="TRS39" s="86"/>
      <c r="TRT39" s="86"/>
      <c r="TRU39" s="86"/>
      <c r="TRV39" s="86"/>
      <c r="TRW39" s="86"/>
      <c r="TRX39" s="86"/>
      <c r="TRY39" s="86"/>
      <c r="TRZ39" s="86"/>
      <c r="TSA39" s="86"/>
      <c r="TSB39" s="86"/>
      <c r="TSC39" s="86"/>
      <c r="TSD39" s="86"/>
      <c r="TSE39" s="86"/>
      <c r="TSF39" s="86"/>
      <c r="TSG39" s="86"/>
      <c r="TSH39" s="86"/>
      <c r="TSI39" s="86"/>
      <c r="TSJ39" s="86"/>
      <c r="TSK39" s="86"/>
      <c r="TSL39" s="86"/>
      <c r="TSM39" s="86"/>
      <c r="TSN39" s="86"/>
      <c r="TSO39" s="86"/>
      <c r="TSP39" s="86"/>
      <c r="TSQ39" s="86"/>
      <c r="TSR39" s="86"/>
      <c r="TSS39" s="86"/>
      <c r="TST39" s="86"/>
      <c r="TSU39" s="86"/>
      <c r="TSV39" s="86"/>
      <c r="TSW39" s="86"/>
      <c r="TSX39" s="86"/>
      <c r="TSY39" s="86"/>
      <c r="TSZ39" s="86"/>
      <c r="TTA39" s="86"/>
      <c r="TTB39" s="86"/>
      <c r="TTC39" s="86"/>
      <c r="TTD39" s="86"/>
      <c r="TTE39" s="86"/>
      <c r="TTF39" s="86"/>
      <c r="TTG39" s="86"/>
      <c r="TTH39" s="86"/>
      <c r="TTI39" s="86"/>
      <c r="TTJ39" s="86"/>
      <c r="TTK39" s="86"/>
      <c r="TTL39" s="86"/>
      <c r="TTM39" s="86"/>
      <c r="TTN39" s="86"/>
      <c r="TTO39" s="86"/>
      <c r="TTP39" s="86"/>
      <c r="TTQ39" s="86"/>
      <c r="TTR39" s="86"/>
      <c r="TTS39" s="86"/>
      <c r="TTT39" s="86"/>
      <c r="TTU39" s="86"/>
      <c r="TTV39" s="86"/>
      <c r="TTW39" s="86"/>
      <c r="TTX39" s="86"/>
      <c r="TTY39" s="86"/>
      <c r="TTZ39" s="86"/>
      <c r="TUA39" s="86"/>
      <c r="TUB39" s="86"/>
      <c r="TUC39" s="86"/>
      <c r="TUD39" s="86"/>
      <c r="TUE39" s="86"/>
      <c r="TUF39" s="86"/>
      <c r="TUG39" s="86"/>
      <c r="TUH39" s="86"/>
      <c r="TUI39" s="86"/>
      <c r="TUJ39" s="86"/>
      <c r="TUK39" s="86"/>
      <c r="TUL39" s="86"/>
      <c r="TUM39" s="86"/>
      <c r="TUN39" s="86"/>
      <c r="TUO39" s="86"/>
      <c r="TUP39" s="86"/>
      <c r="TUQ39" s="86"/>
      <c r="TUR39" s="86"/>
      <c r="TUS39" s="86"/>
      <c r="TUT39" s="86"/>
      <c r="TUU39" s="86"/>
      <c r="TUV39" s="86"/>
      <c r="TUW39" s="86"/>
      <c r="TUX39" s="86"/>
      <c r="TUY39" s="86"/>
      <c r="TUZ39" s="86"/>
      <c r="TVA39" s="86"/>
      <c r="TVB39" s="86"/>
      <c r="TVC39" s="86"/>
      <c r="TVD39" s="86"/>
      <c r="TVE39" s="86"/>
      <c r="TVF39" s="86"/>
      <c r="TVG39" s="86"/>
      <c r="TVH39" s="86"/>
      <c r="TVI39" s="86"/>
      <c r="TVJ39" s="86"/>
      <c r="TVK39" s="86"/>
      <c r="TVL39" s="86"/>
      <c r="TVM39" s="86"/>
      <c r="TVN39" s="86"/>
      <c r="TVO39" s="86"/>
      <c r="TVP39" s="86"/>
      <c r="TVQ39" s="86"/>
      <c r="TVR39" s="86"/>
      <c r="TVS39" s="86"/>
      <c r="TVT39" s="86"/>
      <c r="TVU39" s="86"/>
      <c r="TVV39" s="86"/>
      <c r="TVW39" s="86"/>
      <c r="TVX39" s="86"/>
      <c r="TVY39" s="86"/>
      <c r="TVZ39" s="86"/>
      <c r="TWA39" s="86"/>
      <c r="TWB39" s="86"/>
      <c r="TWC39" s="86"/>
      <c r="TWD39" s="86"/>
      <c r="TWE39" s="86"/>
      <c r="TWF39" s="86"/>
      <c r="TWG39" s="86"/>
      <c r="TWH39" s="86"/>
      <c r="TWI39" s="86"/>
      <c r="TWJ39" s="86"/>
      <c r="TWK39" s="86"/>
      <c r="TWL39" s="86"/>
      <c r="TWM39" s="86"/>
      <c r="TWN39" s="86"/>
      <c r="TWO39" s="86"/>
      <c r="TWP39" s="86"/>
      <c r="TWQ39" s="86"/>
      <c r="TWR39" s="86"/>
      <c r="TWS39" s="86"/>
      <c r="TWT39" s="86"/>
      <c r="TWU39" s="86"/>
      <c r="TWV39" s="86"/>
      <c r="TWW39" s="86"/>
      <c r="TWX39" s="86"/>
      <c r="TWY39" s="86"/>
      <c r="TWZ39" s="86"/>
      <c r="TXA39" s="86"/>
      <c r="TXB39" s="86"/>
      <c r="TXC39" s="86"/>
      <c r="TXD39" s="86"/>
      <c r="TXE39" s="86"/>
      <c r="TXF39" s="86"/>
      <c r="TXG39" s="86"/>
      <c r="TXH39" s="86"/>
      <c r="TXI39" s="86"/>
      <c r="TXJ39" s="86"/>
      <c r="TXK39" s="86"/>
      <c r="TXL39" s="86"/>
      <c r="TXM39" s="86"/>
      <c r="TXN39" s="86"/>
      <c r="TXO39" s="86"/>
      <c r="TXP39" s="86"/>
      <c r="TXQ39" s="86"/>
      <c r="TXR39" s="86"/>
      <c r="TXS39" s="86"/>
      <c r="TXT39" s="86"/>
      <c r="TXU39" s="86"/>
      <c r="TXV39" s="86"/>
      <c r="TXW39" s="86"/>
      <c r="TXX39" s="86"/>
      <c r="TXY39" s="86"/>
      <c r="TXZ39" s="86"/>
      <c r="TYA39" s="86"/>
      <c r="TYB39" s="86"/>
      <c r="TYC39" s="86"/>
      <c r="TYD39" s="86"/>
      <c r="TYE39" s="86"/>
      <c r="TYF39" s="86"/>
      <c r="TYG39" s="86"/>
      <c r="TYH39" s="86"/>
      <c r="TYI39" s="86"/>
      <c r="TYJ39" s="86"/>
      <c r="TYK39" s="86"/>
      <c r="TYL39" s="86"/>
      <c r="TYM39" s="86"/>
      <c r="TYN39" s="86"/>
      <c r="TYO39" s="86"/>
      <c r="TYP39" s="86"/>
      <c r="TYQ39" s="86"/>
      <c r="TYR39" s="86"/>
      <c r="TYS39" s="86"/>
      <c r="TYT39" s="86"/>
      <c r="TYU39" s="86"/>
      <c r="TYV39" s="86"/>
      <c r="TYW39" s="86"/>
      <c r="TYX39" s="86"/>
      <c r="TYY39" s="86"/>
      <c r="TYZ39" s="86"/>
      <c r="TZA39" s="86"/>
      <c r="TZB39" s="86"/>
      <c r="TZC39" s="86"/>
      <c r="TZD39" s="86"/>
      <c r="TZE39" s="86"/>
      <c r="TZF39" s="86"/>
      <c r="TZG39" s="86"/>
      <c r="TZH39" s="86"/>
      <c r="TZI39" s="86"/>
      <c r="TZJ39" s="86"/>
      <c r="TZK39" s="86"/>
      <c r="TZL39" s="86"/>
      <c r="TZM39" s="86"/>
      <c r="TZN39" s="86"/>
      <c r="TZO39" s="86"/>
      <c r="TZP39" s="86"/>
      <c r="TZQ39" s="86"/>
      <c r="TZR39" s="86"/>
      <c r="TZS39" s="86"/>
      <c r="TZT39" s="86"/>
      <c r="TZU39" s="86"/>
      <c r="TZV39" s="86"/>
      <c r="TZW39" s="86"/>
      <c r="TZX39" s="86"/>
      <c r="TZY39" s="86"/>
      <c r="TZZ39" s="86"/>
      <c r="UAA39" s="86"/>
      <c r="UAB39" s="86"/>
      <c r="UAC39" s="86"/>
      <c r="UAD39" s="86"/>
      <c r="UAE39" s="86"/>
      <c r="UAF39" s="86"/>
      <c r="UAG39" s="86"/>
      <c r="UAH39" s="86"/>
      <c r="UAI39" s="86"/>
      <c r="UAJ39" s="86"/>
      <c r="UAK39" s="86"/>
      <c r="UAL39" s="86"/>
      <c r="UAM39" s="86"/>
      <c r="UAN39" s="86"/>
      <c r="UAO39" s="86"/>
      <c r="UAP39" s="86"/>
      <c r="UAQ39" s="86"/>
      <c r="UAR39" s="86"/>
      <c r="UAS39" s="86"/>
      <c r="UAT39" s="86"/>
      <c r="UAU39" s="86"/>
      <c r="UAV39" s="86"/>
      <c r="UAW39" s="86"/>
      <c r="UAX39" s="86"/>
      <c r="UAY39" s="86"/>
      <c r="UAZ39" s="86"/>
      <c r="UBA39" s="86"/>
      <c r="UBB39" s="86"/>
      <c r="UBC39" s="86"/>
      <c r="UBD39" s="86"/>
      <c r="UBE39" s="86"/>
      <c r="UBF39" s="86"/>
      <c r="UBG39" s="86"/>
      <c r="UBH39" s="86"/>
      <c r="UBI39" s="86"/>
      <c r="UBJ39" s="86"/>
      <c r="UBK39" s="86"/>
      <c r="UBL39" s="86"/>
      <c r="UBM39" s="86"/>
      <c r="UBN39" s="86"/>
      <c r="UBO39" s="86"/>
      <c r="UBP39" s="86"/>
      <c r="UBQ39" s="86"/>
      <c r="UBR39" s="86"/>
      <c r="UBS39" s="86"/>
      <c r="UBT39" s="86"/>
      <c r="UBU39" s="86"/>
      <c r="UBV39" s="86"/>
      <c r="UBW39" s="86"/>
      <c r="UBX39" s="86"/>
      <c r="UBY39" s="86"/>
      <c r="UBZ39" s="86"/>
      <c r="UCA39" s="86"/>
      <c r="UCB39" s="86"/>
      <c r="UCC39" s="86"/>
      <c r="UCD39" s="86"/>
      <c r="UCE39" s="86"/>
      <c r="UCF39" s="86"/>
      <c r="UCG39" s="86"/>
      <c r="UCH39" s="86"/>
      <c r="UCI39" s="86"/>
      <c r="UCJ39" s="86"/>
      <c r="UCK39" s="86"/>
      <c r="UCL39" s="86"/>
      <c r="UCM39" s="86"/>
      <c r="UCN39" s="86"/>
      <c r="UCO39" s="86"/>
      <c r="UCP39" s="86"/>
      <c r="UCQ39" s="86"/>
      <c r="UCR39" s="86"/>
      <c r="UCS39" s="86"/>
      <c r="UCT39" s="86"/>
      <c r="UCU39" s="86"/>
      <c r="UCV39" s="86"/>
      <c r="UCW39" s="86"/>
      <c r="UCX39" s="86"/>
      <c r="UCY39" s="86"/>
      <c r="UCZ39" s="86"/>
      <c r="UDA39" s="86"/>
      <c r="UDB39" s="86"/>
      <c r="UDC39" s="86"/>
      <c r="UDD39" s="86"/>
      <c r="UDE39" s="86"/>
      <c r="UDF39" s="86"/>
      <c r="UDG39" s="86"/>
      <c r="UDH39" s="86"/>
      <c r="UDI39" s="86"/>
      <c r="UDJ39" s="86"/>
      <c r="UDK39" s="86"/>
      <c r="UDL39" s="86"/>
      <c r="UDM39" s="86"/>
      <c r="UDN39" s="86"/>
      <c r="UDO39" s="86"/>
      <c r="UDP39" s="86"/>
      <c r="UDQ39" s="86"/>
      <c r="UDR39" s="86"/>
      <c r="UDS39" s="86"/>
      <c r="UDT39" s="86"/>
      <c r="UDU39" s="86"/>
      <c r="UDV39" s="86"/>
      <c r="UDW39" s="86"/>
      <c r="UDX39" s="86"/>
      <c r="UDY39" s="86"/>
      <c r="UDZ39" s="86"/>
      <c r="UEA39" s="86"/>
      <c r="UEB39" s="86"/>
      <c r="UEC39" s="86"/>
      <c r="UED39" s="86"/>
      <c r="UEE39" s="86"/>
      <c r="UEF39" s="86"/>
      <c r="UEG39" s="86"/>
      <c r="UEH39" s="86"/>
      <c r="UEI39" s="86"/>
      <c r="UEJ39" s="86"/>
      <c r="UEK39" s="86"/>
      <c r="UEL39" s="86"/>
      <c r="UEM39" s="86"/>
      <c r="UEN39" s="86"/>
      <c r="UEO39" s="86"/>
      <c r="UEP39" s="86"/>
      <c r="UEQ39" s="86"/>
      <c r="UER39" s="86"/>
      <c r="UES39" s="86"/>
      <c r="UET39" s="86"/>
      <c r="UEU39" s="86"/>
      <c r="UEV39" s="86"/>
      <c r="UEW39" s="86"/>
      <c r="UEX39" s="86"/>
      <c r="UEY39" s="86"/>
      <c r="UEZ39" s="86"/>
      <c r="UFA39" s="86"/>
      <c r="UFB39" s="86"/>
      <c r="UFC39" s="86"/>
      <c r="UFD39" s="86"/>
      <c r="UFE39" s="86"/>
      <c r="UFF39" s="86"/>
      <c r="UFG39" s="86"/>
      <c r="UFH39" s="86"/>
      <c r="UFI39" s="86"/>
      <c r="UFJ39" s="86"/>
      <c r="UFK39" s="86"/>
      <c r="UFL39" s="86"/>
      <c r="UFM39" s="86"/>
      <c r="UFN39" s="86"/>
      <c r="UFO39" s="86"/>
      <c r="UFP39" s="86"/>
      <c r="UFQ39" s="86"/>
      <c r="UFR39" s="86"/>
      <c r="UFS39" s="86"/>
      <c r="UFT39" s="86"/>
      <c r="UFU39" s="86"/>
      <c r="UFV39" s="86"/>
      <c r="UFW39" s="86"/>
      <c r="UFX39" s="86"/>
      <c r="UFY39" s="86"/>
      <c r="UFZ39" s="86"/>
      <c r="UGA39" s="86"/>
      <c r="UGB39" s="86"/>
      <c r="UGC39" s="86"/>
      <c r="UGD39" s="86"/>
      <c r="UGE39" s="86"/>
      <c r="UGF39" s="86"/>
      <c r="UGG39" s="86"/>
      <c r="UGH39" s="86"/>
      <c r="UGI39" s="86"/>
      <c r="UGJ39" s="86"/>
      <c r="UGK39" s="86"/>
      <c r="UGL39" s="86"/>
      <c r="UGM39" s="86"/>
      <c r="UGN39" s="86"/>
      <c r="UGO39" s="86"/>
      <c r="UGP39" s="86"/>
      <c r="UGQ39" s="86"/>
      <c r="UGR39" s="86"/>
      <c r="UGS39" s="86"/>
      <c r="UGT39" s="86"/>
      <c r="UGU39" s="86"/>
      <c r="UGV39" s="86"/>
      <c r="UGW39" s="86"/>
      <c r="UGX39" s="86"/>
      <c r="UGY39" s="86"/>
      <c r="UGZ39" s="86"/>
      <c r="UHA39" s="86"/>
      <c r="UHB39" s="86"/>
      <c r="UHC39" s="86"/>
      <c r="UHD39" s="86"/>
      <c r="UHE39" s="86"/>
      <c r="UHF39" s="86"/>
      <c r="UHG39" s="86"/>
      <c r="UHH39" s="86"/>
      <c r="UHI39" s="86"/>
      <c r="UHJ39" s="86"/>
      <c r="UHK39" s="86"/>
      <c r="UHL39" s="86"/>
      <c r="UHM39" s="86"/>
      <c r="UHN39" s="86"/>
      <c r="UHO39" s="86"/>
      <c r="UHP39" s="86"/>
      <c r="UHQ39" s="86"/>
      <c r="UHR39" s="86"/>
      <c r="UHS39" s="86"/>
      <c r="UHT39" s="86"/>
      <c r="UHU39" s="86"/>
      <c r="UHV39" s="86"/>
      <c r="UHW39" s="86"/>
      <c r="UHX39" s="86"/>
      <c r="UHY39" s="86"/>
      <c r="UHZ39" s="86"/>
      <c r="UIA39" s="86"/>
      <c r="UIB39" s="86"/>
      <c r="UIC39" s="86"/>
      <c r="UID39" s="86"/>
      <c r="UIE39" s="86"/>
      <c r="UIF39" s="86"/>
      <c r="UIG39" s="86"/>
      <c r="UIH39" s="86"/>
      <c r="UII39" s="86"/>
      <c r="UIJ39" s="86"/>
      <c r="UIK39" s="86"/>
      <c r="UIL39" s="86"/>
      <c r="UIM39" s="86"/>
      <c r="UIN39" s="86"/>
      <c r="UIO39" s="86"/>
      <c r="UIP39" s="86"/>
      <c r="UIQ39" s="86"/>
      <c r="UIR39" s="86"/>
      <c r="UIS39" s="86"/>
      <c r="UIT39" s="86"/>
      <c r="UIU39" s="86"/>
      <c r="UIV39" s="86"/>
      <c r="UIW39" s="86"/>
      <c r="UIX39" s="86"/>
      <c r="UIY39" s="86"/>
      <c r="UIZ39" s="86"/>
      <c r="UJA39" s="86"/>
      <c r="UJB39" s="86"/>
      <c r="UJC39" s="86"/>
      <c r="UJD39" s="86"/>
      <c r="UJE39" s="86"/>
      <c r="UJF39" s="86"/>
      <c r="UJG39" s="86"/>
      <c r="UJH39" s="86"/>
      <c r="UJI39" s="86"/>
      <c r="UJJ39" s="86"/>
      <c r="UJK39" s="86"/>
      <c r="UJL39" s="86"/>
      <c r="UJM39" s="86"/>
      <c r="UJN39" s="86"/>
      <c r="UJO39" s="86"/>
      <c r="UJP39" s="86"/>
      <c r="UJQ39" s="86"/>
      <c r="UJR39" s="86"/>
      <c r="UJS39" s="86"/>
      <c r="UJT39" s="86"/>
      <c r="UJU39" s="86"/>
      <c r="UJV39" s="86"/>
      <c r="UJW39" s="86"/>
      <c r="UJX39" s="86"/>
      <c r="UJY39" s="86"/>
      <c r="UJZ39" s="86"/>
      <c r="UKA39" s="86"/>
      <c r="UKB39" s="86"/>
      <c r="UKC39" s="86"/>
      <c r="UKD39" s="86"/>
      <c r="UKE39" s="86"/>
      <c r="UKF39" s="86"/>
      <c r="UKG39" s="86"/>
      <c r="UKH39" s="86"/>
      <c r="UKI39" s="86"/>
      <c r="UKJ39" s="86"/>
      <c r="UKK39" s="86"/>
      <c r="UKL39" s="86"/>
      <c r="UKM39" s="86"/>
      <c r="UKN39" s="86"/>
      <c r="UKO39" s="86"/>
      <c r="UKP39" s="86"/>
      <c r="UKQ39" s="86"/>
      <c r="UKR39" s="86"/>
      <c r="UKS39" s="86"/>
      <c r="UKT39" s="86"/>
      <c r="UKU39" s="86"/>
      <c r="UKV39" s="86"/>
      <c r="UKW39" s="86"/>
      <c r="UKX39" s="86"/>
      <c r="UKY39" s="86"/>
      <c r="UKZ39" s="86"/>
      <c r="ULA39" s="86"/>
      <c r="ULB39" s="86"/>
      <c r="ULC39" s="86"/>
      <c r="ULD39" s="86"/>
      <c r="ULE39" s="86"/>
      <c r="ULF39" s="86"/>
      <c r="ULG39" s="86"/>
      <c r="ULH39" s="86"/>
      <c r="ULI39" s="86"/>
      <c r="ULJ39" s="86"/>
      <c r="ULK39" s="86"/>
      <c r="ULL39" s="86"/>
      <c r="ULM39" s="86"/>
      <c r="ULN39" s="86"/>
      <c r="ULO39" s="86"/>
      <c r="ULP39" s="86"/>
      <c r="ULQ39" s="86"/>
      <c r="ULR39" s="86"/>
      <c r="ULS39" s="86"/>
      <c r="ULT39" s="86"/>
      <c r="ULU39" s="86"/>
      <c r="ULV39" s="86"/>
      <c r="ULW39" s="86"/>
      <c r="ULX39" s="86"/>
      <c r="ULY39" s="86"/>
      <c r="ULZ39" s="86"/>
      <c r="UMA39" s="86"/>
      <c r="UMB39" s="86"/>
      <c r="UMC39" s="86"/>
      <c r="UMD39" s="86"/>
      <c r="UME39" s="86"/>
      <c r="UMF39" s="86"/>
      <c r="UMG39" s="86"/>
      <c r="UMH39" s="86"/>
      <c r="UMI39" s="86"/>
      <c r="UMJ39" s="86"/>
      <c r="UMK39" s="86"/>
      <c r="UML39" s="86"/>
      <c r="UMM39" s="86"/>
      <c r="UMN39" s="86"/>
      <c r="UMO39" s="86"/>
      <c r="UMP39" s="86"/>
      <c r="UMQ39" s="86"/>
      <c r="UMR39" s="86"/>
      <c r="UMS39" s="86"/>
      <c r="UMT39" s="86"/>
      <c r="UMU39" s="86"/>
      <c r="UMV39" s="86"/>
      <c r="UMW39" s="86"/>
      <c r="UMX39" s="86"/>
      <c r="UMY39" s="86"/>
      <c r="UMZ39" s="86"/>
      <c r="UNA39" s="86"/>
      <c r="UNB39" s="86"/>
      <c r="UNC39" s="86"/>
      <c r="UND39" s="86"/>
      <c r="UNE39" s="86"/>
      <c r="UNF39" s="86"/>
      <c r="UNG39" s="86"/>
      <c r="UNH39" s="86"/>
      <c r="UNI39" s="86"/>
      <c r="UNJ39" s="86"/>
      <c r="UNK39" s="86"/>
      <c r="UNL39" s="86"/>
      <c r="UNM39" s="86"/>
      <c r="UNN39" s="86"/>
      <c r="UNO39" s="86"/>
      <c r="UNP39" s="86"/>
      <c r="UNQ39" s="86"/>
      <c r="UNR39" s="86"/>
      <c r="UNS39" s="86"/>
      <c r="UNT39" s="86"/>
      <c r="UNU39" s="86"/>
      <c r="UNV39" s="86"/>
      <c r="UNW39" s="86"/>
      <c r="UNX39" s="86"/>
      <c r="UNY39" s="86"/>
      <c r="UNZ39" s="86"/>
      <c r="UOA39" s="86"/>
      <c r="UOB39" s="86"/>
      <c r="UOC39" s="86"/>
      <c r="UOD39" s="86"/>
      <c r="UOE39" s="86"/>
      <c r="UOF39" s="86"/>
      <c r="UOG39" s="86"/>
      <c r="UOH39" s="86"/>
      <c r="UOI39" s="86"/>
      <c r="UOJ39" s="86"/>
      <c r="UOK39" s="86"/>
      <c r="UOL39" s="86"/>
      <c r="UOM39" s="86"/>
      <c r="UON39" s="86"/>
      <c r="UOO39" s="86"/>
      <c r="UOP39" s="86"/>
      <c r="UOQ39" s="86"/>
      <c r="UOR39" s="86"/>
      <c r="UOS39" s="86"/>
      <c r="UOT39" s="86"/>
      <c r="UOU39" s="86"/>
      <c r="UOV39" s="86"/>
      <c r="UOW39" s="86"/>
      <c r="UOX39" s="86"/>
      <c r="UOY39" s="86"/>
      <c r="UOZ39" s="86"/>
      <c r="UPA39" s="86"/>
      <c r="UPB39" s="86"/>
      <c r="UPC39" s="86"/>
      <c r="UPD39" s="86"/>
      <c r="UPE39" s="86"/>
      <c r="UPF39" s="86"/>
      <c r="UPG39" s="86"/>
      <c r="UPH39" s="86"/>
      <c r="UPI39" s="86"/>
      <c r="UPJ39" s="86"/>
      <c r="UPK39" s="86"/>
      <c r="UPL39" s="86"/>
      <c r="UPM39" s="86"/>
      <c r="UPN39" s="86"/>
      <c r="UPO39" s="86"/>
      <c r="UPP39" s="86"/>
      <c r="UPQ39" s="86"/>
      <c r="UPR39" s="86"/>
      <c r="UPS39" s="86"/>
      <c r="UPT39" s="86"/>
      <c r="UPU39" s="86"/>
      <c r="UPV39" s="86"/>
      <c r="UPW39" s="86"/>
      <c r="UPX39" s="86"/>
      <c r="UPY39" s="86"/>
      <c r="UPZ39" s="86"/>
      <c r="UQA39" s="86"/>
      <c r="UQB39" s="86"/>
      <c r="UQC39" s="86"/>
      <c r="UQD39" s="86"/>
      <c r="UQE39" s="86"/>
      <c r="UQF39" s="86"/>
      <c r="UQG39" s="86"/>
      <c r="UQH39" s="86"/>
      <c r="UQI39" s="86"/>
      <c r="UQJ39" s="86"/>
      <c r="UQK39" s="86"/>
      <c r="UQL39" s="86"/>
      <c r="UQM39" s="86"/>
      <c r="UQN39" s="86"/>
      <c r="UQO39" s="86"/>
      <c r="UQP39" s="86"/>
      <c r="UQQ39" s="86"/>
      <c r="UQR39" s="86"/>
      <c r="UQS39" s="86"/>
      <c r="UQT39" s="86"/>
      <c r="UQU39" s="86"/>
      <c r="UQV39" s="86"/>
      <c r="UQW39" s="86"/>
      <c r="UQX39" s="86"/>
      <c r="UQY39" s="86"/>
      <c r="UQZ39" s="86"/>
      <c r="URA39" s="86"/>
      <c r="URB39" s="86"/>
      <c r="URC39" s="86"/>
      <c r="URD39" s="86"/>
      <c r="URE39" s="86"/>
      <c r="URF39" s="86"/>
      <c r="URG39" s="86"/>
      <c r="URH39" s="86"/>
      <c r="URI39" s="86"/>
      <c r="URJ39" s="86"/>
      <c r="URK39" s="86"/>
      <c r="URL39" s="86"/>
      <c r="URM39" s="86"/>
      <c r="URN39" s="86"/>
      <c r="URO39" s="86"/>
      <c r="URP39" s="86"/>
      <c r="URQ39" s="86"/>
      <c r="URR39" s="86"/>
      <c r="URS39" s="86"/>
      <c r="URT39" s="86"/>
      <c r="URU39" s="86"/>
      <c r="URV39" s="86"/>
      <c r="URW39" s="86"/>
      <c r="URX39" s="86"/>
      <c r="URY39" s="86"/>
      <c r="URZ39" s="86"/>
      <c r="USA39" s="86"/>
      <c r="USB39" s="86"/>
      <c r="USC39" s="86"/>
      <c r="USD39" s="86"/>
      <c r="USE39" s="86"/>
      <c r="USF39" s="86"/>
      <c r="USG39" s="86"/>
      <c r="USH39" s="86"/>
      <c r="USI39" s="86"/>
      <c r="USJ39" s="86"/>
      <c r="USK39" s="86"/>
      <c r="USL39" s="86"/>
      <c r="USM39" s="86"/>
      <c r="USN39" s="86"/>
      <c r="USO39" s="86"/>
      <c r="USP39" s="86"/>
      <c r="USQ39" s="86"/>
      <c r="USR39" s="86"/>
      <c r="USS39" s="86"/>
      <c r="UST39" s="86"/>
      <c r="USU39" s="86"/>
      <c r="USV39" s="86"/>
      <c r="USW39" s="86"/>
      <c r="USX39" s="86"/>
      <c r="USY39" s="86"/>
      <c r="USZ39" s="86"/>
      <c r="UTA39" s="86"/>
      <c r="UTB39" s="86"/>
      <c r="UTC39" s="86"/>
      <c r="UTD39" s="86"/>
      <c r="UTE39" s="86"/>
      <c r="UTF39" s="86"/>
      <c r="UTG39" s="86"/>
      <c r="UTH39" s="86"/>
      <c r="UTI39" s="86"/>
      <c r="UTJ39" s="86"/>
      <c r="UTK39" s="86"/>
      <c r="UTL39" s="86"/>
      <c r="UTM39" s="86"/>
      <c r="UTN39" s="86"/>
      <c r="UTO39" s="86"/>
      <c r="UTP39" s="86"/>
      <c r="UTQ39" s="86"/>
      <c r="UTR39" s="86"/>
      <c r="UTS39" s="86"/>
      <c r="UTT39" s="86"/>
      <c r="UTU39" s="86"/>
      <c r="UTV39" s="86"/>
      <c r="UTW39" s="86"/>
      <c r="UTX39" s="86"/>
      <c r="UTY39" s="86"/>
      <c r="UTZ39" s="86"/>
      <c r="UUA39" s="86"/>
      <c r="UUB39" s="86"/>
      <c r="UUC39" s="86"/>
      <c r="UUD39" s="86"/>
      <c r="UUE39" s="86"/>
      <c r="UUF39" s="86"/>
      <c r="UUG39" s="86"/>
      <c r="UUH39" s="86"/>
      <c r="UUI39" s="86"/>
      <c r="UUJ39" s="86"/>
      <c r="UUK39" s="86"/>
      <c r="UUL39" s="86"/>
      <c r="UUM39" s="86"/>
      <c r="UUN39" s="86"/>
      <c r="UUO39" s="86"/>
      <c r="UUP39" s="86"/>
      <c r="UUQ39" s="86"/>
      <c r="UUR39" s="86"/>
      <c r="UUS39" s="86"/>
      <c r="UUT39" s="86"/>
      <c r="UUU39" s="86"/>
      <c r="UUV39" s="86"/>
      <c r="UUW39" s="86"/>
      <c r="UUX39" s="86"/>
      <c r="UUY39" s="86"/>
      <c r="UUZ39" s="86"/>
      <c r="UVA39" s="86"/>
      <c r="UVB39" s="86"/>
      <c r="UVC39" s="86"/>
      <c r="UVD39" s="86"/>
      <c r="UVE39" s="86"/>
      <c r="UVF39" s="86"/>
      <c r="UVG39" s="86"/>
      <c r="UVH39" s="86"/>
      <c r="UVI39" s="86"/>
      <c r="UVJ39" s="86"/>
      <c r="UVK39" s="86"/>
      <c r="UVL39" s="86"/>
      <c r="UVM39" s="86"/>
      <c r="UVN39" s="86"/>
      <c r="UVO39" s="86"/>
      <c r="UVP39" s="86"/>
      <c r="UVQ39" s="86"/>
      <c r="UVR39" s="86"/>
      <c r="UVS39" s="86"/>
      <c r="UVT39" s="86"/>
      <c r="UVU39" s="86"/>
      <c r="UVV39" s="86"/>
      <c r="UVW39" s="86"/>
      <c r="UVX39" s="86"/>
      <c r="UVY39" s="86"/>
      <c r="UVZ39" s="86"/>
      <c r="UWA39" s="86"/>
      <c r="UWB39" s="86"/>
      <c r="UWC39" s="86"/>
      <c r="UWD39" s="86"/>
      <c r="UWE39" s="86"/>
      <c r="UWF39" s="86"/>
      <c r="UWG39" s="86"/>
      <c r="UWH39" s="86"/>
      <c r="UWI39" s="86"/>
      <c r="UWJ39" s="86"/>
      <c r="UWK39" s="86"/>
      <c r="UWL39" s="86"/>
      <c r="UWM39" s="86"/>
      <c r="UWN39" s="86"/>
      <c r="UWO39" s="86"/>
      <c r="UWP39" s="86"/>
      <c r="UWQ39" s="86"/>
      <c r="UWR39" s="86"/>
      <c r="UWS39" s="86"/>
      <c r="UWT39" s="86"/>
      <c r="UWU39" s="86"/>
      <c r="UWV39" s="86"/>
      <c r="UWW39" s="86"/>
      <c r="UWX39" s="86"/>
      <c r="UWY39" s="86"/>
      <c r="UWZ39" s="86"/>
      <c r="UXA39" s="86"/>
      <c r="UXB39" s="86"/>
      <c r="UXC39" s="86"/>
      <c r="UXD39" s="86"/>
      <c r="UXE39" s="86"/>
      <c r="UXF39" s="86"/>
      <c r="UXG39" s="86"/>
      <c r="UXH39" s="86"/>
      <c r="UXI39" s="86"/>
      <c r="UXJ39" s="86"/>
      <c r="UXK39" s="86"/>
      <c r="UXL39" s="86"/>
      <c r="UXM39" s="86"/>
      <c r="UXN39" s="86"/>
      <c r="UXO39" s="86"/>
      <c r="UXP39" s="86"/>
      <c r="UXQ39" s="86"/>
      <c r="UXR39" s="86"/>
      <c r="UXS39" s="86"/>
      <c r="UXT39" s="86"/>
      <c r="UXU39" s="86"/>
      <c r="UXV39" s="86"/>
      <c r="UXW39" s="86"/>
      <c r="UXX39" s="86"/>
      <c r="UXY39" s="86"/>
      <c r="UXZ39" s="86"/>
      <c r="UYA39" s="86"/>
      <c r="UYB39" s="86"/>
      <c r="UYC39" s="86"/>
      <c r="UYD39" s="86"/>
      <c r="UYE39" s="86"/>
      <c r="UYF39" s="86"/>
      <c r="UYG39" s="86"/>
      <c r="UYH39" s="86"/>
      <c r="UYI39" s="86"/>
      <c r="UYJ39" s="86"/>
      <c r="UYK39" s="86"/>
      <c r="UYL39" s="86"/>
      <c r="UYM39" s="86"/>
      <c r="UYN39" s="86"/>
      <c r="UYO39" s="86"/>
      <c r="UYP39" s="86"/>
      <c r="UYQ39" s="86"/>
      <c r="UYR39" s="86"/>
      <c r="UYS39" s="86"/>
      <c r="UYT39" s="86"/>
      <c r="UYU39" s="86"/>
      <c r="UYV39" s="86"/>
      <c r="UYW39" s="86"/>
      <c r="UYX39" s="86"/>
      <c r="UYY39" s="86"/>
      <c r="UYZ39" s="86"/>
      <c r="UZA39" s="86"/>
      <c r="UZB39" s="86"/>
      <c r="UZC39" s="86"/>
      <c r="UZD39" s="86"/>
      <c r="UZE39" s="86"/>
      <c r="UZF39" s="86"/>
      <c r="UZG39" s="86"/>
      <c r="UZH39" s="86"/>
      <c r="UZI39" s="86"/>
      <c r="UZJ39" s="86"/>
      <c r="UZK39" s="86"/>
      <c r="UZL39" s="86"/>
      <c r="UZM39" s="86"/>
      <c r="UZN39" s="86"/>
      <c r="UZO39" s="86"/>
      <c r="UZP39" s="86"/>
      <c r="UZQ39" s="86"/>
      <c r="UZR39" s="86"/>
      <c r="UZS39" s="86"/>
      <c r="UZT39" s="86"/>
      <c r="UZU39" s="86"/>
      <c r="UZV39" s="86"/>
      <c r="UZW39" s="86"/>
      <c r="UZX39" s="86"/>
      <c r="UZY39" s="86"/>
      <c r="UZZ39" s="86"/>
      <c r="VAA39" s="86"/>
      <c r="VAB39" s="86"/>
      <c r="VAC39" s="86"/>
      <c r="VAD39" s="86"/>
      <c r="VAE39" s="86"/>
      <c r="VAF39" s="86"/>
      <c r="VAG39" s="86"/>
      <c r="VAH39" s="86"/>
      <c r="VAI39" s="86"/>
      <c r="VAJ39" s="86"/>
      <c r="VAK39" s="86"/>
      <c r="VAL39" s="86"/>
      <c r="VAM39" s="86"/>
      <c r="VAN39" s="86"/>
      <c r="VAO39" s="86"/>
      <c r="VAP39" s="86"/>
      <c r="VAQ39" s="86"/>
      <c r="VAR39" s="86"/>
      <c r="VAS39" s="86"/>
      <c r="VAT39" s="86"/>
      <c r="VAU39" s="86"/>
      <c r="VAV39" s="86"/>
      <c r="VAW39" s="86"/>
      <c r="VAX39" s="86"/>
      <c r="VAY39" s="86"/>
      <c r="VAZ39" s="86"/>
      <c r="VBA39" s="86"/>
      <c r="VBB39" s="86"/>
      <c r="VBC39" s="86"/>
      <c r="VBD39" s="86"/>
      <c r="VBE39" s="86"/>
      <c r="VBF39" s="86"/>
      <c r="VBG39" s="86"/>
      <c r="VBH39" s="86"/>
      <c r="VBI39" s="86"/>
      <c r="VBJ39" s="86"/>
      <c r="VBK39" s="86"/>
      <c r="VBL39" s="86"/>
      <c r="VBM39" s="86"/>
      <c r="VBN39" s="86"/>
      <c r="VBO39" s="86"/>
      <c r="VBP39" s="86"/>
      <c r="VBQ39" s="86"/>
      <c r="VBR39" s="86"/>
      <c r="VBS39" s="86"/>
      <c r="VBT39" s="86"/>
      <c r="VBU39" s="86"/>
      <c r="VBV39" s="86"/>
      <c r="VBW39" s="86"/>
      <c r="VBX39" s="86"/>
      <c r="VBY39" s="86"/>
      <c r="VBZ39" s="86"/>
      <c r="VCA39" s="86"/>
      <c r="VCB39" s="86"/>
      <c r="VCC39" s="86"/>
      <c r="VCD39" s="86"/>
      <c r="VCE39" s="86"/>
      <c r="VCF39" s="86"/>
      <c r="VCG39" s="86"/>
      <c r="VCH39" s="86"/>
      <c r="VCI39" s="86"/>
      <c r="VCJ39" s="86"/>
      <c r="VCK39" s="86"/>
      <c r="VCL39" s="86"/>
      <c r="VCM39" s="86"/>
      <c r="VCN39" s="86"/>
      <c r="VCO39" s="86"/>
      <c r="VCP39" s="86"/>
      <c r="VCQ39" s="86"/>
      <c r="VCR39" s="86"/>
      <c r="VCS39" s="86"/>
      <c r="VCT39" s="86"/>
      <c r="VCU39" s="86"/>
      <c r="VCV39" s="86"/>
      <c r="VCW39" s="86"/>
      <c r="VCX39" s="86"/>
      <c r="VCY39" s="86"/>
      <c r="VCZ39" s="86"/>
      <c r="VDA39" s="86"/>
      <c r="VDB39" s="86"/>
      <c r="VDC39" s="86"/>
      <c r="VDD39" s="86"/>
      <c r="VDE39" s="86"/>
      <c r="VDF39" s="86"/>
      <c r="VDG39" s="86"/>
      <c r="VDH39" s="86"/>
      <c r="VDI39" s="86"/>
      <c r="VDJ39" s="86"/>
      <c r="VDK39" s="86"/>
      <c r="VDL39" s="86"/>
      <c r="VDM39" s="86"/>
      <c r="VDN39" s="86"/>
      <c r="VDO39" s="86"/>
      <c r="VDP39" s="86"/>
      <c r="VDQ39" s="86"/>
      <c r="VDR39" s="86"/>
      <c r="VDS39" s="86"/>
      <c r="VDT39" s="86"/>
      <c r="VDU39" s="86"/>
      <c r="VDV39" s="86"/>
      <c r="VDW39" s="86"/>
      <c r="VDX39" s="86"/>
      <c r="VDY39" s="86"/>
      <c r="VDZ39" s="86"/>
      <c r="VEA39" s="86"/>
      <c r="VEB39" s="86"/>
      <c r="VEC39" s="86"/>
      <c r="VED39" s="86"/>
      <c r="VEE39" s="86"/>
      <c r="VEF39" s="86"/>
      <c r="VEG39" s="86"/>
      <c r="VEH39" s="86"/>
      <c r="VEI39" s="86"/>
      <c r="VEJ39" s="86"/>
      <c r="VEK39" s="86"/>
      <c r="VEL39" s="86"/>
      <c r="VEM39" s="86"/>
      <c r="VEN39" s="86"/>
      <c r="VEO39" s="86"/>
      <c r="VEP39" s="86"/>
      <c r="VEQ39" s="86"/>
      <c r="VER39" s="86"/>
      <c r="VES39" s="86"/>
      <c r="VET39" s="86"/>
      <c r="VEU39" s="86"/>
      <c r="VEV39" s="86"/>
      <c r="VEW39" s="86"/>
      <c r="VEX39" s="86"/>
      <c r="VEY39" s="86"/>
      <c r="VEZ39" s="86"/>
      <c r="VFA39" s="86"/>
      <c r="VFB39" s="86"/>
      <c r="VFC39" s="86"/>
      <c r="VFD39" s="86"/>
      <c r="VFE39" s="86"/>
      <c r="VFF39" s="86"/>
      <c r="VFG39" s="86"/>
      <c r="VFH39" s="86"/>
      <c r="VFI39" s="86"/>
      <c r="VFJ39" s="86"/>
      <c r="VFK39" s="86"/>
      <c r="VFL39" s="86"/>
      <c r="VFM39" s="86"/>
      <c r="VFN39" s="86"/>
      <c r="VFO39" s="86"/>
      <c r="VFP39" s="86"/>
      <c r="VFQ39" s="86"/>
      <c r="VFR39" s="86"/>
      <c r="VFS39" s="86"/>
      <c r="VFT39" s="86"/>
      <c r="VFU39" s="86"/>
      <c r="VFV39" s="86"/>
      <c r="VFW39" s="86"/>
      <c r="VFX39" s="86"/>
      <c r="VFY39" s="86"/>
      <c r="VFZ39" s="86"/>
      <c r="VGA39" s="86"/>
      <c r="VGB39" s="86"/>
      <c r="VGC39" s="86"/>
      <c r="VGD39" s="86"/>
      <c r="VGE39" s="86"/>
      <c r="VGF39" s="86"/>
      <c r="VGG39" s="86"/>
      <c r="VGH39" s="86"/>
      <c r="VGI39" s="86"/>
      <c r="VGJ39" s="86"/>
      <c r="VGK39" s="86"/>
      <c r="VGL39" s="86"/>
      <c r="VGM39" s="86"/>
      <c r="VGN39" s="86"/>
      <c r="VGO39" s="86"/>
      <c r="VGP39" s="86"/>
      <c r="VGQ39" s="86"/>
      <c r="VGR39" s="86"/>
      <c r="VGS39" s="86"/>
      <c r="VGT39" s="86"/>
      <c r="VGU39" s="86"/>
      <c r="VGV39" s="86"/>
      <c r="VGW39" s="86"/>
      <c r="VGX39" s="86"/>
      <c r="VGY39" s="86"/>
      <c r="VGZ39" s="86"/>
      <c r="VHA39" s="86"/>
      <c r="VHB39" s="86"/>
      <c r="VHC39" s="86"/>
      <c r="VHD39" s="86"/>
      <c r="VHE39" s="86"/>
      <c r="VHF39" s="86"/>
      <c r="VHG39" s="86"/>
      <c r="VHH39" s="86"/>
      <c r="VHI39" s="86"/>
      <c r="VHJ39" s="86"/>
      <c r="VHK39" s="86"/>
      <c r="VHL39" s="86"/>
      <c r="VHM39" s="86"/>
      <c r="VHN39" s="86"/>
      <c r="VHO39" s="86"/>
      <c r="VHP39" s="86"/>
      <c r="VHQ39" s="86"/>
      <c r="VHR39" s="86"/>
      <c r="VHS39" s="86"/>
      <c r="VHT39" s="86"/>
      <c r="VHU39" s="86"/>
      <c r="VHV39" s="86"/>
      <c r="VHW39" s="86"/>
      <c r="VHX39" s="86"/>
      <c r="VHY39" s="86"/>
      <c r="VHZ39" s="86"/>
      <c r="VIA39" s="86"/>
      <c r="VIB39" s="86"/>
      <c r="VIC39" s="86"/>
      <c r="VID39" s="86"/>
      <c r="VIE39" s="86"/>
      <c r="VIF39" s="86"/>
      <c r="VIG39" s="86"/>
      <c r="VIH39" s="86"/>
      <c r="VII39" s="86"/>
      <c r="VIJ39" s="86"/>
      <c r="VIK39" s="86"/>
      <c r="VIL39" s="86"/>
      <c r="VIM39" s="86"/>
      <c r="VIN39" s="86"/>
      <c r="VIO39" s="86"/>
      <c r="VIP39" s="86"/>
      <c r="VIQ39" s="86"/>
      <c r="VIR39" s="86"/>
      <c r="VIS39" s="86"/>
      <c r="VIT39" s="86"/>
      <c r="VIU39" s="86"/>
      <c r="VIV39" s="86"/>
      <c r="VIW39" s="86"/>
      <c r="VIX39" s="86"/>
      <c r="VIY39" s="86"/>
      <c r="VIZ39" s="86"/>
      <c r="VJA39" s="86"/>
      <c r="VJB39" s="86"/>
      <c r="VJC39" s="86"/>
      <c r="VJD39" s="86"/>
      <c r="VJE39" s="86"/>
      <c r="VJF39" s="86"/>
      <c r="VJG39" s="86"/>
      <c r="VJH39" s="86"/>
      <c r="VJI39" s="86"/>
      <c r="VJJ39" s="86"/>
      <c r="VJK39" s="86"/>
      <c r="VJL39" s="86"/>
      <c r="VJM39" s="86"/>
      <c r="VJN39" s="86"/>
      <c r="VJO39" s="86"/>
      <c r="VJP39" s="86"/>
      <c r="VJQ39" s="86"/>
      <c r="VJR39" s="86"/>
      <c r="VJS39" s="86"/>
      <c r="VJT39" s="86"/>
      <c r="VJU39" s="86"/>
      <c r="VJV39" s="86"/>
      <c r="VJW39" s="86"/>
      <c r="VJX39" s="86"/>
      <c r="VJY39" s="86"/>
      <c r="VJZ39" s="86"/>
      <c r="VKA39" s="86"/>
      <c r="VKB39" s="86"/>
      <c r="VKC39" s="86"/>
      <c r="VKD39" s="86"/>
      <c r="VKE39" s="86"/>
      <c r="VKF39" s="86"/>
      <c r="VKG39" s="86"/>
      <c r="VKH39" s="86"/>
      <c r="VKI39" s="86"/>
      <c r="VKJ39" s="86"/>
      <c r="VKK39" s="86"/>
      <c r="VKL39" s="86"/>
      <c r="VKM39" s="86"/>
      <c r="VKN39" s="86"/>
      <c r="VKO39" s="86"/>
      <c r="VKP39" s="86"/>
      <c r="VKQ39" s="86"/>
      <c r="VKR39" s="86"/>
      <c r="VKS39" s="86"/>
      <c r="VKT39" s="86"/>
      <c r="VKU39" s="86"/>
      <c r="VKV39" s="86"/>
      <c r="VKW39" s="86"/>
      <c r="VKX39" s="86"/>
      <c r="VKY39" s="86"/>
      <c r="VKZ39" s="86"/>
      <c r="VLA39" s="86"/>
      <c r="VLB39" s="86"/>
      <c r="VLC39" s="86"/>
      <c r="VLD39" s="86"/>
      <c r="VLE39" s="86"/>
      <c r="VLF39" s="86"/>
      <c r="VLG39" s="86"/>
      <c r="VLH39" s="86"/>
      <c r="VLI39" s="86"/>
      <c r="VLJ39" s="86"/>
      <c r="VLK39" s="86"/>
      <c r="VLL39" s="86"/>
      <c r="VLM39" s="86"/>
      <c r="VLN39" s="86"/>
      <c r="VLO39" s="86"/>
      <c r="VLP39" s="86"/>
      <c r="VLQ39" s="86"/>
      <c r="VLR39" s="86"/>
      <c r="VLS39" s="86"/>
      <c r="VLT39" s="86"/>
      <c r="VLU39" s="86"/>
      <c r="VLV39" s="86"/>
      <c r="VLW39" s="86"/>
      <c r="VLX39" s="86"/>
      <c r="VLY39" s="86"/>
      <c r="VLZ39" s="86"/>
      <c r="VMA39" s="86"/>
      <c r="VMB39" s="86"/>
      <c r="VMC39" s="86"/>
      <c r="VMD39" s="86"/>
      <c r="VME39" s="86"/>
      <c r="VMF39" s="86"/>
      <c r="VMG39" s="86"/>
      <c r="VMH39" s="86"/>
      <c r="VMI39" s="86"/>
      <c r="VMJ39" s="86"/>
      <c r="VMK39" s="86"/>
      <c r="VML39" s="86"/>
      <c r="VMM39" s="86"/>
      <c r="VMN39" s="86"/>
      <c r="VMO39" s="86"/>
      <c r="VMP39" s="86"/>
      <c r="VMQ39" s="86"/>
      <c r="VMR39" s="86"/>
      <c r="VMS39" s="86"/>
      <c r="VMT39" s="86"/>
      <c r="VMU39" s="86"/>
      <c r="VMV39" s="86"/>
      <c r="VMW39" s="86"/>
      <c r="VMX39" s="86"/>
      <c r="VMY39" s="86"/>
      <c r="VMZ39" s="86"/>
      <c r="VNA39" s="86"/>
      <c r="VNB39" s="86"/>
      <c r="VNC39" s="86"/>
      <c r="VND39" s="86"/>
      <c r="VNE39" s="86"/>
      <c r="VNF39" s="86"/>
      <c r="VNG39" s="86"/>
      <c r="VNH39" s="86"/>
      <c r="VNI39" s="86"/>
      <c r="VNJ39" s="86"/>
      <c r="VNK39" s="86"/>
      <c r="VNL39" s="86"/>
      <c r="VNM39" s="86"/>
      <c r="VNN39" s="86"/>
      <c r="VNO39" s="86"/>
      <c r="VNP39" s="86"/>
      <c r="VNQ39" s="86"/>
      <c r="VNR39" s="86"/>
      <c r="VNS39" s="86"/>
      <c r="VNT39" s="86"/>
      <c r="VNU39" s="86"/>
      <c r="VNV39" s="86"/>
      <c r="VNW39" s="86"/>
      <c r="VNX39" s="86"/>
      <c r="VNY39" s="86"/>
      <c r="VNZ39" s="86"/>
      <c r="VOA39" s="86"/>
      <c r="VOB39" s="86"/>
      <c r="VOC39" s="86"/>
      <c r="VOD39" s="86"/>
      <c r="VOE39" s="86"/>
      <c r="VOF39" s="86"/>
      <c r="VOG39" s="86"/>
      <c r="VOH39" s="86"/>
      <c r="VOI39" s="86"/>
      <c r="VOJ39" s="86"/>
      <c r="VOK39" s="86"/>
      <c r="VOL39" s="86"/>
      <c r="VOM39" s="86"/>
      <c r="VON39" s="86"/>
      <c r="VOO39" s="86"/>
      <c r="VOP39" s="86"/>
      <c r="VOQ39" s="86"/>
      <c r="VOR39" s="86"/>
      <c r="VOS39" s="86"/>
      <c r="VOT39" s="86"/>
      <c r="VOU39" s="86"/>
      <c r="VOV39" s="86"/>
      <c r="VOW39" s="86"/>
      <c r="VOX39" s="86"/>
      <c r="VOY39" s="86"/>
      <c r="VOZ39" s="86"/>
      <c r="VPA39" s="86"/>
      <c r="VPB39" s="86"/>
      <c r="VPC39" s="86"/>
      <c r="VPD39" s="86"/>
      <c r="VPE39" s="86"/>
      <c r="VPF39" s="86"/>
      <c r="VPG39" s="86"/>
      <c r="VPH39" s="86"/>
      <c r="VPI39" s="86"/>
      <c r="VPJ39" s="86"/>
      <c r="VPK39" s="86"/>
      <c r="VPL39" s="86"/>
      <c r="VPM39" s="86"/>
      <c r="VPN39" s="86"/>
      <c r="VPO39" s="86"/>
      <c r="VPP39" s="86"/>
      <c r="VPQ39" s="86"/>
      <c r="VPR39" s="86"/>
      <c r="VPS39" s="86"/>
      <c r="VPT39" s="86"/>
      <c r="VPU39" s="86"/>
      <c r="VPV39" s="86"/>
      <c r="VPW39" s="86"/>
      <c r="VPX39" s="86"/>
      <c r="VPY39" s="86"/>
      <c r="VPZ39" s="86"/>
      <c r="VQA39" s="86"/>
      <c r="VQB39" s="86"/>
      <c r="VQC39" s="86"/>
      <c r="VQD39" s="86"/>
      <c r="VQE39" s="86"/>
      <c r="VQF39" s="86"/>
      <c r="VQG39" s="86"/>
      <c r="VQH39" s="86"/>
      <c r="VQI39" s="86"/>
      <c r="VQJ39" s="86"/>
      <c r="VQK39" s="86"/>
      <c r="VQL39" s="86"/>
      <c r="VQM39" s="86"/>
      <c r="VQN39" s="86"/>
      <c r="VQO39" s="86"/>
      <c r="VQP39" s="86"/>
      <c r="VQQ39" s="86"/>
      <c r="VQR39" s="86"/>
      <c r="VQS39" s="86"/>
      <c r="VQT39" s="86"/>
      <c r="VQU39" s="86"/>
      <c r="VQV39" s="86"/>
      <c r="VQW39" s="86"/>
      <c r="VQX39" s="86"/>
      <c r="VQY39" s="86"/>
      <c r="VQZ39" s="86"/>
      <c r="VRA39" s="86"/>
      <c r="VRB39" s="86"/>
      <c r="VRC39" s="86"/>
      <c r="VRD39" s="86"/>
      <c r="VRE39" s="86"/>
      <c r="VRF39" s="86"/>
      <c r="VRG39" s="86"/>
      <c r="VRH39" s="86"/>
      <c r="VRI39" s="86"/>
      <c r="VRJ39" s="86"/>
      <c r="VRK39" s="86"/>
      <c r="VRL39" s="86"/>
      <c r="VRM39" s="86"/>
      <c r="VRN39" s="86"/>
      <c r="VRO39" s="86"/>
      <c r="VRP39" s="86"/>
      <c r="VRQ39" s="86"/>
      <c r="VRR39" s="86"/>
      <c r="VRS39" s="86"/>
      <c r="VRT39" s="86"/>
      <c r="VRU39" s="86"/>
      <c r="VRV39" s="86"/>
      <c r="VRW39" s="86"/>
      <c r="VRX39" s="86"/>
      <c r="VRY39" s="86"/>
      <c r="VRZ39" s="86"/>
      <c r="VSA39" s="86"/>
      <c r="VSB39" s="86"/>
      <c r="VSC39" s="86"/>
      <c r="VSD39" s="86"/>
      <c r="VSE39" s="86"/>
      <c r="VSF39" s="86"/>
      <c r="VSG39" s="86"/>
      <c r="VSH39" s="86"/>
      <c r="VSI39" s="86"/>
      <c r="VSJ39" s="86"/>
      <c r="VSK39" s="86"/>
      <c r="VSL39" s="86"/>
      <c r="VSM39" s="86"/>
      <c r="VSN39" s="86"/>
      <c r="VSO39" s="86"/>
      <c r="VSP39" s="86"/>
      <c r="VSQ39" s="86"/>
      <c r="VSR39" s="86"/>
      <c r="VSS39" s="86"/>
      <c r="VST39" s="86"/>
      <c r="VSU39" s="86"/>
      <c r="VSV39" s="86"/>
      <c r="VSW39" s="86"/>
      <c r="VSX39" s="86"/>
      <c r="VSY39" s="86"/>
      <c r="VSZ39" s="86"/>
      <c r="VTA39" s="86"/>
      <c r="VTB39" s="86"/>
      <c r="VTC39" s="86"/>
      <c r="VTD39" s="86"/>
      <c r="VTE39" s="86"/>
      <c r="VTF39" s="86"/>
      <c r="VTG39" s="86"/>
      <c r="VTH39" s="86"/>
      <c r="VTI39" s="86"/>
      <c r="VTJ39" s="86"/>
      <c r="VTK39" s="86"/>
      <c r="VTL39" s="86"/>
      <c r="VTM39" s="86"/>
      <c r="VTN39" s="86"/>
      <c r="VTO39" s="86"/>
      <c r="VTP39" s="86"/>
      <c r="VTQ39" s="86"/>
      <c r="VTR39" s="86"/>
      <c r="VTS39" s="86"/>
      <c r="VTT39" s="86"/>
      <c r="VTU39" s="86"/>
      <c r="VTV39" s="86"/>
      <c r="VTW39" s="86"/>
      <c r="VTX39" s="86"/>
      <c r="VTY39" s="86"/>
      <c r="VTZ39" s="86"/>
      <c r="VUA39" s="86"/>
      <c r="VUB39" s="86"/>
      <c r="VUC39" s="86"/>
      <c r="VUD39" s="86"/>
      <c r="VUE39" s="86"/>
      <c r="VUF39" s="86"/>
      <c r="VUG39" s="86"/>
      <c r="VUH39" s="86"/>
      <c r="VUI39" s="86"/>
      <c r="VUJ39" s="86"/>
      <c r="VUK39" s="86"/>
      <c r="VUL39" s="86"/>
      <c r="VUM39" s="86"/>
      <c r="VUN39" s="86"/>
      <c r="VUO39" s="86"/>
      <c r="VUP39" s="86"/>
      <c r="VUQ39" s="86"/>
      <c r="VUR39" s="86"/>
      <c r="VUS39" s="86"/>
      <c r="VUT39" s="86"/>
      <c r="VUU39" s="86"/>
      <c r="VUV39" s="86"/>
      <c r="VUW39" s="86"/>
      <c r="VUX39" s="86"/>
      <c r="VUY39" s="86"/>
      <c r="VUZ39" s="86"/>
      <c r="VVA39" s="86"/>
      <c r="VVB39" s="86"/>
      <c r="VVC39" s="86"/>
      <c r="VVD39" s="86"/>
      <c r="VVE39" s="86"/>
      <c r="VVF39" s="86"/>
      <c r="VVG39" s="86"/>
      <c r="VVH39" s="86"/>
      <c r="VVI39" s="86"/>
      <c r="VVJ39" s="86"/>
      <c r="VVK39" s="86"/>
      <c r="VVL39" s="86"/>
      <c r="VVM39" s="86"/>
      <c r="VVN39" s="86"/>
      <c r="VVO39" s="86"/>
      <c r="VVP39" s="86"/>
      <c r="VVQ39" s="86"/>
      <c r="VVR39" s="86"/>
      <c r="VVS39" s="86"/>
      <c r="VVT39" s="86"/>
      <c r="VVU39" s="86"/>
      <c r="VVV39" s="86"/>
      <c r="VVW39" s="86"/>
      <c r="VVX39" s="86"/>
      <c r="VVY39" s="86"/>
      <c r="VVZ39" s="86"/>
      <c r="VWA39" s="86"/>
      <c r="VWB39" s="86"/>
      <c r="VWC39" s="86"/>
      <c r="VWD39" s="86"/>
      <c r="VWE39" s="86"/>
      <c r="VWF39" s="86"/>
      <c r="VWG39" s="86"/>
      <c r="VWH39" s="86"/>
      <c r="VWI39" s="86"/>
      <c r="VWJ39" s="86"/>
      <c r="VWK39" s="86"/>
      <c r="VWL39" s="86"/>
      <c r="VWM39" s="86"/>
      <c r="VWN39" s="86"/>
      <c r="VWO39" s="86"/>
      <c r="VWP39" s="86"/>
      <c r="VWQ39" s="86"/>
      <c r="VWR39" s="86"/>
      <c r="VWS39" s="86"/>
      <c r="VWT39" s="86"/>
      <c r="VWU39" s="86"/>
      <c r="VWV39" s="86"/>
      <c r="VWW39" s="86"/>
      <c r="VWX39" s="86"/>
      <c r="VWY39" s="86"/>
      <c r="VWZ39" s="86"/>
      <c r="VXA39" s="86"/>
      <c r="VXB39" s="86"/>
      <c r="VXC39" s="86"/>
      <c r="VXD39" s="86"/>
      <c r="VXE39" s="86"/>
      <c r="VXF39" s="86"/>
      <c r="VXG39" s="86"/>
      <c r="VXH39" s="86"/>
      <c r="VXI39" s="86"/>
      <c r="VXJ39" s="86"/>
      <c r="VXK39" s="86"/>
      <c r="VXL39" s="86"/>
      <c r="VXM39" s="86"/>
      <c r="VXN39" s="86"/>
      <c r="VXO39" s="86"/>
      <c r="VXP39" s="86"/>
      <c r="VXQ39" s="86"/>
      <c r="VXR39" s="86"/>
      <c r="VXS39" s="86"/>
      <c r="VXT39" s="86"/>
      <c r="VXU39" s="86"/>
      <c r="VXV39" s="86"/>
      <c r="VXW39" s="86"/>
      <c r="VXX39" s="86"/>
      <c r="VXY39" s="86"/>
      <c r="VXZ39" s="86"/>
      <c r="VYA39" s="86"/>
      <c r="VYB39" s="86"/>
      <c r="VYC39" s="86"/>
      <c r="VYD39" s="86"/>
      <c r="VYE39" s="86"/>
      <c r="VYF39" s="86"/>
      <c r="VYG39" s="86"/>
      <c r="VYH39" s="86"/>
      <c r="VYI39" s="86"/>
      <c r="VYJ39" s="86"/>
      <c r="VYK39" s="86"/>
      <c r="VYL39" s="86"/>
      <c r="VYM39" s="86"/>
      <c r="VYN39" s="86"/>
      <c r="VYO39" s="86"/>
      <c r="VYP39" s="86"/>
      <c r="VYQ39" s="86"/>
      <c r="VYR39" s="86"/>
      <c r="VYS39" s="86"/>
      <c r="VYT39" s="86"/>
      <c r="VYU39" s="86"/>
      <c r="VYV39" s="86"/>
      <c r="VYW39" s="86"/>
      <c r="VYX39" s="86"/>
      <c r="VYY39" s="86"/>
      <c r="VYZ39" s="86"/>
      <c r="VZA39" s="86"/>
      <c r="VZB39" s="86"/>
      <c r="VZC39" s="86"/>
      <c r="VZD39" s="86"/>
      <c r="VZE39" s="86"/>
      <c r="VZF39" s="86"/>
      <c r="VZG39" s="86"/>
      <c r="VZH39" s="86"/>
      <c r="VZI39" s="86"/>
      <c r="VZJ39" s="86"/>
      <c r="VZK39" s="86"/>
      <c r="VZL39" s="86"/>
      <c r="VZM39" s="86"/>
      <c r="VZN39" s="86"/>
      <c r="VZO39" s="86"/>
      <c r="VZP39" s="86"/>
      <c r="VZQ39" s="86"/>
      <c r="VZR39" s="86"/>
      <c r="VZS39" s="86"/>
      <c r="VZT39" s="86"/>
      <c r="VZU39" s="86"/>
      <c r="VZV39" s="86"/>
      <c r="VZW39" s="86"/>
      <c r="VZX39" s="86"/>
      <c r="VZY39" s="86"/>
      <c r="VZZ39" s="86"/>
      <c r="WAA39" s="86"/>
      <c r="WAB39" s="86"/>
      <c r="WAC39" s="86"/>
      <c r="WAD39" s="86"/>
      <c r="WAE39" s="86"/>
      <c r="WAF39" s="86"/>
      <c r="WAG39" s="86"/>
      <c r="WAH39" s="86"/>
      <c r="WAI39" s="86"/>
      <c r="WAJ39" s="86"/>
      <c r="WAK39" s="86"/>
      <c r="WAL39" s="86"/>
      <c r="WAM39" s="86"/>
      <c r="WAN39" s="86"/>
      <c r="WAO39" s="86"/>
      <c r="WAP39" s="86"/>
      <c r="WAQ39" s="86"/>
      <c r="WAR39" s="86"/>
      <c r="WAS39" s="86"/>
      <c r="WAT39" s="86"/>
      <c r="WAU39" s="86"/>
      <c r="WAV39" s="86"/>
      <c r="WAW39" s="86"/>
      <c r="WAX39" s="86"/>
      <c r="WAY39" s="86"/>
      <c r="WAZ39" s="86"/>
      <c r="WBA39" s="86"/>
      <c r="WBB39" s="86"/>
      <c r="WBC39" s="86"/>
      <c r="WBD39" s="86"/>
      <c r="WBE39" s="86"/>
      <c r="WBF39" s="86"/>
      <c r="WBG39" s="86"/>
      <c r="WBH39" s="86"/>
      <c r="WBI39" s="86"/>
      <c r="WBJ39" s="86"/>
      <c r="WBK39" s="86"/>
      <c r="WBL39" s="86"/>
      <c r="WBM39" s="86"/>
      <c r="WBN39" s="86"/>
      <c r="WBO39" s="86"/>
      <c r="WBP39" s="86"/>
      <c r="WBQ39" s="86"/>
      <c r="WBR39" s="86"/>
      <c r="WBS39" s="86"/>
      <c r="WBT39" s="86"/>
      <c r="WBU39" s="86"/>
      <c r="WBV39" s="86"/>
      <c r="WBW39" s="86"/>
      <c r="WBX39" s="86"/>
      <c r="WBY39" s="86"/>
      <c r="WBZ39" s="86"/>
      <c r="WCA39" s="86"/>
      <c r="WCB39" s="86"/>
      <c r="WCC39" s="86"/>
      <c r="WCD39" s="86"/>
      <c r="WCE39" s="86"/>
      <c r="WCF39" s="86"/>
      <c r="WCG39" s="86"/>
      <c r="WCH39" s="86"/>
      <c r="WCI39" s="86"/>
      <c r="WCJ39" s="86"/>
      <c r="WCK39" s="86"/>
      <c r="WCL39" s="86"/>
      <c r="WCM39" s="86"/>
      <c r="WCN39" s="86"/>
      <c r="WCO39" s="86"/>
      <c r="WCP39" s="86"/>
      <c r="WCQ39" s="86"/>
      <c r="WCR39" s="86"/>
      <c r="WCS39" s="86"/>
      <c r="WCT39" s="86"/>
      <c r="WCU39" s="86"/>
      <c r="WCV39" s="86"/>
      <c r="WCW39" s="86"/>
      <c r="WCX39" s="86"/>
      <c r="WCY39" s="86"/>
      <c r="WCZ39" s="86"/>
      <c r="WDA39" s="86"/>
      <c r="WDB39" s="86"/>
      <c r="WDC39" s="86"/>
      <c r="WDD39" s="86"/>
      <c r="WDE39" s="86"/>
      <c r="WDF39" s="86"/>
      <c r="WDG39" s="86"/>
      <c r="WDH39" s="86"/>
      <c r="WDI39" s="86"/>
      <c r="WDJ39" s="86"/>
      <c r="WDK39" s="86"/>
      <c r="WDL39" s="86"/>
      <c r="WDM39" s="86"/>
      <c r="WDN39" s="86"/>
      <c r="WDO39" s="86"/>
      <c r="WDP39" s="86"/>
      <c r="WDQ39" s="86"/>
      <c r="WDR39" s="86"/>
      <c r="WDS39" s="86"/>
      <c r="WDT39" s="86"/>
      <c r="WDU39" s="86"/>
      <c r="WDV39" s="86"/>
      <c r="WDW39" s="86"/>
      <c r="WDX39" s="86"/>
      <c r="WDY39" s="86"/>
      <c r="WDZ39" s="86"/>
      <c r="WEA39" s="86"/>
      <c r="WEB39" s="86"/>
      <c r="WEC39" s="86"/>
      <c r="WED39" s="86"/>
      <c r="WEE39" s="86"/>
      <c r="WEF39" s="86"/>
      <c r="WEG39" s="86"/>
      <c r="WEH39" s="86"/>
      <c r="WEI39" s="86"/>
      <c r="WEJ39" s="86"/>
      <c r="WEK39" s="86"/>
      <c r="WEL39" s="86"/>
      <c r="WEM39" s="86"/>
      <c r="WEN39" s="86"/>
      <c r="WEO39" s="86"/>
      <c r="WEP39" s="86"/>
      <c r="WEQ39" s="86"/>
      <c r="WER39" s="86"/>
      <c r="WES39" s="86"/>
      <c r="WET39" s="86"/>
      <c r="WEU39" s="86"/>
      <c r="WEV39" s="86"/>
      <c r="WEW39" s="86"/>
      <c r="WEX39" s="86"/>
      <c r="WEY39" s="86"/>
      <c r="WEZ39" s="86"/>
      <c r="WFA39" s="86"/>
      <c r="WFB39" s="86"/>
      <c r="WFC39" s="86"/>
      <c r="WFD39" s="86"/>
      <c r="WFE39" s="86"/>
      <c r="WFF39" s="86"/>
      <c r="WFG39" s="86"/>
      <c r="WFH39" s="86"/>
      <c r="WFI39" s="86"/>
      <c r="WFJ39" s="86"/>
      <c r="WFK39" s="86"/>
      <c r="WFL39" s="86"/>
      <c r="WFM39" s="86"/>
      <c r="WFN39" s="86"/>
      <c r="WFO39" s="86"/>
      <c r="WFP39" s="86"/>
      <c r="WFQ39" s="86"/>
      <c r="WFR39" s="86"/>
      <c r="WFS39" s="86"/>
      <c r="WFT39" s="86"/>
      <c r="WFU39" s="86"/>
      <c r="WFV39" s="86"/>
      <c r="WFW39" s="86"/>
      <c r="WFX39" s="86"/>
      <c r="WFY39" s="86"/>
      <c r="WFZ39" s="86"/>
      <c r="WGA39" s="86"/>
      <c r="WGB39" s="86"/>
      <c r="WGC39" s="86"/>
      <c r="WGD39" s="86"/>
      <c r="WGE39" s="86"/>
      <c r="WGF39" s="86"/>
      <c r="WGG39" s="86"/>
      <c r="WGH39" s="86"/>
      <c r="WGI39" s="86"/>
      <c r="WGJ39" s="86"/>
      <c r="WGK39" s="86"/>
      <c r="WGL39" s="86"/>
      <c r="WGM39" s="86"/>
      <c r="WGN39" s="86"/>
      <c r="WGO39" s="86"/>
      <c r="WGP39" s="86"/>
      <c r="WGQ39" s="86"/>
      <c r="WGR39" s="86"/>
      <c r="WGS39" s="86"/>
      <c r="WGT39" s="86"/>
      <c r="WGU39" s="86"/>
      <c r="WGV39" s="86"/>
      <c r="WGW39" s="86"/>
      <c r="WGX39" s="86"/>
      <c r="WGY39" s="86"/>
      <c r="WGZ39" s="86"/>
      <c r="WHA39" s="86"/>
      <c r="WHB39" s="86"/>
      <c r="WHC39" s="86"/>
      <c r="WHD39" s="86"/>
      <c r="WHE39" s="86"/>
      <c r="WHF39" s="86"/>
      <c r="WHG39" s="86"/>
      <c r="WHH39" s="86"/>
      <c r="WHI39" s="86"/>
      <c r="WHJ39" s="86"/>
      <c r="WHK39" s="86"/>
      <c r="WHL39" s="86"/>
      <c r="WHM39" s="86"/>
      <c r="WHN39" s="86"/>
      <c r="WHO39" s="86"/>
      <c r="WHP39" s="86"/>
      <c r="WHQ39" s="86"/>
      <c r="WHR39" s="86"/>
      <c r="WHS39" s="86"/>
      <c r="WHT39" s="86"/>
      <c r="WHU39" s="86"/>
      <c r="WHV39" s="86"/>
      <c r="WHW39" s="86"/>
      <c r="WHX39" s="86"/>
      <c r="WHY39" s="86"/>
      <c r="WHZ39" s="86"/>
      <c r="WIA39" s="86"/>
      <c r="WIB39" s="86"/>
      <c r="WIC39" s="86"/>
      <c r="WID39" s="86"/>
      <c r="WIE39" s="86"/>
      <c r="WIF39" s="86"/>
      <c r="WIG39" s="86"/>
      <c r="WIH39" s="86"/>
      <c r="WII39" s="86"/>
      <c r="WIJ39" s="86"/>
      <c r="WIK39" s="86"/>
      <c r="WIL39" s="86"/>
      <c r="WIM39" s="86"/>
      <c r="WIN39" s="86"/>
      <c r="WIO39" s="86"/>
      <c r="WIP39" s="86"/>
      <c r="WIQ39" s="86"/>
      <c r="WIR39" s="86"/>
      <c r="WIS39" s="86"/>
      <c r="WIT39" s="86"/>
      <c r="WIU39" s="86"/>
      <c r="WIV39" s="86"/>
      <c r="WIW39" s="86"/>
      <c r="WIX39" s="86"/>
      <c r="WIY39" s="86"/>
      <c r="WIZ39" s="86"/>
      <c r="WJA39" s="86"/>
      <c r="WJB39" s="86"/>
      <c r="WJC39" s="86"/>
      <c r="WJD39" s="86"/>
      <c r="WJE39" s="86"/>
      <c r="WJF39" s="86"/>
      <c r="WJG39" s="86"/>
      <c r="WJH39" s="86"/>
      <c r="WJI39" s="86"/>
      <c r="WJJ39" s="86"/>
      <c r="WJK39" s="86"/>
      <c r="WJL39" s="86"/>
      <c r="WJM39" s="86"/>
      <c r="WJN39" s="86"/>
      <c r="WJO39" s="86"/>
      <c r="WJP39" s="86"/>
      <c r="WJQ39" s="86"/>
      <c r="WJR39" s="86"/>
      <c r="WJS39" s="86"/>
      <c r="WJT39" s="86"/>
      <c r="WJU39" s="86"/>
      <c r="WJV39" s="86"/>
      <c r="WJW39" s="86"/>
      <c r="WJX39" s="86"/>
      <c r="WJY39" s="86"/>
      <c r="WJZ39" s="86"/>
      <c r="WKA39" s="86"/>
      <c r="WKB39" s="86"/>
      <c r="WKC39" s="86"/>
      <c r="WKD39" s="86"/>
      <c r="WKE39" s="86"/>
      <c r="WKF39" s="86"/>
      <c r="WKG39" s="86"/>
      <c r="WKH39" s="86"/>
      <c r="WKI39" s="86"/>
      <c r="WKJ39" s="86"/>
      <c r="WKK39" s="86"/>
      <c r="WKL39" s="86"/>
      <c r="WKM39" s="86"/>
      <c r="WKN39" s="86"/>
      <c r="WKO39" s="86"/>
      <c r="WKP39" s="86"/>
      <c r="WKQ39" s="86"/>
      <c r="WKR39" s="86"/>
      <c r="WKS39" s="86"/>
      <c r="WKT39" s="86"/>
      <c r="WKU39" s="86"/>
      <c r="WKV39" s="86"/>
      <c r="WKW39" s="86"/>
      <c r="WKX39" s="86"/>
      <c r="WKY39" s="86"/>
      <c r="WKZ39" s="86"/>
      <c r="WLA39" s="86"/>
      <c r="WLB39" s="86"/>
      <c r="WLC39" s="86"/>
      <c r="WLD39" s="86"/>
      <c r="WLE39" s="86"/>
      <c r="WLF39" s="86"/>
      <c r="WLG39" s="86"/>
      <c r="WLH39" s="86"/>
      <c r="WLI39" s="86"/>
      <c r="WLJ39" s="86"/>
      <c r="WLK39" s="86"/>
      <c r="WLL39" s="86"/>
      <c r="WLM39" s="86"/>
      <c r="WLN39" s="86"/>
      <c r="WLO39" s="86"/>
      <c r="WLP39" s="86"/>
      <c r="WLQ39" s="86"/>
      <c r="WLR39" s="86"/>
      <c r="WLS39" s="86"/>
      <c r="WLT39" s="86"/>
      <c r="WLU39" s="86"/>
      <c r="WLV39" s="86"/>
      <c r="WLW39" s="86"/>
      <c r="WLX39" s="86"/>
      <c r="WLY39" s="86"/>
      <c r="WLZ39" s="86"/>
      <c r="WMA39" s="86"/>
      <c r="WMB39" s="86"/>
      <c r="WMC39" s="86"/>
      <c r="WMD39" s="86"/>
      <c r="WME39" s="86"/>
      <c r="WMF39" s="86"/>
      <c r="WMG39" s="86"/>
      <c r="WMH39" s="86"/>
      <c r="WMI39" s="86"/>
      <c r="WMJ39" s="86"/>
      <c r="WMK39" s="86"/>
      <c r="WML39" s="86"/>
      <c r="WMM39" s="86"/>
      <c r="WMN39" s="86"/>
      <c r="WMO39" s="86"/>
      <c r="WMP39" s="86"/>
      <c r="WMQ39" s="86"/>
      <c r="WMR39" s="86"/>
      <c r="WMS39" s="86"/>
      <c r="WMT39" s="86"/>
      <c r="WMU39" s="86"/>
      <c r="WMV39" s="86"/>
      <c r="WMW39" s="86"/>
      <c r="WMX39" s="86"/>
      <c r="WMY39" s="86"/>
      <c r="WMZ39" s="86"/>
      <c r="WNA39" s="86"/>
      <c r="WNB39" s="86"/>
      <c r="WNC39" s="86"/>
      <c r="WND39" s="86"/>
      <c r="WNE39" s="86"/>
      <c r="WNF39" s="86"/>
      <c r="WNG39" s="86"/>
      <c r="WNH39" s="86"/>
      <c r="WNI39" s="86"/>
      <c r="WNJ39" s="86"/>
      <c r="WNK39" s="86"/>
      <c r="WNL39" s="86"/>
      <c r="WNM39" s="86"/>
      <c r="WNN39" s="86"/>
      <c r="WNO39" s="86"/>
      <c r="WNP39" s="86"/>
      <c r="WNQ39" s="86"/>
      <c r="WNR39" s="86"/>
      <c r="WNS39" s="86"/>
      <c r="WNT39" s="86"/>
      <c r="WNU39" s="86"/>
      <c r="WNV39" s="86"/>
      <c r="WNW39" s="86"/>
      <c r="WNX39" s="86"/>
      <c r="WNY39" s="86"/>
      <c r="WNZ39" s="86"/>
      <c r="WOA39" s="86"/>
      <c r="WOB39" s="86"/>
      <c r="WOC39" s="86"/>
      <c r="WOD39" s="86"/>
      <c r="WOE39" s="86"/>
      <c r="WOF39" s="86"/>
      <c r="WOG39" s="86"/>
      <c r="WOH39" s="86"/>
      <c r="WOI39" s="86"/>
      <c r="WOJ39" s="86"/>
      <c r="WOK39" s="86"/>
      <c r="WOL39" s="86"/>
      <c r="WOM39" s="86"/>
      <c r="WON39" s="86"/>
      <c r="WOO39" s="86"/>
      <c r="WOP39" s="86"/>
      <c r="WOQ39" s="86"/>
      <c r="WOR39" s="86"/>
      <c r="WOS39" s="86"/>
      <c r="WOT39" s="86"/>
      <c r="WOU39" s="86"/>
      <c r="WOV39" s="86"/>
      <c r="WOW39" s="86"/>
      <c r="WOX39" s="86"/>
      <c r="WOY39" s="86"/>
      <c r="WOZ39" s="86"/>
      <c r="WPA39" s="86"/>
      <c r="WPB39" s="86"/>
      <c r="WPC39" s="86"/>
      <c r="WPD39" s="86"/>
      <c r="WPE39" s="86"/>
      <c r="WPF39" s="86"/>
      <c r="WPG39" s="86"/>
      <c r="WPH39" s="86"/>
      <c r="WPI39" s="86"/>
      <c r="WPJ39" s="86"/>
      <c r="WPK39" s="86"/>
      <c r="WPL39" s="86"/>
      <c r="WPM39" s="86"/>
      <c r="WPN39" s="86"/>
      <c r="WPO39" s="86"/>
      <c r="WPP39" s="86"/>
      <c r="WPQ39" s="86"/>
      <c r="WPR39" s="86"/>
      <c r="WPS39" s="86"/>
      <c r="WPT39" s="86"/>
      <c r="WPU39" s="86"/>
      <c r="WPV39" s="86"/>
      <c r="WPW39" s="86"/>
      <c r="WPX39" s="86"/>
      <c r="WPY39" s="86"/>
      <c r="WPZ39" s="86"/>
      <c r="WQA39" s="86"/>
      <c r="WQB39" s="86"/>
      <c r="WQC39" s="86"/>
      <c r="WQD39" s="86"/>
      <c r="WQE39" s="86"/>
      <c r="WQF39" s="86"/>
      <c r="WQG39" s="86"/>
      <c r="WQH39" s="86"/>
      <c r="WQI39" s="86"/>
      <c r="WQJ39" s="86"/>
      <c r="WQK39" s="86"/>
      <c r="WQL39" s="86"/>
      <c r="WQM39" s="86"/>
      <c r="WQN39" s="86"/>
      <c r="WQO39" s="86"/>
      <c r="WQP39" s="86"/>
      <c r="WQQ39" s="86"/>
      <c r="WQR39" s="86"/>
      <c r="WQS39" s="86"/>
      <c r="WQT39" s="86"/>
      <c r="WQU39" s="86"/>
      <c r="WQV39" s="86"/>
      <c r="WQW39" s="86"/>
      <c r="WQX39" s="86"/>
      <c r="WQY39" s="86"/>
      <c r="WQZ39" s="86"/>
      <c r="WRA39" s="86"/>
      <c r="WRB39" s="86"/>
      <c r="WRC39" s="86"/>
      <c r="WRD39" s="86"/>
      <c r="WRE39" s="86"/>
      <c r="WRF39" s="86"/>
      <c r="WRG39" s="86"/>
      <c r="WRH39" s="86"/>
      <c r="WRI39" s="86"/>
      <c r="WRJ39" s="86"/>
      <c r="WRK39" s="86"/>
      <c r="WRL39" s="86"/>
      <c r="WRM39" s="86"/>
      <c r="WRN39" s="86"/>
      <c r="WRO39" s="86"/>
      <c r="WRP39" s="86"/>
      <c r="WRQ39" s="86"/>
      <c r="WRR39" s="86"/>
      <c r="WRS39" s="86"/>
      <c r="WRT39" s="86"/>
      <c r="WRU39" s="86"/>
      <c r="WRV39" s="86"/>
      <c r="WRW39" s="86"/>
      <c r="WRX39" s="86"/>
      <c r="WRY39" s="86"/>
      <c r="WRZ39" s="86"/>
      <c r="WSA39" s="86"/>
      <c r="WSB39" s="86"/>
      <c r="WSC39" s="86"/>
      <c r="WSD39" s="86"/>
      <c r="WSE39" s="86"/>
      <c r="WSF39" s="86"/>
      <c r="WSG39" s="86"/>
      <c r="WSH39" s="86"/>
      <c r="WSI39" s="86"/>
      <c r="WSJ39" s="86"/>
      <c r="WSK39" s="86"/>
      <c r="WSL39" s="86"/>
      <c r="WSM39" s="86"/>
      <c r="WSN39" s="86"/>
      <c r="WSO39" s="86"/>
      <c r="WSP39" s="86"/>
      <c r="WSQ39" s="86"/>
      <c r="WSR39" s="86"/>
      <c r="WSS39" s="86"/>
      <c r="WST39" s="86"/>
      <c r="WSU39" s="86"/>
      <c r="WSV39" s="86"/>
      <c r="WSW39" s="86"/>
      <c r="WSX39" s="86"/>
      <c r="WSY39" s="86"/>
      <c r="WSZ39" s="86"/>
      <c r="WTA39" s="86"/>
      <c r="WTB39" s="86"/>
      <c r="WTC39" s="86"/>
      <c r="WTD39" s="86"/>
      <c r="WTE39" s="86"/>
      <c r="WTF39" s="86"/>
      <c r="WTG39" s="86"/>
      <c r="WTH39" s="86"/>
      <c r="WTI39" s="86"/>
      <c r="WTJ39" s="86"/>
      <c r="WTK39" s="86"/>
      <c r="WTL39" s="86"/>
      <c r="WTM39" s="86"/>
      <c r="WTN39" s="86"/>
      <c r="WTO39" s="86"/>
      <c r="WTP39" s="86"/>
      <c r="WTQ39" s="86"/>
      <c r="WTR39" s="86"/>
      <c r="WTS39" s="86"/>
      <c r="WTT39" s="86"/>
      <c r="WTU39" s="86"/>
      <c r="WTV39" s="86"/>
      <c r="WTW39" s="86"/>
      <c r="WTX39" s="86"/>
      <c r="WTY39" s="86"/>
      <c r="WTZ39" s="86"/>
      <c r="WUA39" s="86"/>
      <c r="WUB39" s="86"/>
      <c r="WUC39" s="86"/>
      <c r="WUD39" s="86"/>
      <c r="WUE39" s="86"/>
      <c r="WUF39" s="86"/>
      <c r="WUG39" s="86"/>
      <c r="WUH39" s="86"/>
      <c r="WUI39" s="86"/>
      <c r="WUJ39" s="86"/>
      <c r="WUK39" s="86"/>
      <c r="WUL39" s="86"/>
      <c r="WUM39" s="86"/>
      <c r="WUN39" s="86"/>
      <c r="WUO39" s="86"/>
      <c r="WUP39" s="86"/>
      <c r="WUQ39" s="86"/>
      <c r="WUR39" s="86"/>
      <c r="WUS39" s="86"/>
      <c r="WUT39" s="86"/>
      <c r="WUU39" s="86"/>
      <c r="WUV39" s="86"/>
      <c r="WUW39" s="86"/>
      <c r="WUX39" s="86"/>
      <c r="WUY39" s="86"/>
      <c r="WUZ39" s="86"/>
      <c r="WVA39" s="86"/>
      <c r="WVB39" s="86"/>
      <c r="WVC39" s="86"/>
      <c r="WVD39" s="86"/>
      <c r="WVE39" s="86"/>
      <c r="WVF39" s="86"/>
      <c r="WVG39" s="86"/>
      <c r="WVH39" s="86"/>
      <c r="WVI39" s="86"/>
      <c r="WVJ39" s="86"/>
      <c r="WVK39" s="86"/>
      <c r="WVL39" s="86"/>
      <c r="WVM39" s="86"/>
      <c r="WVN39" s="86"/>
      <c r="WVO39" s="86"/>
      <c r="WVP39" s="86"/>
      <c r="WVQ39" s="86"/>
      <c r="WVR39" s="86"/>
      <c r="WVS39" s="86"/>
      <c r="WVT39" s="86"/>
      <c r="WVU39" s="86"/>
      <c r="WVV39" s="86"/>
      <c r="WVW39" s="86"/>
      <c r="WVX39" s="86"/>
      <c r="WVY39" s="86"/>
      <c r="WVZ39" s="86"/>
      <c r="WWA39" s="86"/>
      <c r="WWB39" s="86"/>
      <c r="WWC39" s="86"/>
      <c r="WWD39" s="86"/>
      <c r="WWE39" s="86"/>
      <c r="WWF39" s="86"/>
      <c r="WWG39" s="86"/>
      <c r="WWH39" s="86"/>
      <c r="WWI39" s="86"/>
      <c r="WWJ39" s="86"/>
      <c r="WWK39" s="86"/>
      <c r="WWL39" s="86"/>
      <c r="WWM39" s="86"/>
      <c r="WWN39" s="86"/>
      <c r="WWO39" s="86"/>
      <c r="WWP39" s="86"/>
      <c r="WWQ39" s="86"/>
      <c r="WWR39" s="86"/>
      <c r="WWS39" s="86"/>
      <c r="WWT39" s="86"/>
      <c r="WWU39" s="86"/>
      <c r="WWV39" s="86"/>
      <c r="WWW39" s="86"/>
      <c r="WWX39" s="86"/>
      <c r="WWY39" s="86"/>
      <c r="WWZ39" s="86"/>
      <c r="WXA39" s="86"/>
      <c r="WXB39" s="86"/>
      <c r="WXC39" s="86"/>
      <c r="WXD39" s="86"/>
      <c r="WXE39" s="86"/>
      <c r="WXF39" s="86"/>
      <c r="WXG39" s="86"/>
      <c r="WXH39" s="86"/>
      <c r="WXI39" s="86"/>
      <c r="WXJ39" s="86"/>
      <c r="WXK39" s="86"/>
      <c r="WXL39" s="86"/>
      <c r="WXM39" s="86"/>
      <c r="WXN39" s="86"/>
      <c r="WXO39" s="86"/>
      <c r="WXP39" s="86"/>
      <c r="WXQ39" s="86"/>
      <c r="WXR39" s="86"/>
      <c r="WXS39" s="86"/>
      <c r="WXT39" s="86"/>
      <c r="WXU39" s="86"/>
      <c r="WXV39" s="86"/>
      <c r="WXW39" s="86"/>
      <c r="WXX39" s="86"/>
      <c r="WXY39" s="86"/>
      <c r="WXZ39" s="86"/>
      <c r="WYA39" s="86"/>
      <c r="WYB39" s="86"/>
      <c r="WYC39" s="86"/>
      <c r="WYD39" s="86"/>
      <c r="WYE39" s="86"/>
      <c r="WYF39" s="86"/>
      <c r="WYG39" s="86"/>
      <c r="WYH39" s="86"/>
      <c r="WYI39" s="86"/>
      <c r="WYJ39" s="86"/>
      <c r="WYK39" s="86"/>
      <c r="WYL39" s="86"/>
      <c r="WYM39" s="86"/>
      <c r="WYN39" s="86"/>
      <c r="WYO39" s="86"/>
      <c r="WYP39" s="86"/>
      <c r="WYQ39" s="86"/>
      <c r="WYR39" s="86"/>
      <c r="WYS39" s="86"/>
      <c r="WYT39" s="86"/>
      <c r="WYU39" s="86"/>
      <c r="WYV39" s="86"/>
      <c r="WYW39" s="86"/>
      <c r="WYX39" s="86"/>
      <c r="WYY39" s="86"/>
      <c r="WYZ39" s="86"/>
      <c r="WZA39" s="86"/>
      <c r="WZB39" s="86"/>
      <c r="WZC39" s="86"/>
      <c r="WZD39" s="86"/>
      <c r="WZE39" s="86"/>
      <c r="WZF39" s="86"/>
      <c r="WZG39" s="86"/>
      <c r="WZH39" s="86"/>
      <c r="WZI39" s="86"/>
      <c r="WZJ39" s="86"/>
      <c r="WZK39" s="86"/>
      <c r="WZL39" s="86"/>
      <c r="WZM39" s="86"/>
      <c r="WZN39" s="86"/>
      <c r="WZO39" s="86"/>
      <c r="WZP39" s="86"/>
      <c r="WZQ39" s="86"/>
      <c r="WZR39" s="86"/>
      <c r="WZS39" s="86"/>
      <c r="WZT39" s="86"/>
      <c r="WZU39" s="86"/>
      <c r="WZV39" s="86"/>
      <c r="WZW39" s="86"/>
      <c r="WZX39" s="86"/>
      <c r="WZY39" s="86"/>
      <c r="WZZ39" s="86"/>
      <c r="XAA39" s="86"/>
      <c r="XAB39" s="86"/>
      <c r="XAC39" s="86"/>
      <c r="XAD39" s="86"/>
      <c r="XAE39" s="86"/>
      <c r="XAF39" s="86"/>
      <c r="XAG39" s="86"/>
      <c r="XAH39" s="86"/>
      <c r="XAI39" s="86"/>
      <c r="XAJ39" s="86"/>
      <c r="XAK39" s="86"/>
      <c r="XAL39" s="86"/>
      <c r="XAM39" s="86"/>
      <c r="XAN39" s="86"/>
      <c r="XAO39" s="86"/>
      <c r="XAP39" s="86"/>
      <c r="XAQ39" s="86"/>
      <c r="XAR39" s="86"/>
      <c r="XAS39" s="86"/>
      <c r="XAT39" s="86"/>
      <c r="XAU39" s="86"/>
      <c r="XAV39" s="86"/>
      <c r="XAW39" s="86"/>
      <c r="XAX39" s="86"/>
      <c r="XAY39" s="86"/>
      <c r="XAZ39" s="86"/>
      <c r="XBA39" s="86"/>
      <c r="XBB39" s="86"/>
      <c r="XBC39" s="86"/>
      <c r="XBD39" s="86"/>
      <c r="XBE39" s="86"/>
      <c r="XBF39" s="86"/>
      <c r="XBG39" s="86"/>
      <c r="XBH39" s="86"/>
      <c r="XBI39" s="86"/>
      <c r="XBJ39" s="86"/>
      <c r="XBK39" s="86"/>
      <c r="XBL39" s="86"/>
      <c r="XBM39" s="86"/>
      <c r="XBN39" s="86"/>
      <c r="XBO39" s="86"/>
      <c r="XBP39" s="86"/>
      <c r="XBQ39" s="86"/>
      <c r="XBR39" s="86"/>
      <c r="XBS39" s="86"/>
      <c r="XBT39" s="86"/>
      <c r="XBU39" s="86"/>
      <c r="XBV39" s="86"/>
      <c r="XBW39" s="86"/>
      <c r="XBX39" s="86"/>
      <c r="XBY39" s="86"/>
      <c r="XBZ39" s="86"/>
      <c r="XCA39" s="86"/>
      <c r="XCB39" s="86"/>
      <c r="XCC39" s="86"/>
      <c r="XCD39" s="86"/>
      <c r="XCE39" s="86"/>
      <c r="XCF39" s="86"/>
      <c r="XCG39" s="86"/>
      <c r="XCH39" s="86"/>
      <c r="XCI39" s="86"/>
      <c r="XCJ39" s="86"/>
      <c r="XCK39" s="86"/>
      <c r="XCL39" s="86"/>
      <c r="XCM39" s="86"/>
      <c r="XCN39" s="86"/>
      <c r="XCO39" s="86"/>
      <c r="XCP39" s="86"/>
      <c r="XCQ39" s="86"/>
      <c r="XCR39" s="86"/>
      <c r="XCS39" s="86"/>
      <c r="XCT39" s="86"/>
      <c r="XCU39" s="86"/>
      <c r="XCV39" s="86"/>
      <c r="XCW39" s="86"/>
      <c r="XCX39" s="86"/>
      <c r="XCY39" s="86"/>
      <c r="XCZ39" s="86"/>
      <c r="XDA39" s="86"/>
      <c r="XDB39" s="86"/>
      <c r="XDC39" s="86"/>
      <c r="XDD39" s="86"/>
      <c r="XDE39" s="86"/>
      <c r="XDF39" s="86"/>
      <c r="XDG39" s="86"/>
      <c r="XDH39" s="86"/>
      <c r="XDI39" s="86"/>
      <c r="XDJ39" s="86"/>
      <c r="XDK39" s="86"/>
      <c r="XDL39" s="86"/>
      <c r="XDM39" s="86"/>
      <c r="XDN39" s="86"/>
      <c r="XDO39" s="86"/>
      <c r="XDP39" s="86"/>
      <c r="XDQ39" s="86"/>
      <c r="XDR39" s="86"/>
      <c r="XDS39" s="86"/>
      <c r="XDT39" s="86"/>
      <c r="XDU39" s="86"/>
      <c r="XDV39" s="86"/>
      <c r="XDW39" s="86"/>
      <c r="XDX39" s="86"/>
      <c r="XDY39" s="86"/>
      <c r="XDZ39" s="86"/>
      <c r="XEA39" s="86"/>
      <c r="XEB39" s="86"/>
      <c r="XEC39" s="86"/>
      <c r="XED39" s="86"/>
      <c r="XEE39" s="86"/>
      <c r="XEF39" s="86"/>
      <c r="XEG39" s="86"/>
      <c r="XEH39" s="86"/>
      <c r="XEI39" s="86"/>
      <c r="XEJ39" s="86"/>
      <c r="XEK39" s="86"/>
      <c r="XEL39" s="86"/>
      <c r="XEM39" s="86"/>
      <c r="XEN39" s="86"/>
      <c r="XEO39" s="86"/>
      <c r="XEP39" s="86"/>
      <c r="XEQ39" s="86"/>
      <c r="XER39" s="86"/>
      <c r="XES39" s="86"/>
      <c r="XET39" s="86"/>
      <c r="XEU39" s="86"/>
      <c r="XEV39" s="86"/>
      <c r="XEW39" s="86"/>
      <c r="XEX39" s="86"/>
      <c r="XEY39" s="86"/>
      <c r="XEZ39" s="86"/>
      <c r="XFA39" s="86"/>
      <c r="XFB39" s="86"/>
      <c r="XFC39" s="86"/>
      <c r="XFD39" s="86"/>
    </row>
    <row r="40" spans="2:16384" s="86" customFormat="1" ht="19.5" x14ac:dyDescent="0.3">
      <c r="B40" s="387" t="s">
        <v>76</v>
      </c>
      <c r="C40" s="84"/>
      <c r="D40" s="94"/>
      <c r="E40" s="95"/>
      <c r="F40" s="95"/>
      <c r="G40" s="95"/>
      <c r="H40" s="95"/>
      <c r="I40" s="95"/>
      <c r="J40" s="95"/>
      <c r="K40" s="95"/>
      <c r="L40" s="95"/>
      <c r="M40" s="95"/>
      <c r="N40" s="95"/>
      <c r="O40" s="96"/>
      <c r="Q40" s="403" t="s">
        <v>1122</v>
      </c>
      <c r="R40" s="404" t="s">
        <v>1323</v>
      </c>
      <c r="S40" s="138"/>
      <c r="T40" s="139"/>
      <c r="U40" s="139"/>
      <c r="V40" s="139"/>
      <c r="W40" s="139"/>
      <c r="X40" s="139"/>
      <c r="Y40"/>
      <c r="Z40" s="410"/>
      <c r="AA40" s="413" t="s">
        <v>1358</v>
      </c>
      <c r="AB40" s="409"/>
      <c r="AC40" s="409"/>
      <c r="AD40" s="409"/>
      <c r="AE40" s="409"/>
      <c r="AF40" s="409"/>
      <c r="AG40" s="409"/>
      <c r="AH40" s="409"/>
      <c r="AK40" s="303" t="s">
        <v>1784</v>
      </c>
      <c r="AL40" s="302"/>
      <c r="AM40" s="302"/>
      <c r="AN40" s="302"/>
      <c r="AO40" s="302"/>
      <c r="AP40" s="302"/>
      <c r="AQ40" s="302"/>
      <c r="AR40" s="302"/>
      <c r="AS40" s="131"/>
      <c r="AT40" s="282"/>
      <c r="AU40" s="283">
        <f t="shared" si="3"/>
        <v>0.02</v>
      </c>
      <c r="AV40" s="282" t="s">
        <v>1340</v>
      </c>
      <c r="AW40" s="284">
        <v>32000</v>
      </c>
      <c r="AX40" s="284">
        <v>4160</v>
      </c>
      <c r="AY40" s="285"/>
      <c r="AZ40" s="285"/>
      <c r="BA40" s="281"/>
      <c r="BB40" s="279"/>
      <c r="BC40" s="128"/>
      <c r="BD40" s="128"/>
    </row>
    <row r="41" spans="2:16384" s="86" customFormat="1" ht="19.5" x14ac:dyDescent="0.3">
      <c r="B41" s="387" t="s">
        <v>79</v>
      </c>
      <c r="C41" s="84"/>
      <c r="D41" s="94"/>
      <c r="E41" s="95"/>
      <c r="F41" s="95"/>
      <c r="G41" s="95"/>
      <c r="H41" s="95"/>
      <c r="I41" s="95"/>
      <c r="J41" s="95"/>
      <c r="K41" s="95"/>
      <c r="L41" s="95"/>
      <c r="M41" s="95"/>
      <c r="N41" s="95"/>
      <c r="O41" s="97"/>
      <c r="Q41" s="403" t="s">
        <v>1123</v>
      </c>
      <c r="R41" s="404" t="s">
        <v>1324</v>
      </c>
      <c r="S41" s="138"/>
      <c r="T41" s="139"/>
      <c r="U41" s="139"/>
      <c r="V41" s="139"/>
      <c r="W41" s="139"/>
      <c r="X41" s="139"/>
      <c r="Y41"/>
      <c r="Z41" s="410"/>
      <c r="AA41" s="413" t="s">
        <v>1359</v>
      </c>
      <c r="AB41" s="409"/>
      <c r="AC41" s="409"/>
      <c r="AD41" s="409"/>
      <c r="AE41" s="409"/>
      <c r="AF41" s="409"/>
      <c r="AG41" s="409"/>
      <c r="AH41" s="409"/>
      <c r="AK41" s="303" t="s">
        <v>1327</v>
      </c>
      <c r="AL41" s="302"/>
      <c r="AM41" s="302"/>
      <c r="AN41" s="302"/>
      <c r="AO41" s="302"/>
      <c r="AP41" s="302"/>
      <c r="AQ41" s="302"/>
      <c r="AR41" s="302"/>
      <c r="AS41" s="131"/>
      <c r="AT41" s="282"/>
      <c r="AU41" s="283">
        <f t="shared" si="3"/>
        <v>0.03</v>
      </c>
      <c r="AV41" s="282" t="s">
        <v>1341</v>
      </c>
      <c r="AW41" s="284">
        <v>48000</v>
      </c>
      <c r="AX41" s="284">
        <v>-9600</v>
      </c>
      <c r="AY41" s="285"/>
      <c r="AZ41" s="285"/>
      <c r="BA41" s="281"/>
      <c r="BB41" s="279"/>
      <c r="BC41" s="128"/>
      <c r="BD41" s="128"/>
    </row>
    <row r="42" spans="2:16384" s="86" customFormat="1" ht="19.5" x14ac:dyDescent="0.3">
      <c r="B42" s="388" t="s">
        <v>80</v>
      </c>
      <c r="C42" s="84"/>
      <c r="D42" s="98"/>
      <c r="E42" s="95"/>
      <c r="F42" s="95"/>
      <c r="G42" s="95"/>
      <c r="H42" s="219"/>
      <c r="I42" s="219"/>
      <c r="J42" s="219"/>
      <c r="K42" s="219"/>
      <c r="L42" s="219"/>
      <c r="M42" s="219"/>
      <c r="N42" s="219"/>
      <c r="O42" s="97">
        <f ca="1">+'-1.2-'!G9</f>
        <v>15155</v>
      </c>
      <c r="Q42" s="403" t="s">
        <v>1124</v>
      </c>
      <c r="R42" s="404" t="s">
        <v>1972</v>
      </c>
      <c r="S42" s="138"/>
      <c r="T42" s="139"/>
      <c r="U42" s="139"/>
      <c r="V42" s="139"/>
      <c r="W42" s="139"/>
      <c r="X42" s="139"/>
      <c r="Y42"/>
      <c r="Z42" s="410"/>
      <c r="AA42" s="413" t="s">
        <v>1360</v>
      </c>
      <c r="AB42" s="409"/>
      <c r="AC42" s="409"/>
      <c r="AD42" s="409"/>
      <c r="AE42" s="409"/>
      <c r="AF42" s="409"/>
      <c r="AG42" s="409"/>
      <c r="AH42" s="409"/>
      <c r="AK42" s="301" t="s">
        <v>1785</v>
      </c>
      <c r="AL42" s="302"/>
      <c r="AM42" s="302"/>
      <c r="AN42" s="302"/>
      <c r="AO42" s="302"/>
      <c r="AP42" s="302"/>
      <c r="AQ42" s="302"/>
      <c r="AR42" s="302"/>
      <c r="AS42" s="131"/>
      <c r="AT42" s="282"/>
      <c r="AU42" s="283">
        <f t="shared" si="3"/>
        <v>0.04</v>
      </c>
      <c r="AV42" s="282" t="s">
        <v>1342</v>
      </c>
      <c r="AW42" s="284">
        <v>64000</v>
      </c>
      <c r="AX42" s="284">
        <v>-12800</v>
      </c>
      <c r="AY42" s="285"/>
      <c r="AZ42" s="285"/>
      <c r="BA42" s="281"/>
      <c r="BB42" s="279"/>
      <c r="BC42" s="128"/>
      <c r="BD42" s="128"/>
    </row>
    <row r="43" spans="2:16384" s="86" customFormat="1" ht="20.25" thickBot="1" x14ac:dyDescent="0.35">
      <c r="B43" s="388" t="s">
        <v>82</v>
      </c>
      <c r="C43" s="84"/>
      <c r="D43" s="98"/>
      <c r="E43" s="95"/>
      <c r="F43" s="95"/>
      <c r="G43" s="95"/>
      <c r="H43" s="219"/>
      <c r="I43" s="219"/>
      <c r="J43" s="219"/>
      <c r="K43" s="219"/>
      <c r="L43" s="219"/>
      <c r="M43" s="219"/>
      <c r="N43" s="219"/>
      <c r="O43" s="97">
        <f ca="1">+'-1.2-'!G10</f>
        <v>31000</v>
      </c>
      <c r="Q43" s="185" t="s">
        <v>1755</v>
      </c>
      <c r="R43" s="130"/>
      <c r="S43" s="130"/>
      <c r="T43" s="130"/>
      <c r="U43" s="130"/>
      <c r="V43" s="130"/>
      <c r="W43" s="130"/>
      <c r="X43" s="130"/>
      <c r="Y43"/>
      <c r="Z43" s="410"/>
      <c r="AA43" s="413" t="s">
        <v>1361</v>
      </c>
      <c r="AB43" s="409"/>
      <c r="AC43" s="409"/>
      <c r="AD43" s="409"/>
      <c r="AE43" s="409"/>
      <c r="AF43" s="409"/>
      <c r="AG43" s="409"/>
      <c r="AH43" s="409"/>
      <c r="AK43" s="301" t="s">
        <v>1901</v>
      </c>
      <c r="AL43" s="302"/>
      <c r="AM43" s="302"/>
      <c r="AN43" s="302"/>
      <c r="AO43" s="302"/>
      <c r="AP43" s="302"/>
      <c r="AQ43" s="302"/>
      <c r="AR43" s="302"/>
      <c r="AS43" s="131"/>
      <c r="AT43" s="282"/>
      <c r="AU43" s="283">
        <f t="shared" si="3"/>
        <v>0.05</v>
      </c>
      <c r="AV43" s="282" t="s">
        <v>1343</v>
      </c>
      <c r="AW43" s="284">
        <v>80000</v>
      </c>
      <c r="AX43" s="284">
        <v>-16000</v>
      </c>
      <c r="AY43" s="285"/>
      <c r="AZ43" s="285"/>
      <c r="BA43" s="281"/>
      <c r="BB43" s="279"/>
      <c r="BC43" s="128"/>
      <c r="BD43" s="128"/>
    </row>
    <row r="44" spans="2:16384" s="86" customFormat="1" ht="19.5" x14ac:dyDescent="0.3">
      <c r="B44" s="388" t="s">
        <v>84</v>
      </c>
      <c r="C44" s="84"/>
      <c r="D44" s="98"/>
      <c r="E44" s="95"/>
      <c r="F44" s="95"/>
      <c r="G44" s="95"/>
      <c r="H44" s="219"/>
      <c r="I44" s="219"/>
      <c r="J44" s="219"/>
      <c r="K44" s="219"/>
      <c r="L44" s="219"/>
      <c r="M44" s="219"/>
      <c r="N44" s="219"/>
      <c r="O44" s="97">
        <f ca="1">+'-1.2-'!G11</f>
        <v>714</v>
      </c>
      <c r="Q44" s="403" t="s">
        <v>1119</v>
      </c>
      <c r="R44" s="404" t="s">
        <v>1367</v>
      </c>
      <c r="S44" s="138"/>
      <c r="T44" s="139"/>
      <c r="U44" s="139"/>
      <c r="V44" s="139"/>
      <c r="W44" s="139"/>
      <c r="X44" s="139"/>
      <c r="Y44"/>
      <c r="Z44" s="271"/>
      <c r="AA44" s="270"/>
      <c r="AB44" s="270"/>
      <c r="AC44" s="270"/>
      <c r="AD44" s="270"/>
      <c r="AE44" s="270"/>
      <c r="AF44" s="270"/>
      <c r="AG44" s="270"/>
      <c r="AH44" s="270"/>
      <c r="AK44" s="301" t="s">
        <v>1786</v>
      </c>
      <c r="AL44" s="302"/>
      <c r="AM44" s="302"/>
      <c r="AN44" s="302"/>
      <c r="AO44" s="302"/>
      <c r="AP44" s="302"/>
      <c r="AQ44" s="302"/>
      <c r="AR44" s="302"/>
      <c r="AS44" s="131"/>
      <c r="AT44" s="273" t="s">
        <v>1182</v>
      </c>
      <c r="AU44" s="423">
        <f t="shared" si="3"/>
        <v>0.05</v>
      </c>
      <c r="AV44" s="275" t="s">
        <v>1344</v>
      </c>
      <c r="AW44" s="421">
        <v>80000</v>
      </c>
      <c r="AX44" s="424">
        <v>20000</v>
      </c>
      <c r="AY44" s="285"/>
      <c r="AZ44" s="285"/>
      <c r="BA44" s="281"/>
      <c r="BB44" s="279"/>
      <c r="BC44" s="128"/>
      <c r="BD44" s="128"/>
    </row>
    <row r="45" spans="2:16384" s="86" customFormat="1" ht="20.25" thickBot="1" x14ac:dyDescent="0.35">
      <c r="B45" s="388" t="s">
        <v>85</v>
      </c>
      <c r="C45" s="84"/>
      <c r="D45" s="98"/>
      <c r="E45" s="95"/>
      <c r="F45" s="95"/>
      <c r="G45" s="95"/>
      <c r="H45" s="219"/>
      <c r="I45" s="219"/>
      <c r="J45" s="219"/>
      <c r="K45" s="219"/>
      <c r="L45" s="219"/>
      <c r="M45" s="219"/>
      <c r="N45" s="219"/>
      <c r="O45" s="97">
        <f ca="1">+'-1.2-'!G12</f>
        <v>103</v>
      </c>
      <c r="Q45" s="403" t="s">
        <v>1120</v>
      </c>
      <c r="R45" s="404" t="s">
        <v>1368</v>
      </c>
      <c r="S45" s="138"/>
      <c r="T45" s="139"/>
      <c r="U45" s="139"/>
      <c r="V45" s="139"/>
      <c r="W45" s="139"/>
      <c r="X45" s="139"/>
      <c r="Y45"/>
      <c r="Z45" s="410" t="s">
        <v>1182</v>
      </c>
      <c r="AA45" s="409" t="s">
        <v>1804</v>
      </c>
      <c r="AB45" s="409"/>
      <c r="AC45" s="409"/>
      <c r="AD45" s="409"/>
      <c r="AE45" s="409"/>
      <c r="AF45" s="409"/>
      <c r="AG45" s="409"/>
      <c r="AH45" s="409"/>
      <c r="AK45" s="301" t="s">
        <v>1787</v>
      </c>
      <c r="AL45" s="302"/>
      <c r="AM45" s="302"/>
      <c r="AN45" s="302"/>
      <c r="AO45" s="302"/>
      <c r="AP45" s="302"/>
      <c r="AQ45" s="302"/>
      <c r="AR45" s="302"/>
      <c r="AS45" s="131"/>
      <c r="AT45" s="425" t="s">
        <v>1182</v>
      </c>
      <c r="AU45" s="426">
        <f t="shared" si="3"/>
        <v>0.06</v>
      </c>
      <c r="AV45" s="427" t="s">
        <v>1345</v>
      </c>
      <c r="AW45" s="422">
        <v>96000</v>
      </c>
      <c r="AX45" s="428">
        <v>-24000</v>
      </c>
      <c r="AY45" s="285"/>
      <c r="AZ45" s="285"/>
      <c r="BA45" s="281"/>
      <c r="BB45" s="279"/>
      <c r="BC45" s="128"/>
      <c r="BD45" s="128"/>
    </row>
    <row r="46" spans="2:16384" s="86" customFormat="1" ht="19.5" x14ac:dyDescent="0.3">
      <c r="B46" s="388" t="s">
        <v>978</v>
      </c>
      <c r="C46" s="84"/>
      <c r="D46" s="98"/>
      <c r="E46" s="95"/>
      <c r="F46" s="95"/>
      <c r="G46" s="95"/>
      <c r="H46" s="219"/>
      <c r="I46" s="219"/>
      <c r="J46" s="219"/>
      <c r="K46" s="219"/>
      <c r="L46" s="219"/>
      <c r="M46" s="219"/>
      <c r="N46" s="219"/>
      <c r="O46" s="97">
        <f ca="1">+'-1.2-'!G13</f>
        <v>10000</v>
      </c>
      <c r="Q46" s="403" t="s">
        <v>1121</v>
      </c>
      <c r="R46" s="404" t="s">
        <v>1369</v>
      </c>
      <c r="S46" s="138"/>
      <c r="T46" s="139"/>
      <c r="U46" s="139"/>
      <c r="V46" s="139"/>
      <c r="W46" s="139"/>
      <c r="X46" s="139"/>
      <c r="Z46" s="386"/>
      <c r="AA46" s="409" t="s">
        <v>1805</v>
      </c>
      <c r="AB46" s="179"/>
      <c r="AC46" s="179"/>
      <c r="AD46" s="179"/>
      <c r="AE46" s="179"/>
      <c r="AF46" s="179"/>
      <c r="AG46" s="179"/>
      <c r="AH46" s="179"/>
      <c r="AK46" s="280"/>
      <c r="AL46" s="281"/>
      <c r="AM46" s="281"/>
      <c r="AN46" s="281"/>
      <c r="AO46" s="281"/>
      <c r="AP46" s="281"/>
      <c r="AQ46" s="281"/>
      <c r="AR46" s="281"/>
      <c r="AS46" s="131"/>
      <c r="AT46" s="273" t="s">
        <v>1185</v>
      </c>
      <c r="AU46" s="423">
        <f t="shared" si="3"/>
        <v>0.12</v>
      </c>
      <c r="AV46" s="275" t="s">
        <v>1346</v>
      </c>
      <c r="AW46" s="421">
        <v>192000</v>
      </c>
      <c r="AX46" s="424">
        <v>-19200</v>
      </c>
      <c r="AY46" s="285"/>
      <c r="AZ46" s="285"/>
      <c r="BA46" s="281"/>
      <c r="BB46" s="279"/>
      <c r="BC46" s="128"/>
      <c r="BD46" s="128"/>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2:16384" s="86" customFormat="1" ht="19.5" x14ac:dyDescent="0.3">
      <c r="B47" s="388" t="s">
        <v>87</v>
      </c>
      <c r="C47" s="84"/>
      <c r="D47" s="98"/>
      <c r="E47" s="95"/>
      <c r="F47" s="95"/>
      <c r="G47" s="95"/>
      <c r="H47" s="219"/>
      <c r="I47" s="219"/>
      <c r="J47" s="219"/>
      <c r="K47" s="219"/>
      <c r="L47" s="219"/>
      <c r="M47" s="219"/>
      <c r="N47" s="219"/>
      <c r="O47" s="97">
        <f ca="1">+'-1.2-'!G14</f>
        <v>48965</v>
      </c>
      <c r="Q47" s="403" t="s">
        <v>1122</v>
      </c>
      <c r="R47" s="404" t="s">
        <v>1370</v>
      </c>
      <c r="S47" s="138"/>
      <c r="T47" s="139"/>
      <c r="U47" s="139"/>
      <c r="V47" s="139"/>
      <c r="W47" s="139"/>
      <c r="X47" s="139"/>
      <c r="Z47" s="23"/>
      <c r="AA47" s="204"/>
      <c r="AB47" s="204"/>
      <c r="AC47" s="204"/>
      <c r="AD47" s="204"/>
      <c r="AE47" s="204"/>
      <c r="AF47" s="204"/>
      <c r="AG47" s="204"/>
      <c r="AH47" s="204"/>
      <c r="AK47" s="303" t="s">
        <v>1328</v>
      </c>
      <c r="AL47" s="302"/>
      <c r="AM47" s="302"/>
      <c r="AN47" s="302"/>
      <c r="AO47" s="302"/>
      <c r="AP47" s="302"/>
      <c r="AQ47" s="302"/>
      <c r="AR47" s="302"/>
      <c r="AS47" s="131"/>
      <c r="AT47" s="416" t="s">
        <v>1185</v>
      </c>
      <c r="AU47" s="417">
        <f t="shared" si="3"/>
        <v>0.11</v>
      </c>
      <c r="AV47" s="418" t="s">
        <v>1347</v>
      </c>
      <c r="AW47" s="420">
        <v>176000</v>
      </c>
      <c r="AX47" s="419">
        <v>-19360</v>
      </c>
      <c r="AY47" s="285"/>
      <c r="AZ47" s="285"/>
      <c r="BA47" s="281"/>
      <c r="BB47" s="279"/>
      <c r="BC47" s="128"/>
      <c r="BD47" s="128"/>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pans="2:16384" s="86" customFormat="1" ht="19.5" x14ac:dyDescent="0.3">
      <c r="B48" s="389" t="s">
        <v>89</v>
      </c>
      <c r="C48" s="84"/>
      <c r="D48" s="84"/>
      <c r="E48" s="95"/>
      <c r="F48" s="95"/>
      <c r="G48" s="95"/>
      <c r="H48" s="219"/>
      <c r="I48" s="219"/>
      <c r="J48" s="219"/>
      <c r="K48" s="219"/>
      <c r="L48" s="219"/>
      <c r="M48" s="219"/>
      <c r="N48" s="219"/>
      <c r="O48" s="97">
        <f ca="1">+'-1.2-'!G15</f>
        <v>0</v>
      </c>
      <c r="Q48" s="403" t="s">
        <v>1123</v>
      </c>
      <c r="R48" s="404" t="s">
        <v>1371</v>
      </c>
      <c r="S48" s="138"/>
      <c r="T48" s="139"/>
      <c r="U48" s="139"/>
      <c r="V48" s="139"/>
      <c r="W48" s="139"/>
      <c r="X48" s="139"/>
      <c r="Z48" s="410" t="s">
        <v>1181</v>
      </c>
      <c r="AA48" s="409" t="s">
        <v>1807</v>
      </c>
      <c r="AB48" s="179"/>
      <c r="AC48" s="179"/>
      <c r="AD48" s="179"/>
      <c r="AE48" s="179"/>
      <c r="AF48" s="179"/>
      <c r="AG48" s="179"/>
      <c r="AH48" s="179"/>
      <c r="AK48" s="303" t="s">
        <v>1329</v>
      </c>
      <c r="AL48" s="302"/>
      <c r="AM48" s="302"/>
      <c r="AN48" s="302"/>
      <c r="AO48" s="302"/>
      <c r="AP48" s="302"/>
      <c r="AQ48" s="302"/>
      <c r="AR48" s="302"/>
      <c r="AS48" s="131"/>
      <c r="AT48" s="416" t="s">
        <v>1185</v>
      </c>
      <c r="AU48" s="417">
        <f t="shared" si="3"/>
        <v>0.12</v>
      </c>
      <c r="AV48" s="418" t="s">
        <v>1348</v>
      </c>
      <c r="AW48" s="420">
        <v>192000</v>
      </c>
      <c r="AX48" s="419">
        <v>-23040</v>
      </c>
      <c r="AY48" s="285"/>
      <c r="AZ48" s="285"/>
      <c r="BA48" s="281"/>
      <c r="BB48" s="279"/>
      <c r="BC48" s="128"/>
      <c r="BD48" s="12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2:16384" s="86" customFormat="1" ht="20.25" thickBot="1" x14ac:dyDescent="0.35">
      <c r="B49" s="389" t="s">
        <v>91</v>
      </c>
      <c r="C49" s="84"/>
      <c r="D49" s="84"/>
      <c r="E49" s="95"/>
      <c r="F49" s="95"/>
      <c r="G49" s="95"/>
      <c r="H49" s="219"/>
      <c r="I49" s="219"/>
      <c r="J49" s="219"/>
      <c r="K49" s="219"/>
      <c r="L49" s="219"/>
      <c r="M49" s="219"/>
      <c r="N49" s="219"/>
      <c r="O49" s="97">
        <f ca="1">+'-1.2-'!G16</f>
        <v>2500</v>
      </c>
      <c r="Q49" s="403" t="s">
        <v>1124</v>
      </c>
      <c r="R49" s="404" t="s">
        <v>1372</v>
      </c>
      <c r="S49" s="139"/>
      <c r="T49" s="139"/>
      <c r="U49" s="139"/>
      <c r="V49" s="139"/>
      <c r="W49" s="139"/>
      <c r="X49" s="139"/>
      <c r="Z49" s="386"/>
      <c r="AA49" s="409" t="s">
        <v>1816</v>
      </c>
      <c r="AB49" s="179"/>
      <c r="AC49" s="179"/>
      <c r="AD49" s="179"/>
      <c r="AE49" s="179"/>
      <c r="AF49" s="179"/>
      <c r="AG49" s="179"/>
      <c r="AH49" s="179"/>
      <c r="AK49" s="287"/>
      <c r="AS49" s="131"/>
      <c r="AT49" s="425" t="s">
        <v>1185</v>
      </c>
      <c r="AU49" s="426">
        <f t="shared" si="3"/>
        <v>0.13</v>
      </c>
      <c r="AV49" s="427" t="s">
        <v>1349</v>
      </c>
      <c r="AW49" s="422">
        <v>208000</v>
      </c>
      <c r="AX49" s="428">
        <v>27040</v>
      </c>
      <c r="AY49" s="285"/>
      <c r="AZ49" s="285"/>
      <c r="BA49" s="281"/>
      <c r="BB49" s="279"/>
      <c r="BC49" s="128"/>
      <c r="BD49" s="128"/>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2:16384" s="86" customFormat="1" ht="20.25" thickBot="1" x14ac:dyDescent="0.35">
      <c r="B50" s="390" t="s">
        <v>93</v>
      </c>
      <c r="C50" s="100"/>
      <c r="D50" s="100"/>
      <c r="E50" s="100"/>
      <c r="F50" s="100"/>
      <c r="G50" s="100"/>
      <c r="H50" s="101">
        <f t="shared" ref="H50:N50" si="4">SUM(H42:H49)</f>
        <v>0</v>
      </c>
      <c r="I50" s="101">
        <f t="shared" si="4"/>
        <v>0</v>
      </c>
      <c r="J50" s="101">
        <f t="shared" si="4"/>
        <v>0</v>
      </c>
      <c r="K50" s="101">
        <f t="shared" si="4"/>
        <v>0</v>
      </c>
      <c r="L50" s="101">
        <f t="shared" si="4"/>
        <v>0</v>
      </c>
      <c r="M50" s="101">
        <f t="shared" si="4"/>
        <v>0</v>
      </c>
      <c r="N50" s="101">
        <f t="shared" si="4"/>
        <v>0</v>
      </c>
      <c r="O50" s="102">
        <f ca="1">SUM(O42:O49)</f>
        <v>108437</v>
      </c>
      <c r="Q50" s="403" t="s">
        <v>1125</v>
      </c>
      <c r="R50" s="404" t="s">
        <v>1373</v>
      </c>
      <c r="S50" s="139"/>
      <c r="T50" s="139"/>
      <c r="U50" s="139"/>
      <c r="V50" s="139"/>
      <c r="W50" s="139"/>
      <c r="X50" s="139"/>
      <c r="Z50" s="23"/>
      <c r="AA50" s="204"/>
      <c r="AB50" s="204"/>
      <c r="AC50" s="204"/>
      <c r="AD50" s="204"/>
      <c r="AE50" s="204"/>
      <c r="AF50" s="204"/>
      <c r="AG50" s="204"/>
      <c r="AH50" s="204"/>
      <c r="AI50"/>
      <c r="AK50" s="288" t="s">
        <v>1788</v>
      </c>
      <c r="AL50" s="289"/>
      <c r="AM50" s="289"/>
      <c r="AN50" s="289"/>
      <c r="AO50" s="289"/>
      <c r="AP50" s="289"/>
      <c r="AQ50" s="289"/>
      <c r="AR50" s="289"/>
      <c r="AS50" s="131"/>
      <c r="AT50" s="429" t="s">
        <v>1182</v>
      </c>
      <c r="AU50" s="430">
        <f t="shared" si="3"/>
        <v>0.09</v>
      </c>
      <c r="AV50" s="431" t="s">
        <v>1350</v>
      </c>
      <c r="AW50" s="432">
        <v>144000</v>
      </c>
      <c r="AX50" s="433">
        <v>-20160.000000000004</v>
      </c>
      <c r="AY50" s="285"/>
      <c r="AZ50" s="285"/>
      <c r="BA50" s="281"/>
      <c r="BB50" s="279"/>
      <c r="BC50" s="128"/>
      <c r="BD50" s="128"/>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2:16384" s="86" customFormat="1" ht="20.25" thickBot="1" x14ac:dyDescent="0.35">
      <c r="B51" s="387" t="s">
        <v>94</v>
      </c>
      <c r="C51" s="84"/>
      <c r="D51" s="93"/>
      <c r="E51" s="95"/>
      <c r="F51" s="95"/>
      <c r="G51" s="95"/>
      <c r="H51" s="219"/>
      <c r="I51" s="219"/>
      <c r="J51" s="219"/>
      <c r="K51" s="219"/>
      <c r="L51" s="219"/>
      <c r="M51" s="219"/>
      <c r="N51" s="219"/>
      <c r="O51" s="97"/>
      <c r="Q51" s="403" t="s">
        <v>1366</v>
      </c>
      <c r="R51" s="404" t="s">
        <v>1374</v>
      </c>
      <c r="S51" s="139"/>
      <c r="T51" s="139"/>
      <c r="U51" s="139"/>
      <c r="V51" s="139"/>
      <c r="W51" s="139"/>
      <c r="X51" s="139"/>
      <c r="Z51" s="410" t="s">
        <v>1178</v>
      </c>
      <c r="AA51" s="409" t="s">
        <v>1817</v>
      </c>
      <c r="AB51" s="179"/>
      <c r="AC51" s="179"/>
      <c r="AD51" s="179"/>
      <c r="AE51" s="179"/>
      <c r="AF51" s="179"/>
      <c r="AG51" s="179"/>
      <c r="AH51" s="179"/>
      <c r="AI51"/>
      <c r="AJ51"/>
      <c r="AK51" s="290" t="s">
        <v>1789</v>
      </c>
      <c r="AL51" s="286"/>
      <c r="AM51" s="286"/>
      <c r="AN51" s="286"/>
      <c r="AO51" s="286"/>
      <c r="AP51" s="286"/>
      <c r="AQ51" s="286"/>
      <c r="AR51" s="286"/>
      <c r="AS51" s="131"/>
      <c r="AT51" s="429" t="s">
        <v>1178</v>
      </c>
      <c r="AU51" s="430">
        <f t="shared" si="3"/>
        <v>0.08</v>
      </c>
      <c r="AV51" s="431" t="s">
        <v>1351</v>
      </c>
      <c r="AW51" s="432">
        <v>128000</v>
      </c>
      <c r="AX51" s="433">
        <v>-12800</v>
      </c>
      <c r="AY51" s="285"/>
      <c r="AZ51" s="285"/>
      <c r="BA51" s="281"/>
      <c r="BB51" s="279"/>
      <c r="BC51" s="128"/>
      <c r="BD51" s="128"/>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2:16384" s="86" customFormat="1" ht="20.25" thickBot="1" x14ac:dyDescent="0.35">
      <c r="B52" s="389" t="s">
        <v>964</v>
      </c>
      <c r="C52" s="84"/>
      <c r="D52" s="93"/>
      <c r="E52" s="95"/>
      <c r="F52" s="95"/>
      <c r="G52" s="95"/>
      <c r="H52" s="219"/>
      <c r="I52" s="219"/>
      <c r="J52" s="219"/>
      <c r="K52" s="219"/>
      <c r="L52" s="219"/>
      <c r="M52" s="219"/>
      <c r="N52" s="219"/>
      <c r="O52" s="97">
        <f ca="1">+'-1.2-'!G19</f>
        <v>39617</v>
      </c>
      <c r="Q52" s="403" t="s">
        <v>1403</v>
      </c>
      <c r="R52" s="404" t="s">
        <v>1375</v>
      </c>
      <c r="S52" s="139"/>
      <c r="T52" s="139"/>
      <c r="U52" s="139"/>
      <c r="V52" s="139"/>
      <c r="W52" s="139"/>
      <c r="X52" s="139"/>
      <c r="Z52" s="386"/>
      <c r="AA52" s="409" t="s">
        <v>1816</v>
      </c>
      <c r="AB52" s="179"/>
      <c r="AC52" s="179"/>
      <c r="AD52" s="179"/>
      <c r="AE52" s="179"/>
      <c r="AF52" s="179"/>
      <c r="AG52" s="179"/>
      <c r="AH52" s="179"/>
      <c r="AI52"/>
      <c r="AJ52"/>
      <c r="AK52" s="290" t="s">
        <v>1790</v>
      </c>
      <c r="AL52" s="286"/>
      <c r="AM52" s="286"/>
      <c r="AN52" s="286"/>
      <c r="AO52" s="286"/>
      <c r="AP52" s="286"/>
      <c r="AQ52" s="286"/>
      <c r="AR52" s="286"/>
      <c r="AS52" s="131"/>
      <c r="AT52" s="282"/>
      <c r="AU52" s="283">
        <f t="shared" si="3"/>
        <v>7.0000000000000007E-2</v>
      </c>
      <c r="AV52" s="282" t="s">
        <v>1352</v>
      </c>
      <c r="AW52" s="284">
        <v>112000</v>
      </c>
      <c r="AX52" s="284">
        <v>11200</v>
      </c>
      <c r="AY52" s="285"/>
      <c r="AZ52" s="285"/>
      <c r="BA52" s="281"/>
      <c r="BB52" s="279"/>
      <c r="BC52" s="128"/>
      <c r="BD52" s="128"/>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2:16384" s="86" customFormat="1" ht="20.25" thickBot="1" x14ac:dyDescent="0.35">
      <c r="B53" s="389" t="s">
        <v>96</v>
      </c>
      <c r="C53" s="84"/>
      <c r="D53" s="93"/>
      <c r="E53" s="95"/>
      <c r="F53" s="95"/>
      <c r="G53" s="95"/>
      <c r="H53" s="219"/>
      <c r="I53" s="219"/>
      <c r="J53" s="219"/>
      <c r="K53" s="219"/>
      <c r="L53" s="219"/>
      <c r="M53" s="219"/>
      <c r="N53" s="219"/>
      <c r="O53" s="97">
        <f ca="1">+'-1.2-'!G20</f>
        <v>597</v>
      </c>
      <c r="Q53" s="403" t="s">
        <v>1404</v>
      </c>
      <c r="R53" s="404" t="s">
        <v>1376</v>
      </c>
      <c r="S53" s="138"/>
      <c r="T53" s="138"/>
      <c r="U53" s="138"/>
      <c r="V53" s="138"/>
      <c r="W53" s="138"/>
      <c r="X53" s="138"/>
      <c r="Z53" s="4"/>
      <c r="AA53"/>
      <c r="AB53"/>
      <c r="AC53"/>
      <c r="AD53"/>
      <c r="AE53"/>
      <c r="AF53"/>
      <c r="AG53"/>
      <c r="AH53"/>
      <c r="AI53"/>
      <c r="AJ53"/>
      <c r="AK53" s="234"/>
      <c r="AL53"/>
      <c r="AM53"/>
      <c r="AN53"/>
      <c r="AO53"/>
      <c r="AP53"/>
      <c r="AQ53"/>
      <c r="AR53"/>
      <c r="AS53" s="131"/>
      <c r="AT53" s="282"/>
      <c r="AU53" s="283"/>
      <c r="AV53" s="282"/>
      <c r="AW53" s="305">
        <f>SUM(AW37:AW52)</f>
        <v>1600000</v>
      </c>
      <c r="AX53" s="285"/>
      <c r="AY53" s="285">
        <f>+AX37+AX40+AX44+AX49+AX52</f>
        <v>64000</v>
      </c>
      <c r="AZ53" s="285">
        <f>+AX38+AX39+AX41+AX42+AX43+AX45+AX46+AX47+AX48+AX50+AX51</f>
        <v>-161280</v>
      </c>
      <c r="BA53" s="281"/>
      <c r="BB53" s="279"/>
      <c r="BC53" s="128"/>
      <c r="BD53" s="128"/>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pans="2:16384" s="86" customFormat="1" ht="19.5" x14ac:dyDescent="0.3">
      <c r="B54" s="389" t="s">
        <v>98</v>
      </c>
      <c r="C54" s="84"/>
      <c r="D54" s="84"/>
      <c r="E54" s="95"/>
      <c r="F54" s="95"/>
      <c r="G54" s="95"/>
      <c r="H54" s="219"/>
      <c r="I54" s="219"/>
      <c r="J54" s="219"/>
      <c r="K54" s="219"/>
      <c r="L54" s="219"/>
      <c r="M54" s="219"/>
      <c r="N54" s="219"/>
      <c r="O54" s="97">
        <f ca="1">+'-1.2-'!G23</f>
        <v>419</v>
      </c>
      <c r="Q54" s="403" t="s">
        <v>1405</v>
      </c>
      <c r="R54" s="404" t="s">
        <v>1377</v>
      </c>
      <c r="S54" s="138"/>
      <c r="T54" s="138"/>
      <c r="U54" s="138"/>
      <c r="V54" s="138"/>
      <c r="W54" s="138"/>
      <c r="X54" s="138"/>
      <c r="Z54" s="4"/>
      <c r="AA54"/>
      <c r="AB54"/>
      <c r="AC54"/>
      <c r="AD54"/>
      <c r="AE54"/>
      <c r="AF54"/>
      <c r="AG54"/>
      <c r="AH54"/>
      <c r="AI54"/>
      <c r="AJ54"/>
      <c r="AK54" s="288" t="s">
        <v>1791</v>
      </c>
      <c r="AL54" s="289"/>
      <c r="AM54" s="289"/>
      <c r="AN54" s="289"/>
      <c r="AO54" s="289"/>
      <c r="AP54" s="289"/>
      <c r="AQ54" s="289"/>
      <c r="AR54" s="291" t="s">
        <v>1178</v>
      </c>
      <c r="AS54" s="131"/>
      <c r="AT54" s="281"/>
      <c r="AU54" s="281"/>
      <c r="AV54" s="292"/>
      <c r="AW54" s="285"/>
      <c r="AX54" s="285"/>
      <c r="AY54" s="285"/>
      <c r="AZ54" s="293">
        <f>ABS(+AZ53*10%)</f>
        <v>16128</v>
      </c>
      <c r="BA54" s="142" t="s">
        <v>1802</v>
      </c>
      <c r="BB54" s="279"/>
      <c r="BC54" s="128"/>
      <c r="BD54" s="128"/>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2:16384" s="86" customFormat="1" ht="19.5" x14ac:dyDescent="0.3">
      <c r="B55" s="389" t="s">
        <v>100</v>
      </c>
      <c r="C55" s="84"/>
      <c r="D55" s="84"/>
      <c r="E55" s="95"/>
      <c r="F55" s="95"/>
      <c r="G55" s="95"/>
      <c r="H55" s="219"/>
      <c r="I55" s="219"/>
      <c r="J55" s="219"/>
      <c r="K55" s="219"/>
      <c r="L55" s="219"/>
      <c r="M55" s="219"/>
      <c r="N55" s="219"/>
      <c r="O55" s="97">
        <f ca="1">+'-1.2-'!G21</f>
        <v>0</v>
      </c>
      <c r="Q55" s="403" t="s">
        <v>1406</v>
      </c>
      <c r="R55" s="404" t="s">
        <v>1378</v>
      </c>
      <c r="S55" s="138"/>
      <c r="T55" s="138"/>
      <c r="U55" s="138"/>
      <c r="V55" s="138"/>
      <c r="W55" s="138"/>
      <c r="X55" s="138"/>
      <c r="Z55" s="4"/>
      <c r="AA55"/>
      <c r="AB55"/>
      <c r="AC55"/>
      <c r="AD55"/>
      <c r="AE55"/>
      <c r="AF55"/>
      <c r="AG55"/>
      <c r="AH55"/>
      <c r="AI55"/>
      <c r="AJ55"/>
      <c r="AK55" s="306" t="s">
        <v>1792</v>
      </c>
      <c r="AL55" s="307"/>
      <c r="AM55" s="307"/>
      <c r="AN55" s="307"/>
      <c r="AO55" s="307"/>
      <c r="AP55" s="307"/>
      <c r="AQ55" s="307"/>
      <c r="AR55" s="307"/>
      <c r="AS55" s="131"/>
      <c r="AT55" s="281"/>
      <c r="AU55" s="281" t="s">
        <v>1353</v>
      </c>
      <c r="AV55" s="281"/>
      <c r="AW55" s="294">
        <f>SUM(AW44:AW51)</f>
        <v>1216000</v>
      </c>
      <c r="AX55" s="285"/>
      <c r="AY55" s="285"/>
      <c r="AZ55" s="285"/>
      <c r="BA55" s="281"/>
      <c r="BB55" s="279"/>
      <c r="BC55" s="128"/>
      <c r="BD55" s="128"/>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c r="XFD55"/>
    </row>
    <row r="56" spans="2:16384" s="86" customFormat="1" ht="19.5" x14ac:dyDescent="0.3">
      <c r="B56" s="389" t="s">
        <v>102</v>
      </c>
      <c r="C56" s="84"/>
      <c r="D56" s="84"/>
      <c r="E56" s="95"/>
      <c r="F56" s="95"/>
      <c r="G56" s="95"/>
      <c r="H56" s="219"/>
      <c r="I56" s="219"/>
      <c r="J56" s="219"/>
      <c r="K56" s="219"/>
      <c r="L56" s="219"/>
      <c r="M56" s="219"/>
      <c r="N56" s="219"/>
      <c r="O56" s="97">
        <f ca="1">+'-1.2-'!G25</f>
        <v>93500</v>
      </c>
      <c r="Q56" s="403" t="s">
        <v>1407</v>
      </c>
      <c r="R56" s="404" t="s">
        <v>1379</v>
      </c>
      <c r="S56" s="138"/>
      <c r="T56" s="138"/>
      <c r="U56" s="138"/>
      <c r="V56" s="138"/>
      <c r="W56" s="138"/>
      <c r="X56" s="138"/>
      <c r="Z56" s="4"/>
      <c r="AA56"/>
      <c r="AB56"/>
      <c r="AC56"/>
      <c r="AD56"/>
      <c r="AE56"/>
      <c r="AF56"/>
      <c r="AG56"/>
      <c r="AH56"/>
      <c r="AI56"/>
      <c r="AJ56"/>
      <c r="AK56" s="306" t="s">
        <v>1793</v>
      </c>
      <c r="AL56" s="307"/>
      <c r="AM56" s="307"/>
      <c r="AN56" s="307"/>
      <c r="AO56" s="307"/>
      <c r="AP56" s="307"/>
      <c r="AQ56" s="307"/>
      <c r="AR56" s="307"/>
      <c r="AS56" s="131"/>
      <c r="AT56" s="295" t="s">
        <v>1178</v>
      </c>
      <c r="AU56" s="281" t="s">
        <v>1354</v>
      </c>
      <c r="AV56" s="281"/>
      <c r="AW56" s="292">
        <f>+AW55/AW53</f>
        <v>0.76</v>
      </c>
      <c r="AX56" s="285"/>
      <c r="AY56" s="285"/>
      <c r="AZ56" s="285"/>
      <c r="BA56" s="281"/>
      <c r="BB56" s="279"/>
      <c r="BC56" s="128"/>
      <c r="BD56" s="128"/>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c r="XFA56"/>
      <c r="XFB56"/>
      <c r="XFC56"/>
      <c r="XFD56"/>
    </row>
    <row r="57" spans="2:16384" s="86" customFormat="1" ht="19.5" x14ac:dyDescent="0.3">
      <c r="B57" s="389" t="s">
        <v>104</v>
      </c>
      <c r="C57" s="84"/>
      <c r="D57" s="84"/>
      <c r="E57" s="95"/>
      <c r="F57" s="95"/>
      <c r="G57" s="95"/>
      <c r="H57" s="219"/>
      <c r="I57" s="219"/>
      <c r="J57" s="219"/>
      <c r="K57" s="219"/>
      <c r="L57" s="219"/>
      <c r="M57" s="219"/>
      <c r="N57" s="219"/>
      <c r="O57" s="97">
        <f>+'-1.2-'!G24</f>
        <v>37800</v>
      </c>
      <c r="Q57" s="403" t="s">
        <v>1408</v>
      </c>
      <c r="R57" s="404" t="s">
        <v>1380</v>
      </c>
      <c r="S57" s="138"/>
      <c r="T57" s="138"/>
      <c r="U57" s="138"/>
      <c r="V57" s="138"/>
      <c r="W57" s="138"/>
      <c r="X57" s="138"/>
      <c r="Z57" s="4"/>
      <c r="AA57"/>
      <c r="AB57"/>
      <c r="AC57"/>
      <c r="AD57"/>
      <c r="AE57"/>
      <c r="AF57"/>
      <c r="AG57"/>
      <c r="AH57"/>
      <c r="AI57"/>
      <c r="AJ57"/>
      <c r="AK57" s="306" t="s">
        <v>1794</v>
      </c>
      <c r="AL57" s="307"/>
      <c r="AM57" s="307"/>
      <c r="AN57" s="307"/>
      <c r="AO57" s="307"/>
      <c r="AP57" s="307"/>
      <c r="AQ57" s="307"/>
      <c r="AR57" s="307"/>
      <c r="AS57" s="131"/>
      <c r="AT57" s="131"/>
      <c r="AU57" s="131"/>
      <c r="AV57" s="131"/>
      <c r="AW57" s="131"/>
      <c r="AX57" s="131"/>
      <c r="AY57" s="131"/>
      <c r="AZ57" s="131"/>
      <c r="BA57" s="131"/>
      <c r="BB57" s="279"/>
      <c r="BC57" s="128"/>
      <c r="BD57" s="128"/>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c r="XEM57"/>
      <c r="XEN57"/>
      <c r="XEO57"/>
      <c r="XEP57"/>
      <c r="XEQ57"/>
      <c r="XER57"/>
      <c r="XES57"/>
      <c r="XET57"/>
      <c r="XEU57"/>
      <c r="XEV57"/>
      <c r="XEW57"/>
      <c r="XEX57"/>
      <c r="XEY57"/>
      <c r="XEZ57"/>
      <c r="XFA57"/>
      <c r="XFB57"/>
      <c r="XFC57"/>
      <c r="XFD57"/>
    </row>
    <row r="58" spans="2:16384" s="86" customFormat="1" ht="19.5" x14ac:dyDescent="0.3">
      <c r="B58" s="390" t="s">
        <v>106</v>
      </c>
      <c r="C58" s="100"/>
      <c r="D58" s="100"/>
      <c r="E58" s="100"/>
      <c r="F58" s="100"/>
      <c r="G58" s="100"/>
      <c r="H58" s="101">
        <f t="shared" ref="H58:N58" si="5">SUM(H50:H57)</f>
        <v>0</v>
      </c>
      <c r="I58" s="101">
        <f t="shared" si="5"/>
        <v>0</v>
      </c>
      <c r="J58" s="101">
        <f t="shared" si="5"/>
        <v>0</v>
      </c>
      <c r="K58" s="101">
        <f t="shared" si="5"/>
        <v>0</v>
      </c>
      <c r="L58" s="101">
        <f t="shared" si="5"/>
        <v>0</v>
      </c>
      <c r="M58" s="101">
        <f t="shared" si="5"/>
        <v>0</v>
      </c>
      <c r="N58" s="101">
        <f t="shared" si="5"/>
        <v>0</v>
      </c>
      <c r="O58" s="102">
        <f ca="1">SUM(O50:O57)</f>
        <v>280370</v>
      </c>
      <c r="Q58" s="403" t="s">
        <v>1409</v>
      </c>
      <c r="R58" s="404" t="s">
        <v>1381</v>
      </c>
      <c r="S58" s="138"/>
      <c r="T58" s="138"/>
      <c r="U58" s="138"/>
      <c r="V58" s="138"/>
      <c r="W58" s="138"/>
      <c r="X58" s="138"/>
      <c r="Z58" s="4"/>
      <c r="AA58"/>
      <c r="AB58"/>
      <c r="AC58"/>
      <c r="AD58"/>
      <c r="AE58"/>
      <c r="AF58"/>
      <c r="AG58"/>
      <c r="AH58"/>
      <c r="AI58"/>
      <c r="AJ58"/>
      <c r="AK58" s="306" t="s">
        <v>1795</v>
      </c>
      <c r="AL58" s="307"/>
      <c r="AM58" s="307"/>
      <c r="AN58" s="307"/>
      <c r="AO58" s="307"/>
      <c r="AP58" s="307"/>
      <c r="AQ58" s="307"/>
      <c r="AR58" s="307"/>
      <c r="AS58" s="131"/>
      <c r="AT58" s="131"/>
      <c r="AU58" s="131"/>
      <c r="AV58" s="131"/>
      <c r="AW58" s="131"/>
      <c r="AX58" s="131"/>
      <c r="AY58" s="131"/>
      <c r="AZ58" s="131"/>
      <c r="BA58" s="131"/>
      <c r="BB58" s="279"/>
      <c r="BC58" s="128"/>
      <c r="BD58" s="12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c r="XFD58"/>
    </row>
    <row r="59" spans="2:16384" s="86" customFormat="1" ht="19.5" x14ac:dyDescent="0.3">
      <c r="B59" s="389"/>
      <c r="C59" s="84"/>
      <c r="D59" s="84"/>
      <c r="E59" s="95"/>
      <c r="F59" s="95"/>
      <c r="G59" s="95"/>
      <c r="H59" s="95"/>
      <c r="I59" s="95"/>
      <c r="J59" s="95"/>
      <c r="K59" s="95"/>
      <c r="L59" s="95"/>
      <c r="M59" s="95"/>
      <c r="N59" s="95"/>
      <c r="O59" s="97"/>
      <c r="Q59" s="403" t="s">
        <v>1410</v>
      </c>
      <c r="R59" s="404" t="s">
        <v>1382</v>
      </c>
      <c r="S59" s="138"/>
      <c r="T59" s="138"/>
      <c r="U59" s="138"/>
      <c r="V59" s="138"/>
      <c r="W59" s="138"/>
      <c r="X59" s="138"/>
      <c r="Z59" s="4"/>
      <c r="AA59"/>
      <c r="AB59"/>
      <c r="AC59"/>
      <c r="AD59"/>
      <c r="AE59"/>
      <c r="AF59"/>
      <c r="AG59"/>
      <c r="AH59"/>
      <c r="AI59"/>
      <c r="AJ59"/>
      <c r="AK59" s="306" t="s">
        <v>1330</v>
      </c>
      <c r="AL59" s="307"/>
      <c r="AM59" s="307"/>
      <c r="AN59" s="307"/>
      <c r="AO59" s="307"/>
      <c r="AP59" s="307"/>
      <c r="AQ59" s="307"/>
      <c r="AR59" s="307"/>
      <c r="AS59" s="131"/>
      <c r="AT59" s="131"/>
      <c r="AU59" s="131"/>
      <c r="AV59" s="131"/>
      <c r="AW59" s="131"/>
      <c r="AX59" s="131"/>
      <c r="AY59" s="131"/>
      <c r="AZ59" s="131"/>
      <c r="BA59" s="131"/>
      <c r="BB59" s="279"/>
      <c r="BC59" s="128"/>
      <c r="BD59" s="128"/>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c r="CKL59"/>
      <c r="CKM59"/>
      <c r="CKN59"/>
      <c r="CKO59"/>
      <c r="CKP59"/>
      <c r="CKQ59"/>
      <c r="CKR59"/>
      <c r="CKS59"/>
      <c r="CKT59"/>
      <c r="CKU59"/>
      <c r="CKV59"/>
      <c r="CKW59"/>
      <c r="CKX59"/>
      <c r="CKY59"/>
      <c r="CKZ59"/>
      <c r="CLA59"/>
      <c r="CLB59"/>
      <c r="CLC59"/>
      <c r="CLD59"/>
      <c r="CLE59"/>
      <c r="CLF59"/>
      <c r="CLG59"/>
      <c r="CLH59"/>
      <c r="CLI59"/>
      <c r="CLJ59"/>
      <c r="CLK59"/>
      <c r="CLL59"/>
      <c r="CLM59"/>
      <c r="CLN59"/>
      <c r="CLO59"/>
      <c r="CLP59"/>
      <c r="CLQ59"/>
      <c r="CLR59"/>
      <c r="CLS59"/>
      <c r="CLT59"/>
      <c r="CLU59"/>
      <c r="CLV59"/>
      <c r="CLW59"/>
      <c r="CLX59"/>
      <c r="CLY59"/>
      <c r="CLZ59"/>
      <c r="CMA59"/>
      <c r="CMB59"/>
      <c r="CMC59"/>
      <c r="CMD59"/>
      <c r="CME59"/>
      <c r="CMF59"/>
      <c r="CMG59"/>
      <c r="CMH59"/>
      <c r="CMI59"/>
      <c r="CMJ59"/>
      <c r="CMK59"/>
      <c r="CML59"/>
      <c r="CMM59"/>
      <c r="CMN59"/>
      <c r="CMO59"/>
      <c r="CMP59"/>
      <c r="CMQ59"/>
      <c r="CMR59"/>
      <c r="CMS59"/>
      <c r="CMT59"/>
      <c r="CMU59"/>
      <c r="CMV59"/>
      <c r="CMW59"/>
      <c r="CMX59"/>
      <c r="CMY59"/>
      <c r="CMZ59"/>
      <c r="CNA59"/>
      <c r="CNB59"/>
      <c r="CNC59"/>
      <c r="CND59"/>
      <c r="CNE59"/>
      <c r="CNF59"/>
      <c r="CNG59"/>
      <c r="CNH59"/>
      <c r="CNI59"/>
      <c r="CNJ59"/>
      <c r="CNK59"/>
      <c r="CNL59"/>
      <c r="CNM59"/>
      <c r="CNN59"/>
      <c r="CNO59"/>
      <c r="CNP59"/>
      <c r="CNQ59"/>
      <c r="CNR59"/>
      <c r="CNS59"/>
      <c r="CNT59"/>
      <c r="CNU59"/>
      <c r="CNV59"/>
      <c r="CNW59"/>
      <c r="CNX59"/>
      <c r="CNY59"/>
      <c r="CNZ59"/>
      <c r="COA59"/>
      <c r="COB59"/>
      <c r="COC59"/>
      <c r="COD59"/>
      <c r="COE59"/>
      <c r="COF59"/>
      <c r="COG59"/>
      <c r="COH59"/>
      <c r="COI59"/>
      <c r="COJ59"/>
      <c r="COK59"/>
      <c r="COL59"/>
      <c r="COM59"/>
      <c r="CON59"/>
      <c r="COO59"/>
      <c r="COP59"/>
      <c r="COQ59"/>
      <c r="COR59"/>
      <c r="COS59"/>
      <c r="COT59"/>
      <c r="COU59"/>
      <c r="COV59"/>
      <c r="COW59"/>
      <c r="COX59"/>
      <c r="COY59"/>
      <c r="COZ59"/>
      <c r="CPA59"/>
      <c r="CPB59"/>
      <c r="CPC59"/>
      <c r="CPD59"/>
      <c r="CPE59"/>
      <c r="CPF59"/>
      <c r="CPG59"/>
      <c r="CPH59"/>
      <c r="CPI59"/>
      <c r="CPJ59"/>
      <c r="CPK59"/>
      <c r="CPL59"/>
      <c r="CPM59"/>
      <c r="CPN59"/>
      <c r="CPO59"/>
      <c r="CPP59"/>
      <c r="CPQ59"/>
      <c r="CPR59"/>
      <c r="CPS59"/>
      <c r="CPT59"/>
      <c r="CPU59"/>
      <c r="CPV59"/>
      <c r="CPW59"/>
      <c r="CPX59"/>
      <c r="CPY59"/>
      <c r="CPZ59"/>
      <c r="CQA59"/>
      <c r="CQB59"/>
      <c r="CQC59"/>
      <c r="CQD59"/>
      <c r="CQE59"/>
      <c r="CQF59"/>
      <c r="CQG59"/>
      <c r="CQH59"/>
      <c r="CQI59"/>
      <c r="CQJ59"/>
      <c r="CQK59"/>
      <c r="CQL59"/>
      <c r="CQM59"/>
      <c r="CQN59"/>
      <c r="CQO59"/>
      <c r="CQP59"/>
      <c r="CQQ59"/>
      <c r="CQR59"/>
      <c r="CQS59"/>
      <c r="CQT59"/>
      <c r="CQU59"/>
      <c r="CQV59"/>
      <c r="CQW59"/>
      <c r="CQX59"/>
      <c r="CQY59"/>
      <c r="CQZ59"/>
      <c r="CRA59"/>
      <c r="CRB59"/>
      <c r="CRC59"/>
      <c r="CRD59"/>
      <c r="CRE59"/>
      <c r="CRF59"/>
      <c r="CRG59"/>
      <c r="CRH59"/>
      <c r="CRI59"/>
      <c r="CRJ59"/>
      <c r="CRK59"/>
      <c r="CRL59"/>
      <c r="CRM59"/>
      <c r="CRN59"/>
      <c r="CRO59"/>
      <c r="CRP59"/>
      <c r="CRQ59"/>
      <c r="CRR59"/>
      <c r="CRS59"/>
      <c r="CRT59"/>
      <c r="CRU59"/>
      <c r="CRV59"/>
      <c r="CRW59"/>
      <c r="CRX59"/>
      <c r="CRY59"/>
      <c r="CRZ59"/>
      <c r="CSA59"/>
      <c r="CSB59"/>
      <c r="CSC59"/>
      <c r="CSD59"/>
      <c r="CSE59"/>
      <c r="CSF59"/>
      <c r="CSG59"/>
      <c r="CSH59"/>
      <c r="CSI59"/>
      <c r="CSJ59"/>
      <c r="CSK59"/>
      <c r="CSL59"/>
      <c r="CSM59"/>
      <c r="CSN59"/>
      <c r="CSO59"/>
      <c r="CSP59"/>
      <c r="CSQ59"/>
      <c r="CSR59"/>
      <c r="CSS59"/>
      <c r="CST59"/>
      <c r="CSU59"/>
      <c r="CSV59"/>
      <c r="CSW59"/>
      <c r="CSX59"/>
      <c r="CSY59"/>
      <c r="CSZ59"/>
      <c r="CTA59"/>
      <c r="CTB59"/>
      <c r="CTC59"/>
      <c r="CTD59"/>
      <c r="CTE59"/>
      <c r="CTF59"/>
      <c r="CTG59"/>
      <c r="CTH59"/>
      <c r="CTI59"/>
      <c r="CTJ59"/>
      <c r="CTK59"/>
      <c r="CTL59"/>
      <c r="CTM59"/>
      <c r="CTN59"/>
      <c r="CTO59"/>
      <c r="CTP59"/>
      <c r="CTQ59"/>
      <c r="CTR59"/>
      <c r="CTS59"/>
      <c r="CTT59"/>
      <c r="CTU59"/>
      <c r="CTV59"/>
      <c r="CTW59"/>
      <c r="CTX59"/>
      <c r="CTY59"/>
      <c r="CTZ59"/>
      <c r="CUA59"/>
      <c r="CUB59"/>
      <c r="CUC59"/>
      <c r="CUD59"/>
      <c r="CUE59"/>
      <c r="CUF59"/>
      <c r="CUG59"/>
      <c r="CUH59"/>
      <c r="CUI59"/>
      <c r="CUJ59"/>
      <c r="CUK59"/>
      <c r="CUL59"/>
      <c r="CUM59"/>
      <c r="CUN59"/>
      <c r="CUO59"/>
      <c r="CUP59"/>
      <c r="CUQ59"/>
      <c r="CUR59"/>
      <c r="CUS59"/>
      <c r="CUT59"/>
      <c r="CUU59"/>
      <c r="CUV59"/>
      <c r="CUW59"/>
      <c r="CUX59"/>
      <c r="CUY59"/>
      <c r="CUZ59"/>
      <c r="CVA59"/>
      <c r="CVB59"/>
      <c r="CVC59"/>
      <c r="CVD59"/>
      <c r="CVE59"/>
      <c r="CVF59"/>
      <c r="CVG59"/>
      <c r="CVH59"/>
      <c r="CVI59"/>
      <c r="CVJ59"/>
      <c r="CVK59"/>
      <c r="CVL59"/>
      <c r="CVM59"/>
      <c r="CVN59"/>
      <c r="CVO59"/>
      <c r="CVP59"/>
      <c r="CVQ59"/>
      <c r="CVR59"/>
      <c r="CVS59"/>
      <c r="CVT59"/>
      <c r="CVU59"/>
      <c r="CVV59"/>
      <c r="CVW59"/>
      <c r="CVX59"/>
      <c r="CVY59"/>
      <c r="CVZ59"/>
      <c r="CWA59"/>
      <c r="CWB59"/>
      <c r="CWC59"/>
      <c r="CWD59"/>
      <c r="CWE59"/>
      <c r="CWF59"/>
      <c r="CWG59"/>
      <c r="CWH59"/>
      <c r="CWI59"/>
      <c r="CWJ59"/>
      <c r="CWK59"/>
      <c r="CWL59"/>
      <c r="CWM59"/>
      <c r="CWN59"/>
      <c r="CWO59"/>
      <c r="CWP59"/>
      <c r="CWQ59"/>
      <c r="CWR59"/>
      <c r="CWS59"/>
      <c r="CWT59"/>
      <c r="CWU59"/>
      <c r="CWV59"/>
      <c r="CWW59"/>
      <c r="CWX59"/>
      <c r="CWY59"/>
      <c r="CWZ59"/>
      <c r="CXA59"/>
      <c r="CXB59"/>
      <c r="CXC59"/>
      <c r="CXD59"/>
      <c r="CXE59"/>
      <c r="CXF59"/>
      <c r="CXG59"/>
      <c r="CXH59"/>
      <c r="CXI59"/>
      <c r="CXJ59"/>
      <c r="CXK59"/>
      <c r="CXL59"/>
      <c r="CXM59"/>
      <c r="CXN59"/>
      <c r="CXO59"/>
      <c r="CXP59"/>
      <c r="CXQ59"/>
      <c r="CXR59"/>
      <c r="CXS59"/>
      <c r="CXT59"/>
      <c r="CXU59"/>
      <c r="CXV59"/>
      <c r="CXW59"/>
      <c r="CXX59"/>
      <c r="CXY59"/>
      <c r="CXZ59"/>
      <c r="CYA59"/>
      <c r="CYB59"/>
      <c r="CYC59"/>
      <c r="CYD59"/>
      <c r="CYE59"/>
      <c r="CYF59"/>
      <c r="CYG59"/>
      <c r="CYH59"/>
      <c r="CYI59"/>
      <c r="CYJ59"/>
      <c r="CYK59"/>
      <c r="CYL59"/>
      <c r="CYM59"/>
      <c r="CYN59"/>
      <c r="CYO59"/>
      <c r="CYP59"/>
      <c r="CYQ59"/>
      <c r="CYR59"/>
      <c r="CYS59"/>
      <c r="CYT59"/>
      <c r="CYU59"/>
      <c r="CYV59"/>
      <c r="CYW59"/>
      <c r="CYX59"/>
      <c r="CYY59"/>
      <c r="CYZ59"/>
      <c r="CZA59"/>
      <c r="CZB59"/>
      <c r="CZC59"/>
      <c r="CZD59"/>
      <c r="CZE59"/>
      <c r="CZF59"/>
      <c r="CZG59"/>
      <c r="CZH59"/>
      <c r="CZI59"/>
      <c r="CZJ59"/>
      <c r="CZK59"/>
      <c r="CZL59"/>
      <c r="CZM59"/>
      <c r="CZN59"/>
      <c r="CZO59"/>
      <c r="CZP59"/>
      <c r="CZQ59"/>
      <c r="CZR59"/>
      <c r="CZS59"/>
      <c r="CZT59"/>
      <c r="CZU59"/>
      <c r="CZV59"/>
      <c r="CZW59"/>
      <c r="CZX59"/>
      <c r="CZY59"/>
      <c r="CZZ59"/>
      <c r="DAA59"/>
      <c r="DAB59"/>
      <c r="DAC59"/>
      <c r="DAD59"/>
      <c r="DAE59"/>
      <c r="DAF59"/>
      <c r="DAG59"/>
      <c r="DAH59"/>
      <c r="DAI59"/>
      <c r="DAJ59"/>
      <c r="DAK59"/>
      <c r="DAL59"/>
      <c r="DAM59"/>
      <c r="DAN59"/>
      <c r="DAO59"/>
      <c r="DAP59"/>
      <c r="DAQ59"/>
      <c r="DAR59"/>
      <c r="DAS59"/>
      <c r="DAT59"/>
      <c r="DAU59"/>
      <c r="DAV59"/>
      <c r="DAW59"/>
      <c r="DAX59"/>
      <c r="DAY59"/>
      <c r="DAZ59"/>
      <c r="DBA59"/>
      <c r="DBB59"/>
      <c r="DBC59"/>
      <c r="DBD59"/>
      <c r="DBE59"/>
      <c r="DBF59"/>
      <c r="DBG59"/>
      <c r="DBH59"/>
      <c r="DBI59"/>
      <c r="DBJ59"/>
      <c r="DBK59"/>
      <c r="DBL59"/>
      <c r="DBM59"/>
      <c r="DBN59"/>
      <c r="DBO59"/>
      <c r="DBP59"/>
      <c r="DBQ59"/>
      <c r="DBR59"/>
      <c r="DBS59"/>
      <c r="DBT59"/>
      <c r="DBU59"/>
      <c r="DBV59"/>
      <c r="DBW59"/>
      <c r="DBX59"/>
      <c r="DBY59"/>
      <c r="DBZ59"/>
      <c r="DCA59"/>
      <c r="DCB59"/>
      <c r="DCC59"/>
      <c r="DCD59"/>
      <c r="DCE59"/>
      <c r="DCF59"/>
      <c r="DCG59"/>
      <c r="DCH59"/>
      <c r="DCI59"/>
      <c r="DCJ59"/>
      <c r="DCK59"/>
      <c r="DCL59"/>
      <c r="DCM59"/>
      <c r="DCN59"/>
      <c r="DCO59"/>
      <c r="DCP59"/>
      <c r="DCQ59"/>
      <c r="DCR59"/>
      <c r="DCS59"/>
      <c r="DCT59"/>
      <c r="DCU59"/>
      <c r="DCV59"/>
      <c r="DCW59"/>
      <c r="DCX59"/>
      <c r="DCY59"/>
      <c r="DCZ59"/>
      <c r="DDA59"/>
      <c r="DDB59"/>
      <c r="DDC59"/>
      <c r="DDD59"/>
      <c r="DDE59"/>
      <c r="DDF59"/>
      <c r="DDG59"/>
      <c r="DDH59"/>
      <c r="DDI59"/>
      <c r="DDJ59"/>
      <c r="DDK59"/>
      <c r="DDL59"/>
      <c r="DDM59"/>
      <c r="DDN59"/>
      <c r="DDO59"/>
      <c r="DDP59"/>
      <c r="DDQ59"/>
      <c r="DDR59"/>
      <c r="DDS59"/>
      <c r="DDT59"/>
      <c r="DDU59"/>
      <c r="DDV59"/>
      <c r="DDW59"/>
      <c r="DDX59"/>
      <c r="DDY59"/>
      <c r="DDZ59"/>
      <c r="DEA59"/>
      <c r="DEB59"/>
      <c r="DEC59"/>
      <c r="DED59"/>
      <c r="DEE59"/>
      <c r="DEF59"/>
      <c r="DEG59"/>
      <c r="DEH59"/>
      <c r="DEI59"/>
      <c r="DEJ59"/>
      <c r="DEK59"/>
      <c r="DEL59"/>
      <c r="DEM59"/>
      <c r="DEN59"/>
      <c r="DEO59"/>
      <c r="DEP59"/>
      <c r="DEQ59"/>
      <c r="DER59"/>
      <c r="DES59"/>
      <c r="DET59"/>
      <c r="DEU59"/>
      <c r="DEV59"/>
      <c r="DEW59"/>
      <c r="DEX59"/>
      <c r="DEY59"/>
      <c r="DEZ59"/>
      <c r="DFA59"/>
      <c r="DFB59"/>
      <c r="DFC59"/>
      <c r="DFD59"/>
      <c r="DFE59"/>
      <c r="DFF59"/>
      <c r="DFG59"/>
      <c r="DFH59"/>
      <c r="DFI59"/>
      <c r="DFJ59"/>
      <c r="DFK59"/>
      <c r="DFL59"/>
      <c r="DFM59"/>
      <c r="DFN59"/>
      <c r="DFO59"/>
      <c r="DFP59"/>
      <c r="DFQ59"/>
      <c r="DFR59"/>
      <c r="DFS59"/>
      <c r="DFT59"/>
      <c r="DFU59"/>
      <c r="DFV59"/>
      <c r="DFW59"/>
      <c r="DFX59"/>
      <c r="DFY59"/>
      <c r="DFZ59"/>
      <c r="DGA59"/>
      <c r="DGB59"/>
      <c r="DGC59"/>
      <c r="DGD59"/>
      <c r="DGE59"/>
      <c r="DGF59"/>
      <c r="DGG59"/>
      <c r="DGH59"/>
      <c r="DGI59"/>
      <c r="DGJ59"/>
      <c r="DGK59"/>
      <c r="DGL59"/>
      <c r="DGM59"/>
      <c r="DGN59"/>
      <c r="DGO59"/>
      <c r="DGP59"/>
      <c r="DGQ59"/>
      <c r="DGR59"/>
      <c r="DGS59"/>
      <c r="DGT59"/>
      <c r="DGU59"/>
      <c r="DGV59"/>
      <c r="DGW59"/>
      <c r="DGX59"/>
      <c r="DGY59"/>
      <c r="DGZ59"/>
      <c r="DHA59"/>
      <c r="DHB59"/>
      <c r="DHC59"/>
      <c r="DHD59"/>
      <c r="DHE59"/>
      <c r="DHF59"/>
      <c r="DHG59"/>
      <c r="DHH59"/>
      <c r="DHI59"/>
      <c r="DHJ59"/>
      <c r="DHK59"/>
      <c r="DHL59"/>
      <c r="DHM59"/>
      <c r="DHN59"/>
      <c r="DHO59"/>
      <c r="DHP59"/>
      <c r="DHQ59"/>
      <c r="DHR59"/>
      <c r="DHS59"/>
      <c r="DHT59"/>
      <c r="DHU59"/>
      <c r="DHV59"/>
      <c r="DHW59"/>
      <c r="DHX59"/>
      <c r="DHY59"/>
      <c r="DHZ59"/>
      <c r="DIA59"/>
      <c r="DIB59"/>
      <c r="DIC59"/>
      <c r="DID59"/>
      <c r="DIE59"/>
      <c r="DIF59"/>
      <c r="DIG59"/>
      <c r="DIH59"/>
      <c r="DII59"/>
      <c r="DIJ59"/>
      <c r="DIK59"/>
      <c r="DIL59"/>
      <c r="DIM59"/>
      <c r="DIN59"/>
      <c r="DIO59"/>
      <c r="DIP59"/>
      <c r="DIQ59"/>
      <c r="DIR59"/>
      <c r="DIS59"/>
      <c r="DIT59"/>
      <c r="DIU59"/>
      <c r="DIV59"/>
      <c r="DIW59"/>
      <c r="DIX59"/>
      <c r="DIY59"/>
      <c r="DIZ59"/>
      <c r="DJA59"/>
      <c r="DJB59"/>
      <c r="DJC59"/>
      <c r="DJD59"/>
      <c r="DJE59"/>
      <c r="DJF59"/>
      <c r="DJG59"/>
      <c r="DJH59"/>
      <c r="DJI59"/>
      <c r="DJJ59"/>
      <c r="DJK59"/>
      <c r="DJL59"/>
      <c r="DJM59"/>
      <c r="DJN59"/>
      <c r="DJO59"/>
      <c r="DJP59"/>
      <c r="DJQ59"/>
      <c r="DJR59"/>
      <c r="DJS59"/>
      <c r="DJT59"/>
      <c r="DJU59"/>
      <c r="DJV59"/>
      <c r="DJW59"/>
      <c r="DJX59"/>
      <c r="DJY59"/>
      <c r="DJZ59"/>
      <c r="DKA59"/>
      <c r="DKB59"/>
      <c r="DKC59"/>
      <c r="DKD59"/>
      <c r="DKE59"/>
      <c r="DKF59"/>
      <c r="DKG59"/>
      <c r="DKH59"/>
      <c r="DKI59"/>
      <c r="DKJ59"/>
      <c r="DKK59"/>
      <c r="DKL59"/>
      <c r="DKM59"/>
      <c r="DKN59"/>
      <c r="DKO59"/>
      <c r="DKP59"/>
      <c r="DKQ59"/>
      <c r="DKR59"/>
      <c r="DKS59"/>
      <c r="DKT59"/>
      <c r="DKU59"/>
      <c r="DKV59"/>
      <c r="DKW59"/>
      <c r="DKX59"/>
      <c r="DKY59"/>
      <c r="DKZ59"/>
      <c r="DLA59"/>
      <c r="DLB59"/>
      <c r="DLC59"/>
      <c r="DLD59"/>
      <c r="DLE59"/>
      <c r="DLF59"/>
      <c r="DLG59"/>
      <c r="DLH59"/>
      <c r="DLI59"/>
      <c r="DLJ59"/>
      <c r="DLK59"/>
      <c r="DLL59"/>
      <c r="DLM59"/>
      <c r="DLN59"/>
      <c r="DLO59"/>
      <c r="DLP59"/>
      <c r="DLQ59"/>
      <c r="DLR59"/>
      <c r="DLS59"/>
      <c r="DLT59"/>
      <c r="DLU59"/>
      <c r="DLV59"/>
      <c r="DLW59"/>
      <c r="DLX59"/>
      <c r="DLY59"/>
      <c r="DLZ59"/>
      <c r="DMA59"/>
      <c r="DMB59"/>
      <c r="DMC59"/>
      <c r="DMD59"/>
      <c r="DME59"/>
      <c r="DMF59"/>
      <c r="DMG59"/>
      <c r="DMH59"/>
      <c r="DMI59"/>
      <c r="DMJ59"/>
      <c r="DMK59"/>
      <c r="DML59"/>
      <c r="DMM59"/>
      <c r="DMN59"/>
      <c r="DMO59"/>
      <c r="DMP59"/>
      <c r="DMQ59"/>
      <c r="DMR59"/>
      <c r="DMS59"/>
      <c r="DMT59"/>
      <c r="DMU59"/>
      <c r="DMV59"/>
      <c r="DMW59"/>
      <c r="DMX59"/>
      <c r="DMY59"/>
      <c r="DMZ59"/>
      <c r="DNA59"/>
      <c r="DNB59"/>
      <c r="DNC59"/>
      <c r="DND59"/>
      <c r="DNE59"/>
      <c r="DNF59"/>
      <c r="DNG59"/>
      <c r="DNH59"/>
      <c r="DNI59"/>
      <c r="DNJ59"/>
      <c r="DNK59"/>
      <c r="DNL59"/>
      <c r="DNM59"/>
      <c r="DNN59"/>
      <c r="DNO59"/>
      <c r="DNP59"/>
      <c r="DNQ59"/>
      <c r="DNR59"/>
      <c r="DNS59"/>
      <c r="DNT59"/>
      <c r="DNU59"/>
      <c r="DNV59"/>
      <c r="DNW59"/>
      <c r="DNX59"/>
      <c r="DNY59"/>
      <c r="DNZ59"/>
      <c r="DOA59"/>
      <c r="DOB59"/>
      <c r="DOC59"/>
      <c r="DOD59"/>
      <c r="DOE59"/>
      <c r="DOF59"/>
      <c r="DOG59"/>
      <c r="DOH59"/>
      <c r="DOI59"/>
      <c r="DOJ59"/>
      <c r="DOK59"/>
      <c r="DOL59"/>
      <c r="DOM59"/>
      <c r="DON59"/>
      <c r="DOO59"/>
      <c r="DOP59"/>
      <c r="DOQ59"/>
      <c r="DOR59"/>
      <c r="DOS59"/>
      <c r="DOT59"/>
      <c r="DOU59"/>
      <c r="DOV59"/>
      <c r="DOW59"/>
      <c r="DOX59"/>
      <c r="DOY59"/>
      <c r="DOZ59"/>
      <c r="DPA59"/>
      <c r="DPB59"/>
      <c r="DPC59"/>
      <c r="DPD59"/>
      <c r="DPE59"/>
      <c r="DPF59"/>
      <c r="DPG59"/>
      <c r="DPH59"/>
      <c r="DPI59"/>
      <c r="DPJ59"/>
      <c r="DPK59"/>
      <c r="DPL59"/>
      <c r="DPM59"/>
      <c r="DPN59"/>
      <c r="DPO59"/>
      <c r="DPP59"/>
      <c r="DPQ59"/>
      <c r="DPR59"/>
      <c r="DPS59"/>
      <c r="DPT59"/>
      <c r="DPU59"/>
      <c r="DPV59"/>
      <c r="DPW59"/>
      <c r="DPX59"/>
      <c r="DPY59"/>
      <c r="DPZ59"/>
      <c r="DQA59"/>
      <c r="DQB59"/>
      <c r="DQC59"/>
      <c r="DQD59"/>
      <c r="DQE59"/>
      <c r="DQF59"/>
      <c r="DQG59"/>
      <c r="DQH59"/>
      <c r="DQI59"/>
      <c r="DQJ59"/>
      <c r="DQK59"/>
      <c r="DQL59"/>
      <c r="DQM59"/>
      <c r="DQN59"/>
      <c r="DQO59"/>
      <c r="DQP59"/>
      <c r="DQQ59"/>
      <c r="DQR59"/>
      <c r="DQS59"/>
      <c r="DQT59"/>
      <c r="DQU59"/>
      <c r="DQV59"/>
      <c r="DQW59"/>
      <c r="DQX59"/>
      <c r="DQY59"/>
      <c r="DQZ59"/>
      <c r="DRA59"/>
      <c r="DRB59"/>
      <c r="DRC59"/>
      <c r="DRD59"/>
      <c r="DRE59"/>
      <c r="DRF59"/>
      <c r="DRG59"/>
      <c r="DRH59"/>
      <c r="DRI59"/>
      <c r="DRJ59"/>
      <c r="DRK59"/>
      <c r="DRL59"/>
      <c r="DRM59"/>
      <c r="DRN59"/>
      <c r="DRO59"/>
      <c r="DRP59"/>
      <c r="DRQ59"/>
      <c r="DRR59"/>
      <c r="DRS59"/>
      <c r="DRT59"/>
      <c r="DRU59"/>
      <c r="DRV59"/>
      <c r="DRW59"/>
      <c r="DRX59"/>
      <c r="DRY59"/>
      <c r="DRZ59"/>
      <c r="DSA59"/>
      <c r="DSB59"/>
      <c r="DSC59"/>
      <c r="DSD59"/>
      <c r="DSE59"/>
      <c r="DSF59"/>
      <c r="DSG59"/>
      <c r="DSH59"/>
      <c r="DSI59"/>
      <c r="DSJ59"/>
      <c r="DSK59"/>
      <c r="DSL59"/>
      <c r="DSM59"/>
      <c r="DSN59"/>
      <c r="DSO59"/>
      <c r="DSP59"/>
      <c r="DSQ59"/>
      <c r="DSR59"/>
      <c r="DSS59"/>
      <c r="DST59"/>
      <c r="DSU59"/>
      <c r="DSV59"/>
      <c r="DSW59"/>
      <c r="DSX59"/>
      <c r="DSY59"/>
      <c r="DSZ59"/>
      <c r="DTA59"/>
      <c r="DTB59"/>
      <c r="DTC59"/>
      <c r="DTD59"/>
      <c r="DTE59"/>
      <c r="DTF59"/>
      <c r="DTG59"/>
      <c r="DTH59"/>
      <c r="DTI59"/>
      <c r="DTJ59"/>
      <c r="DTK59"/>
      <c r="DTL59"/>
      <c r="DTM59"/>
      <c r="DTN59"/>
      <c r="DTO59"/>
      <c r="DTP59"/>
      <c r="DTQ59"/>
      <c r="DTR59"/>
      <c r="DTS59"/>
      <c r="DTT59"/>
      <c r="DTU59"/>
      <c r="DTV59"/>
      <c r="DTW59"/>
      <c r="DTX59"/>
      <c r="DTY59"/>
      <c r="DTZ59"/>
      <c r="DUA59"/>
      <c r="DUB59"/>
      <c r="DUC59"/>
      <c r="DUD59"/>
      <c r="DUE59"/>
      <c r="DUF59"/>
      <c r="DUG59"/>
      <c r="DUH59"/>
      <c r="DUI59"/>
      <c r="DUJ59"/>
      <c r="DUK59"/>
      <c r="DUL59"/>
      <c r="DUM59"/>
      <c r="DUN59"/>
      <c r="DUO59"/>
      <c r="DUP59"/>
      <c r="DUQ59"/>
      <c r="DUR59"/>
      <c r="DUS59"/>
      <c r="DUT59"/>
      <c r="DUU59"/>
      <c r="DUV59"/>
      <c r="DUW59"/>
      <c r="DUX59"/>
      <c r="DUY59"/>
      <c r="DUZ59"/>
      <c r="DVA59"/>
      <c r="DVB59"/>
      <c r="DVC59"/>
      <c r="DVD59"/>
      <c r="DVE59"/>
      <c r="DVF59"/>
      <c r="DVG59"/>
      <c r="DVH59"/>
      <c r="DVI59"/>
      <c r="DVJ59"/>
      <c r="DVK59"/>
      <c r="DVL59"/>
      <c r="DVM59"/>
      <c r="DVN59"/>
      <c r="DVO59"/>
      <c r="DVP59"/>
      <c r="DVQ59"/>
      <c r="DVR59"/>
      <c r="DVS59"/>
      <c r="DVT59"/>
      <c r="DVU59"/>
      <c r="DVV59"/>
      <c r="DVW59"/>
      <c r="DVX59"/>
      <c r="DVY59"/>
      <c r="DVZ59"/>
      <c r="DWA59"/>
      <c r="DWB59"/>
      <c r="DWC59"/>
      <c r="DWD59"/>
      <c r="DWE59"/>
      <c r="DWF59"/>
      <c r="DWG59"/>
      <c r="DWH59"/>
      <c r="DWI59"/>
      <c r="DWJ59"/>
      <c r="DWK59"/>
      <c r="DWL59"/>
      <c r="DWM59"/>
      <c r="DWN59"/>
      <c r="DWO59"/>
      <c r="DWP59"/>
      <c r="DWQ59"/>
      <c r="DWR59"/>
      <c r="DWS59"/>
      <c r="DWT59"/>
      <c r="DWU59"/>
      <c r="DWV59"/>
      <c r="DWW59"/>
      <c r="DWX59"/>
      <c r="DWY59"/>
      <c r="DWZ59"/>
      <c r="DXA59"/>
      <c r="DXB59"/>
      <c r="DXC59"/>
      <c r="DXD59"/>
      <c r="DXE59"/>
      <c r="DXF59"/>
      <c r="DXG59"/>
      <c r="DXH59"/>
      <c r="DXI59"/>
      <c r="DXJ59"/>
      <c r="DXK59"/>
      <c r="DXL59"/>
      <c r="DXM59"/>
      <c r="DXN59"/>
      <c r="DXO59"/>
      <c r="DXP59"/>
      <c r="DXQ59"/>
      <c r="DXR59"/>
      <c r="DXS59"/>
      <c r="DXT59"/>
      <c r="DXU59"/>
      <c r="DXV59"/>
      <c r="DXW59"/>
      <c r="DXX59"/>
      <c r="DXY59"/>
      <c r="DXZ59"/>
      <c r="DYA59"/>
      <c r="DYB59"/>
      <c r="DYC59"/>
      <c r="DYD59"/>
      <c r="DYE59"/>
      <c r="DYF59"/>
      <c r="DYG59"/>
      <c r="DYH59"/>
      <c r="DYI59"/>
      <c r="DYJ59"/>
      <c r="DYK59"/>
      <c r="DYL59"/>
      <c r="DYM59"/>
      <c r="DYN59"/>
      <c r="DYO59"/>
      <c r="DYP59"/>
      <c r="DYQ59"/>
      <c r="DYR59"/>
      <c r="DYS59"/>
      <c r="DYT59"/>
      <c r="DYU59"/>
      <c r="DYV59"/>
      <c r="DYW59"/>
      <c r="DYX59"/>
      <c r="DYY59"/>
      <c r="DYZ59"/>
      <c r="DZA59"/>
      <c r="DZB59"/>
      <c r="DZC59"/>
      <c r="DZD59"/>
      <c r="DZE59"/>
      <c r="DZF59"/>
      <c r="DZG59"/>
      <c r="DZH59"/>
      <c r="DZI59"/>
      <c r="DZJ59"/>
      <c r="DZK59"/>
      <c r="DZL59"/>
      <c r="DZM59"/>
      <c r="DZN59"/>
      <c r="DZO59"/>
      <c r="DZP59"/>
      <c r="DZQ59"/>
      <c r="DZR59"/>
      <c r="DZS59"/>
      <c r="DZT59"/>
      <c r="DZU59"/>
      <c r="DZV59"/>
      <c r="DZW59"/>
      <c r="DZX59"/>
      <c r="DZY59"/>
      <c r="DZZ59"/>
      <c r="EAA59"/>
      <c r="EAB59"/>
      <c r="EAC59"/>
      <c r="EAD59"/>
      <c r="EAE59"/>
      <c r="EAF59"/>
      <c r="EAG59"/>
      <c r="EAH59"/>
      <c r="EAI59"/>
      <c r="EAJ59"/>
      <c r="EAK59"/>
      <c r="EAL59"/>
      <c r="EAM59"/>
      <c r="EAN59"/>
      <c r="EAO59"/>
      <c r="EAP59"/>
      <c r="EAQ59"/>
      <c r="EAR59"/>
      <c r="EAS59"/>
      <c r="EAT59"/>
      <c r="EAU59"/>
      <c r="EAV59"/>
      <c r="EAW59"/>
      <c r="EAX59"/>
      <c r="EAY59"/>
      <c r="EAZ59"/>
      <c r="EBA59"/>
      <c r="EBB59"/>
      <c r="EBC59"/>
      <c r="EBD59"/>
      <c r="EBE59"/>
      <c r="EBF59"/>
      <c r="EBG59"/>
      <c r="EBH59"/>
      <c r="EBI59"/>
      <c r="EBJ59"/>
      <c r="EBK59"/>
      <c r="EBL59"/>
      <c r="EBM59"/>
      <c r="EBN59"/>
      <c r="EBO59"/>
      <c r="EBP59"/>
      <c r="EBQ59"/>
      <c r="EBR59"/>
      <c r="EBS59"/>
      <c r="EBT59"/>
      <c r="EBU59"/>
      <c r="EBV59"/>
      <c r="EBW59"/>
      <c r="EBX59"/>
      <c r="EBY59"/>
      <c r="EBZ59"/>
      <c r="ECA59"/>
      <c r="ECB59"/>
      <c r="ECC59"/>
      <c r="ECD59"/>
      <c r="ECE59"/>
      <c r="ECF59"/>
      <c r="ECG59"/>
      <c r="ECH59"/>
      <c r="ECI59"/>
      <c r="ECJ59"/>
      <c r="ECK59"/>
      <c r="ECL59"/>
      <c r="ECM59"/>
      <c r="ECN59"/>
      <c r="ECO59"/>
      <c r="ECP59"/>
      <c r="ECQ59"/>
      <c r="ECR59"/>
      <c r="ECS59"/>
      <c r="ECT59"/>
      <c r="ECU59"/>
      <c r="ECV59"/>
      <c r="ECW59"/>
      <c r="ECX59"/>
      <c r="ECY59"/>
      <c r="ECZ59"/>
      <c r="EDA59"/>
      <c r="EDB59"/>
      <c r="EDC59"/>
      <c r="EDD59"/>
      <c r="EDE59"/>
      <c r="EDF59"/>
      <c r="EDG59"/>
      <c r="EDH59"/>
      <c r="EDI59"/>
      <c r="EDJ59"/>
      <c r="EDK59"/>
      <c r="EDL59"/>
      <c r="EDM59"/>
      <c r="EDN59"/>
      <c r="EDO59"/>
      <c r="EDP59"/>
      <c r="EDQ59"/>
      <c r="EDR59"/>
      <c r="EDS59"/>
      <c r="EDT59"/>
      <c r="EDU59"/>
      <c r="EDV59"/>
      <c r="EDW59"/>
      <c r="EDX59"/>
      <c r="EDY59"/>
      <c r="EDZ59"/>
      <c r="EEA59"/>
      <c r="EEB59"/>
      <c r="EEC59"/>
      <c r="EED59"/>
      <c r="EEE59"/>
      <c r="EEF59"/>
      <c r="EEG59"/>
      <c r="EEH59"/>
      <c r="EEI59"/>
      <c r="EEJ59"/>
      <c r="EEK59"/>
      <c r="EEL59"/>
      <c r="EEM59"/>
      <c r="EEN59"/>
      <c r="EEO59"/>
      <c r="EEP59"/>
      <c r="EEQ59"/>
      <c r="EER59"/>
      <c r="EES59"/>
      <c r="EET59"/>
      <c r="EEU59"/>
      <c r="EEV59"/>
      <c r="EEW59"/>
      <c r="EEX59"/>
      <c r="EEY59"/>
      <c r="EEZ59"/>
      <c r="EFA59"/>
      <c r="EFB59"/>
      <c r="EFC59"/>
      <c r="EFD59"/>
      <c r="EFE59"/>
      <c r="EFF59"/>
      <c r="EFG59"/>
      <c r="EFH59"/>
      <c r="EFI59"/>
      <c r="EFJ59"/>
      <c r="EFK59"/>
      <c r="EFL59"/>
      <c r="EFM59"/>
      <c r="EFN59"/>
      <c r="EFO59"/>
      <c r="EFP59"/>
      <c r="EFQ59"/>
      <c r="EFR59"/>
      <c r="EFS59"/>
      <c r="EFT59"/>
      <c r="EFU59"/>
      <c r="EFV59"/>
      <c r="EFW59"/>
      <c r="EFX59"/>
      <c r="EFY59"/>
      <c r="EFZ59"/>
      <c r="EGA59"/>
      <c r="EGB59"/>
      <c r="EGC59"/>
      <c r="EGD59"/>
      <c r="EGE59"/>
      <c r="EGF59"/>
      <c r="EGG59"/>
      <c r="EGH59"/>
      <c r="EGI59"/>
      <c r="EGJ59"/>
      <c r="EGK59"/>
      <c r="EGL59"/>
      <c r="EGM59"/>
      <c r="EGN59"/>
      <c r="EGO59"/>
      <c r="EGP59"/>
      <c r="EGQ59"/>
      <c r="EGR59"/>
      <c r="EGS59"/>
      <c r="EGT59"/>
      <c r="EGU59"/>
      <c r="EGV59"/>
      <c r="EGW59"/>
      <c r="EGX59"/>
      <c r="EGY59"/>
      <c r="EGZ59"/>
      <c r="EHA59"/>
      <c r="EHB59"/>
      <c r="EHC59"/>
      <c r="EHD59"/>
      <c r="EHE59"/>
      <c r="EHF59"/>
      <c r="EHG59"/>
      <c r="EHH59"/>
      <c r="EHI59"/>
      <c r="EHJ59"/>
      <c r="EHK59"/>
      <c r="EHL59"/>
      <c r="EHM59"/>
      <c r="EHN59"/>
      <c r="EHO59"/>
      <c r="EHP59"/>
      <c r="EHQ59"/>
      <c r="EHR59"/>
      <c r="EHS59"/>
      <c r="EHT59"/>
      <c r="EHU59"/>
      <c r="EHV59"/>
      <c r="EHW59"/>
      <c r="EHX59"/>
      <c r="EHY59"/>
      <c r="EHZ59"/>
      <c r="EIA59"/>
      <c r="EIB59"/>
      <c r="EIC59"/>
      <c r="EID59"/>
      <c r="EIE59"/>
      <c r="EIF59"/>
      <c r="EIG59"/>
      <c r="EIH59"/>
      <c r="EII59"/>
      <c r="EIJ59"/>
      <c r="EIK59"/>
      <c r="EIL59"/>
      <c r="EIM59"/>
      <c r="EIN59"/>
      <c r="EIO59"/>
      <c r="EIP59"/>
      <c r="EIQ59"/>
      <c r="EIR59"/>
      <c r="EIS59"/>
      <c r="EIT59"/>
      <c r="EIU59"/>
      <c r="EIV59"/>
      <c r="EIW59"/>
      <c r="EIX59"/>
      <c r="EIY59"/>
      <c r="EIZ59"/>
      <c r="EJA59"/>
      <c r="EJB59"/>
      <c r="EJC59"/>
      <c r="EJD59"/>
      <c r="EJE59"/>
      <c r="EJF59"/>
      <c r="EJG59"/>
      <c r="EJH59"/>
      <c r="EJI59"/>
      <c r="EJJ59"/>
      <c r="EJK59"/>
      <c r="EJL59"/>
      <c r="EJM59"/>
      <c r="EJN59"/>
      <c r="EJO59"/>
      <c r="EJP59"/>
      <c r="EJQ59"/>
      <c r="EJR59"/>
      <c r="EJS59"/>
      <c r="EJT59"/>
      <c r="EJU59"/>
      <c r="EJV59"/>
      <c r="EJW59"/>
      <c r="EJX59"/>
      <c r="EJY59"/>
      <c r="EJZ59"/>
      <c r="EKA59"/>
      <c r="EKB59"/>
      <c r="EKC59"/>
      <c r="EKD59"/>
      <c r="EKE59"/>
      <c r="EKF59"/>
      <c r="EKG59"/>
      <c r="EKH59"/>
      <c r="EKI59"/>
      <c r="EKJ59"/>
      <c r="EKK59"/>
      <c r="EKL59"/>
      <c r="EKM59"/>
      <c r="EKN59"/>
      <c r="EKO59"/>
      <c r="EKP59"/>
      <c r="EKQ59"/>
      <c r="EKR59"/>
      <c r="EKS59"/>
      <c r="EKT59"/>
      <c r="EKU59"/>
      <c r="EKV59"/>
      <c r="EKW59"/>
      <c r="EKX59"/>
      <c r="EKY59"/>
      <c r="EKZ59"/>
      <c r="ELA59"/>
      <c r="ELB59"/>
      <c r="ELC59"/>
      <c r="ELD59"/>
      <c r="ELE59"/>
      <c r="ELF59"/>
      <c r="ELG59"/>
      <c r="ELH59"/>
      <c r="ELI59"/>
      <c r="ELJ59"/>
      <c r="ELK59"/>
      <c r="ELL59"/>
      <c r="ELM59"/>
      <c r="ELN59"/>
      <c r="ELO59"/>
      <c r="ELP59"/>
      <c r="ELQ59"/>
      <c r="ELR59"/>
      <c r="ELS59"/>
      <c r="ELT59"/>
      <c r="ELU59"/>
      <c r="ELV59"/>
      <c r="ELW59"/>
      <c r="ELX59"/>
      <c r="ELY59"/>
      <c r="ELZ59"/>
      <c r="EMA59"/>
      <c r="EMB59"/>
      <c r="EMC59"/>
      <c r="EMD59"/>
      <c r="EME59"/>
      <c r="EMF59"/>
      <c r="EMG59"/>
      <c r="EMH59"/>
      <c r="EMI59"/>
      <c r="EMJ59"/>
      <c r="EMK59"/>
      <c r="EML59"/>
      <c r="EMM59"/>
      <c r="EMN59"/>
      <c r="EMO59"/>
      <c r="EMP59"/>
      <c r="EMQ59"/>
      <c r="EMR59"/>
      <c r="EMS59"/>
      <c r="EMT59"/>
      <c r="EMU59"/>
      <c r="EMV59"/>
      <c r="EMW59"/>
      <c r="EMX59"/>
      <c r="EMY59"/>
      <c r="EMZ59"/>
      <c r="ENA59"/>
      <c r="ENB59"/>
      <c r="ENC59"/>
      <c r="END59"/>
      <c r="ENE59"/>
      <c r="ENF59"/>
      <c r="ENG59"/>
      <c r="ENH59"/>
      <c r="ENI59"/>
      <c r="ENJ59"/>
      <c r="ENK59"/>
      <c r="ENL59"/>
      <c r="ENM59"/>
      <c r="ENN59"/>
      <c r="ENO59"/>
      <c r="ENP59"/>
      <c r="ENQ59"/>
      <c r="ENR59"/>
      <c r="ENS59"/>
      <c r="ENT59"/>
      <c r="ENU59"/>
      <c r="ENV59"/>
      <c r="ENW59"/>
      <c r="ENX59"/>
      <c r="ENY59"/>
      <c r="ENZ59"/>
      <c r="EOA59"/>
      <c r="EOB59"/>
      <c r="EOC59"/>
      <c r="EOD59"/>
      <c r="EOE59"/>
      <c r="EOF59"/>
      <c r="EOG59"/>
      <c r="EOH59"/>
      <c r="EOI59"/>
      <c r="EOJ59"/>
      <c r="EOK59"/>
      <c r="EOL59"/>
      <c r="EOM59"/>
      <c r="EON59"/>
      <c r="EOO59"/>
      <c r="EOP59"/>
      <c r="EOQ59"/>
      <c r="EOR59"/>
      <c r="EOS59"/>
      <c r="EOT59"/>
      <c r="EOU59"/>
      <c r="EOV59"/>
      <c r="EOW59"/>
      <c r="EOX59"/>
      <c r="EOY59"/>
      <c r="EOZ59"/>
      <c r="EPA59"/>
      <c r="EPB59"/>
      <c r="EPC59"/>
      <c r="EPD59"/>
      <c r="EPE59"/>
      <c r="EPF59"/>
      <c r="EPG59"/>
      <c r="EPH59"/>
      <c r="EPI59"/>
      <c r="EPJ59"/>
      <c r="EPK59"/>
      <c r="EPL59"/>
      <c r="EPM59"/>
      <c r="EPN59"/>
      <c r="EPO59"/>
      <c r="EPP59"/>
      <c r="EPQ59"/>
      <c r="EPR59"/>
      <c r="EPS59"/>
      <c r="EPT59"/>
      <c r="EPU59"/>
      <c r="EPV59"/>
      <c r="EPW59"/>
      <c r="EPX59"/>
      <c r="EPY59"/>
      <c r="EPZ59"/>
      <c r="EQA59"/>
      <c r="EQB59"/>
      <c r="EQC59"/>
      <c r="EQD59"/>
      <c r="EQE59"/>
      <c r="EQF59"/>
      <c r="EQG59"/>
      <c r="EQH59"/>
      <c r="EQI59"/>
      <c r="EQJ59"/>
      <c r="EQK59"/>
      <c r="EQL59"/>
      <c r="EQM59"/>
      <c r="EQN59"/>
      <c r="EQO59"/>
      <c r="EQP59"/>
      <c r="EQQ59"/>
      <c r="EQR59"/>
      <c r="EQS59"/>
      <c r="EQT59"/>
      <c r="EQU59"/>
      <c r="EQV59"/>
      <c r="EQW59"/>
      <c r="EQX59"/>
      <c r="EQY59"/>
      <c r="EQZ59"/>
      <c r="ERA59"/>
      <c r="ERB59"/>
      <c r="ERC59"/>
      <c r="ERD59"/>
      <c r="ERE59"/>
      <c r="ERF59"/>
      <c r="ERG59"/>
      <c r="ERH59"/>
      <c r="ERI59"/>
      <c r="ERJ59"/>
      <c r="ERK59"/>
      <c r="ERL59"/>
      <c r="ERM59"/>
      <c r="ERN59"/>
      <c r="ERO59"/>
      <c r="ERP59"/>
      <c r="ERQ59"/>
      <c r="ERR59"/>
      <c r="ERS59"/>
      <c r="ERT59"/>
      <c r="ERU59"/>
      <c r="ERV59"/>
      <c r="ERW59"/>
      <c r="ERX59"/>
      <c r="ERY59"/>
      <c r="ERZ59"/>
      <c r="ESA59"/>
      <c r="ESB59"/>
      <c r="ESC59"/>
      <c r="ESD59"/>
      <c r="ESE59"/>
      <c r="ESF59"/>
      <c r="ESG59"/>
      <c r="ESH59"/>
      <c r="ESI59"/>
      <c r="ESJ59"/>
      <c r="ESK59"/>
      <c r="ESL59"/>
      <c r="ESM59"/>
      <c r="ESN59"/>
      <c r="ESO59"/>
      <c r="ESP59"/>
      <c r="ESQ59"/>
      <c r="ESR59"/>
      <c r="ESS59"/>
      <c r="EST59"/>
      <c r="ESU59"/>
      <c r="ESV59"/>
      <c r="ESW59"/>
      <c r="ESX59"/>
      <c r="ESY59"/>
      <c r="ESZ59"/>
      <c r="ETA59"/>
      <c r="ETB59"/>
      <c r="ETC59"/>
      <c r="ETD59"/>
      <c r="ETE59"/>
      <c r="ETF59"/>
      <c r="ETG59"/>
      <c r="ETH59"/>
      <c r="ETI59"/>
      <c r="ETJ59"/>
      <c r="ETK59"/>
      <c r="ETL59"/>
      <c r="ETM59"/>
      <c r="ETN59"/>
      <c r="ETO59"/>
      <c r="ETP59"/>
      <c r="ETQ59"/>
      <c r="ETR59"/>
      <c r="ETS59"/>
      <c r="ETT59"/>
      <c r="ETU59"/>
      <c r="ETV59"/>
      <c r="ETW59"/>
      <c r="ETX59"/>
      <c r="ETY59"/>
      <c r="ETZ59"/>
      <c r="EUA59"/>
      <c r="EUB59"/>
      <c r="EUC59"/>
      <c r="EUD59"/>
      <c r="EUE59"/>
      <c r="EUF59"/>
      <c r="EUG59"/>
      <c r="EUH59"/>
      <c r="EUI59"/>
      <c r="EUJ59"/>
      <c r="EUK59"/>
      <c r="EUL59"/>
      <c r="EUM59"/>
      <c r="EUN59"/>
      <c r="EUO59"/>
      <c r="EUP59"/>
      <c r="EUQ59"/>
      <c r="EUR59"/>
      <c r="EUS59"/>
      <c r="EUT59"/>
      <c r="EUU59"/>
      <c r="EUV59"/>
      <c r="EUW59"/>
      <c r="EUX59"/>
      <c r="EUY59"/>
      <c r="EUZ59"/>
      <c r="EVA59"/>
      <c r="EVB59"/>
      <c r="EVC59"/>
      <c r="EVD59"/>
      <c r="EVE59"/>
      <c r="EVF59"/>
      <c r="EVG59"/>
      <c r="EVH59"/>
      <c r="EVI59"/>
      <c r="EVJ59"/>
      <c r="EVK59"/>
      <c r="EVL59"/>
      <c r="EVM59"/>
      <c r="EVN59"/>
      <c r="EVO59"/>
      <c r="EVP59"/>
      <c r="EVQ59"/>
      <c r="EVR59"/>
      <c r="EVS59"/>
      <c r="EVT59"/>
      <c r="EVU59"/>
      <c r="EVV59"/>
      <c r="EVW59"/>
      <c r="EVX59"/>
      <c r="EVY59"/>
      <c r="EVZ59"/>
      <c r="EWA59"/>
      <c r="EWB59"/>
      <c r="EWC59"/>
      <c r="EWD59"/>
      <c r="EWE59"/>
      <c r="EWF59"/>
      <c r="EWG59"/>
      <c r="EWH59"/>
      <c r="EWI59"/>
      <c r="EWJ59"/>
      <c r="EWK59"/>
      <c r="EWL59"/>
      <c r="EWM59"/>
      <c r="EWN59"/>
      <c r="EWO59"/>
      <c r="EWP59"/>
      <c r="EWQ59"/>
      <c r="EWR59"/>
      <c r="EWS59"/>
      <c r="EWT59"/>
      <c r="EWU59"/>
      <c r="EWV59"/>
      <c r="EWW59"/>
      <c r="EWX59"/>
      <c r="EWY59"/>
      <c r="EWZ59"/>
      <c r="EXA59"/>
      <c r="EXB59"/>
      <c r="EXC59"/>
      <c r="EXD59"/>
      <c r="EXE59"/>
      <c r="EXF59"/>
      <c r="EXG59"/>
      <c r="EXH59"/>
      <c r="EXI59"/>
      <c r="EXJ59"/>
      <c r="EXK59"/>
      <c r="EXL59"/>
      <c r="EXM59"/>
      <c r="EXN59"/>
      <c r="EXO59"/>
      <c r="EXP59"/>
      <c r="EXQ59"/>
      <c r="EXR59"/>
      <c r="EXS59"/>
      <c r="EXT59"/>
      <c r="EXU59"/>
      <c r="EXV59"/>
      <c r="EXW59"/>
      <c r="EXX59"/>
      <c r="EXY59"/>
      <c r="EXZ59"/>
      <c r="EYA59"/>
      <c r="EYB59"/>
      <c r="EYC59"/>
      <c r="EYD59"/>
      <c r="EYE59"/>
      <c r="EYF59"/>
      <c r="EYG59"/>
      <c r="EYH59"/>
      <c r="EYI59"/>
      <c r="EYJ59"/>
      <c r="EYK59"/>
      <c r="EYL59"/>
      <c r="EYM59"/>
      <c r="EYN59"/>
      <c r="EYO59"/>
      <c r="EYP59"/>
      <c r="EYQ59"/>
      <c r="EYR59"/>
      <c r="EYS59"/>
      <c r="EYT59"/>
      <c r="EYU59"/>
      <c r="EYV59"/>
      <c r="EYW59"/>
      <c r="EYX59"/>
      <c r="EYY59"/>
      <c r="EYZ59"/>
      <c r="EZA59"/>
      <c r="EZB59"/>
      <c r="EZC59"/>
      <c r="EZD59"/>
      <c r="EZE59"/>
      <c r="EZF59"/>
      <c r="EZG59"/>
      <c r="EZH59"/>
      <c r="EZI59"/>
      <c r="EZJ59"/>
      <c r="EZK59"/>
      <c r="EZL59"/>
      <c r="EZM59"/>
      <c r="EZN59"/>
      <c r="EZO59"/>
      <c r="EZP59"/>
      <c r="EZQ59"/>
      <c r="EZR59"/>
      <c r="EZS59"/>
      <c r="EZT59"/>
      <c r="EZU59"/>
      <c r="EZV59"/>
      <c r="EZW59"/>
      <c r="EZX59"/>
      <c r="EZY59"/>
      <c r="EZZ59"/>
      <c r="FAA59"/>
      <c r="FAB59"/>
      <c r="FAC59"/>
      <c r="FAD59"/>
      <c r="FAE59"/>
      <c r="FAF59"/>
      <c r="FAG59"/>
      <c r="FAH59"/>
      <c r="FAI59"/>
      <c r="FAJ59"/>
      <c r="FAK59"/>
      <c r="FAL59"/>
      <c r="FAM59"/>
      <c r="FAN59"/>
      <c r="FAO59"/>
      <c r="FAP59"/>
      <c r="FAQ59"/>
      <c r="FAR59"/>
      <c r="FAS59"/>
      <c r="FAT59"/>
      <c r="FAU59"/>
      <c r="FAV59"/>
      <c r="FAW59"/>
      <c r="FAX59"/>
      <c r="FAY59"/>
      <c r="FAZ59"/>
      <c r="FBA59"/>
      <c r="FBB59"/>
      <c r="FBC59"/>
      <c r="FBD59"/>
      <c r="FBE59"/>
      <c r="FBF59"/>
      <c r="FBG59"/>
      <c r="FBH59"/>
      <c r="FBI59"/>
      <c r="FBJ59"/>
      <c r="FBK59"/>
      <c r="FBL59"/>
      <c r="FBM59"/>
      <c r="FBN59"/>
      <c r="FBO59"/>
      <c r="FBP59"/>
      <c r="FBQ59"/>
      <c r="FBR59"/>
      <c r="FBS59"/>
      <c r="FBT59"/>
      <c r="FBU59"/>
      <c r="FBV59"/>
      <c r="FBW59"/>
      <c r="FBX59"/>
      <c r="FBY59"/>
      <c r="FBZ59"/>
      <c r="FCA59"/>
      <c r="FCB59"/>
      <c r="FCC59"/>
      <c r="FCD59"/>
      <c r="FCE59"/>
      <c r="FCF59"/>
      <c r="FCG59"/>
      <c r="FCH59"/>
      <c r="FCI59"/>
      <c r="FCJ59"/>
      <c r="FCK59"/>
      <c r="FCL59"/>
      <c r="FCM59"/>
      <c r="FCN59"/>
      <c r="FCO59"/>
      <c r="FCP59"/>
      <c r="FCQ59"/>
      <c r="FCR59"/>
      <c r="FCS59"/>
      <c r="FCT59"/>
      <c r="FCU59"/>
      <c r="FCV59"/>
      <c r="FCW59"/>
      <c r="FCX59"/>
      <c r="FCY59"/>
      <c r="FCZ59"/>
      <c r="FDA59"/>
      <c r="FDB59"/>
      <c r="FDC59"/>
      <c r="FDD59"/>
      <c r="FDE59"/>
      <c r="FDF59"/>
      <c r="FDG59"/>
      <c r="FDH59"/>
      <c r="FDI59"/>
      <c r="FDJ59"/>
      <c r="FDK59"/>
      <c r="FDL59"/>
      <c r="FDM59"/>
      <c r="FDN59"/>
      <c r="FDO59"/>
      <c r="FDP59"/>
      <c r="FDQ59"/>
      <c r="FDR59"/>
      <c r="FDS59"/>
      <c r="FDT59"/>
      <c r="FDU59"/>
      <c r="FDV59"/>
      <c r="FDW59"/>
      <c r="FDX59"/>
      <c r="FDY59"/>
      <c r="FDZ59"/>
      <c r="FEA59"/>
      <c r="FEB59"/>
      <c r="FEC59"/>
      <c r="FED59"/>
      <c r="FEE59"/>
      <c r="FEF59"/>
      <c r="FEG59"/>
      <c r="FEH59"/>
      <c r="FEI59"/>
      <c r="FEJ59"/>
      <c r="FEK59"/>
      <c r="FEL59"/>
      <c r="FEM59"/>
      <c r="FEN59"/>
      <c r="FEO59"/>
      <c r="FEP59"/>
      <c r="FEQ59"/>
      <c r="FER59"/>
      <c r="FES59"/>
      <c r="FET59"/>
      <c r="FEU59"/>
      <c r="FEV59"/>
      <c r="FEW59"/>
      <c r="FEX59"/>
      <c r="FEY59"/>
      <c r="FEZ59"/>
      <c r="FFA59"/>
      <c r="FFB59"/>
      <c r="FFC59"/>
      <c r="FFD59"/>
      <c r="FFE59"/>
      <c r="FFF59"/>
      <c r="FFG59"/>
      <c r="FFH59"/>
      <c r="FFI59"/>
      <c r="FFJ59"/>
      <c r="FFK59"/>
      <c r="FFL59"/>
      <c r="FFM59"/>
      <c r="FFN59"/>
      <c r="FFO59"/>
      <c r="FFP59"/>
      <c r="FFQ59"/>
      <c r="FFR59"/>
      <c r="FFS59"/>
      <c r="FFT59"/>
      <c r="FFU59"/>
      <c r="FFV59"/>
      <c r="FFW59"/>
      <c r="FFX59"/>
      <c r="FFY59"/>
      <c r="FFZ59"/>
      <c r="FGA59"/>
      <c r="FGB59"/>
      <c r="FGC59"/>
      <c r="FGD59"/>
      <c r="FGE59"/>
      <c r="FGF59"/>
      <c r="FGG59"/>
      <c r="FGH59"/>
      <c r="FGI59"/>
      <c r="FGJ59"/>
      <c r="FGK59"/>
      <c r="FGL59"/>
      <c r="FGM59"/>
      <c r="FGN59"/>
      <c r="FGO59"/>
      <c r="FGP59"/>
      <c r="FGQ59"/>
      <c r="FGR59"/>
      <c r="FGS59"/>
      <c r="FGT59"/>
      <c r="FGU59"/>
      <c r="FGV59"/>
      <c r="FGW59"/>
      <c r="FGX59"/>
      <c r="FGY59"/>
      <c r="FGZ59"/>
      <c r="FHA59"/>
      <c r="FHB59"/>
      <c r="FHC59"/>
      <c r="FHD59"/>
      <c r="FHE59"/>
      <c r="FHF59"/>
      <c r="FHG59"/>
      <c r="FHH59"/>
      <c r="FHI59"/>
      <c r="FHJ59"/>
      <c r="FHK59"/>
      <c r="FHL59"/>
      <c r="FHM59"/>
      <c r="FHN59"/>
      <c r="FHO59"/>
      <c r="FHP59"/>
      <c r="FHQ59"/>
      <c r="FHR59"/>
      <c r="FHS59"/>
      <c r="FHT59"/>
      <c r="FHU59"/>
      <c r="FHV59"/>
      <c r="FHW59"/>
      <c r="FHX59"/>
      <c r="FHY59"/>
      <c r="FHZ59"/>
      <c r="FIA59"/>
      <c r="FIB59"/>
      <c r="FIC59"/>
      <c r="FID59"/>
      <c r="FIE59"/>
      <c r="FIF59"/>
      <c r="FIG59"/>
      <c r="FIH59"/>
      <c r="FII59"/>
      <c r="FIJ59"/>
      <c r="FIK59"/>
      <c r="FIL59"/>
      <c r="FIM59"/>
      <c r="FIN59"/>
      <c r="FIO59"/>
      <c r="FIP59"/>
      <c r="FIQ59"/>
      <c r="FIR59"/>
      <c r="FIS59"/>
      <c r="FIT59"/>
      <c r="FIU59"/>
      <c r="FIV59"/>
      <c r="FIW59"/>
      <c r="FIX59"/>
      <c r="FIY59"/>
      <c r="FIZ59"/>
      <c r="FJA59"/>
      <c r="FJB59"/>
      <c r="FJC59"/>
      <c r="FJD59"/>
      <c r="FJE59"/>
      <c r="FJF59"/>
      <c r="FJG59"/>
      <c r="FJH59"/>
      <c r="FJI59"/>
      <c r="FJJ59"/>
      <c r="FJK59"/>
      <c r="FJL59"/>
      <c r="FJM59"/>
      <c r="FJN59"/>
      <c r="FJO59"/>
      <c r="FJP59"/>
      <c r="FJQ59"/>
      <c r="FJR59"/>
      <c r="FJS59"/>
      <c r="FJT59"/>
      <c r="FJU59"/>
      <c r="FJV59"/>
      <c r="FJW59"/>
      <c r="FJX59"/>
      <c r="FJY59"/>
      <c r="FJZ59"/>
      <c r="FKA59"/>
      <c r="FKB59"/>
      <c r="FKC59"/>
      <c r="FKD59"/>
      <c r="FKE59"/>
      <c r="FKF59"/>
      <c r="FKG59"/>
      <c r="FKH59"/>
      <c r="FKI59"/>
      <c r="FKJ59"/>
      <c r="FKK59"/>
      <c r="FKL59"/>
      <c r="FKM59"/>
      <c r="FKN59"/>
      <c r="FKO59"/>
      <c r="FKP59"/>
      <c r="FKQ59"/>
      <c r="FKR59"/>
      <c r="FKS59"/>
      <c r="FKT59"/>
      <c r="FKU59"/>
      <c r="FKV59"/>
      <c r="FKW59"/>
      <c r="FKX59"/>
      <c r="FKY59"/>
      <c r="FKZ59"/>
      <c r="FLA59"/>
      <c r="FLB59"/>
      <c r="FLC59"/>
      <c r="FLD59"/>
      <c r="FLE59"/>
      <c r="FLF59"/>
      <c r="FLG59"/>
      <c r="FLH59"/>
      <c r="FLI59"/>
      <c r="FLJ59"/>
      <c r="FLK59"/>
      <c r="FLL59"/>
      <c r="FLM59"/>
      <c r="FLN59"/>
      <c r="FLO59"/>
      <c r="FLP59"/>
      <c r="FLQ59"/>
      <c r="FLR59"/>
      <c r="FLS59"/>
      <c r="FLT59"/>
      <c r="FLU59"/>
      <c r="FLV59"/>
      <c r="FLW59"/>
      <c r="FLX59"/>
      <c r="FLY59"/>
      <c r="FLZ59"/>
      <c r="FMA59"/>
      <c r="FMB59"/>
      <c r="FMC59"/>
      <c r="FMD59"/>
      <c r="FME59"/>
      <c r="FMF59"/>
      <c r="FMG59"/>
      <c r="FMH59"/>
      <c r="FMI59"/>
      <c r="FMJ59"/>
      <c r="FMK59"/>
      <c r="FML59"/>
      <c r="FMM59"/>
      <c r="FMN59"/>
      <c r="FMO59"/>
      <c r="FMP59"/>
      <c r="FMQ59"/>
      <c r="FMR59"/>
      <c r="FMS59"/>
      <c r="FMT59"/>
      <c r="FMU59"/>
      <c r="FMV59"/>
      <c r="FMW59"/>
      <c r="FMX59"/>
      <c r="FMY59"/>
      <c r="FMZ59"/>
      <c r="FNA59"/>
      <c r="FNB59"/>
      <c r="FNC59"/>
      <c r="FND59"/>
      <c r="FNE59"/>
      <c r="FNF59"/>
      <c r="FNG59"/>
      <c r="FNH59"/>
      <c r="FNI59"/>
      <c r="FNJ59"/>
      <c r="FNK59"/>
      <c r="FNL59"/>
      <c r="FNM59"/>
      <c r="FNN59"/>
      <c r="FNO59"/>
      <c r="FNP59"/>
      <c r="FNQ59"/>
      <c r="FNR59"/>
      <c r="FNS59"/>
      <c r="FNT59"/>
      <c r="FNU59"/>
      <c r="FNV59"/>
      <c r="FNW59"/>
      <c r="FNX59"/>
      <c r="FNY59"/>
      <c r="FNZ59"/>
      <c r="FOA59"/>
      <c r="FOB59"/>
      <c r="FOC59"/>
      <c r="FOD59"/>
      <c r="FOE59"/>
      <c r="FOF59"/>
      <c r="FOG59"/>
      <c r="FOH59"/>
      <c r="FOI59"/>
      <c r="FOJ59"/>
      <c r="FOK59"/>
      <c r="FOL59"/>
      <c r="FOM59"/>
      <c r="FON59"/>
      <c r="FOO59"/>
      <c r="FOP59"/>
      <c r="FOQ59"/>
      <c r="FOR59"/>
      <c r="FOS59"/>
      <c r="FOT59"/>
      <c r="FOU59"/>
      <c r="FOV59"/>
      <c r="FOW59"/>
      <c r="FOX59"/>
      <c r="FOY59"/>
      <c r="FOZ59"/>
      <c r="FPA59"/>
      <c r="FPB59"/>
      <c r="FPC59"/>
      <c r="FPD59"/>
      <c r="FPE59"/>
      <c r="FPF59"/>
      <c r="FPG59"/>
      <c r="FPH59"/>
      <c r="FPI59"/>
      <c r="FPJ59"/>
      <c r="FPK59"/>
      <c r="FPL59"/>
      <c r="FPM59"/>
      <c r="FPN59"/>
      <c r="FPO59"/>
      <c r="FPP59"/>
      <c r="FPQ59"/>
      <c r="FPR59"/>
      <c r="FPS59"/>
      <c r="FPT59"/>
      <c r="FPU59"/>
      <c r="FPV59"/>
      <c r="FPW59"/>
      <c r="FPX59"/>
      <c r="FPY59"/>
      <c r="FPZ59"/>
      <c r="FQA59"/>
      <c r="FQB59"/>
      <c r="FQC59"/>
      <c r="FQD59"/>
      <c r="FQE59"/>
      <c r="FQF59"/>
      <c r="FQG59"/>
      <c r="FQH59"/>
      <c r="FQI59"/>
      <c r="FQJ59"/>
      <c r="FQK59"/>
      <c r="FQL59"/>
      <c r="FQM59"/>
      <c r="FQN59"/>
      <c r="FQO59"/>
      <c r="FQP59"/>
      <c r="FQQ59"/>
      <c r="FQR59"/>
      <c r="FQS59"/>
      <c r="FQT59"/>
      <c r="FQU59"/>
      <c r="FQV59"/>
      <c r="FQW59"/>
      <c r="FQX59"/>
      <c r="FQY59"/>
      <c r="FQZ59"/>
      <c r="FRA59"/>
      <c r="FRB59"/>
      <c r="FRC59"/>
      <c r="FRD59"/>
      <c r="FRE59"/>
      <c r="FRF59"/>
      <c r="FRG59"/>
      <c r="FRH59"/>
      <c r="FRI59"/>
      <c r="FRJ59"/>
      <c r="FRK59"/>
      <c r="FRL59"/>
      <c r="FRM59"/>
      <c r="FRN59"/>
      <c r="FRO59"/>
      <c r="FRP59"/>
      <c r="FRQ59"/>
      <c r="FRR59"/>
      <c r="FRS59"/>
      <c r="FRT59"/>
      <c r="FRU59"/>
      <c r="FRV59"/>
      <c r="FRW59"/>
      <c r="FRX59"/>
      <c r="FRY59"/>
      <c r="FRZ59"/>
      <c r="FSA59"/>
      <c r="FSB59"/>
      <c r="FSC59"/>
      <c r="FSD59"/>
      <c r="FSE59"/>
      <c r="FSF59"/>
      <c r="FSG59"/>
      <c r="FSH59"/>
      <c r="FSI59"/>
      <c r="FSJ59"/>
      <c r="FSK59"/>
      <c r="FSL59"/>
      <c r="FSM59"/>
      <c r="FSN59"/>
      <c r="FSO59"/>
      <c r="FSP59"/>
      <c r="FSQ59"/>
      <c r="FSR59"/>
      <c r="FSS59"/>
      <c r="FST59"/>
      <c r="FSU59"/>
      <c r="FSV59"/>
      <c r="FSW59"/>
      <c r="FSX59"/>
      <c r="FSY59"/>
      <c r="FSZ59"/>
      <c r="FTA59"/>
      <c r="FTB59"/>
      <c r="FTC59"/>
      <c r="FTD59"/>
      <c r="FTE59"/>
      <c r="FTF59"/>
      <c r="FTG59"/>
      <c r="FTH59"/>
      <c r="FTI59"/>
      <c r="FTJ59"/>
      <c r="FTK59"/>
      <c r="FTL59"/>
      <c r="FTM59"/>
      <c r="FTN59"/>
      <c r="FTO59"/>
      <c r="FTP59"/>
      <c r="FTQ59"/>
      <c r="FTR59"/>
      <c r="FTS59"/>
      <c r="FTT59"/>
      <c r="FTU59"/>
      <c r="FTV59"/>
      <c r="FTW59"/>
      <c r="FTX59"/>
      <c r="FTY59"/>
      <c r="FTZ59"/>
      <c r="FUA59"/>
      <c r="FUB59"/>
      <c r="FUC59"/>
      <c r="FUD59"/>
      <c r="FUE59"/>
      <c r="FUF59"/>
      <c r="FUG59"/>
      <c r="FUH59"/>
      <c r="FUI59"/>
      <c r="FUJ59"/>
      <c r="FUK59"/>
      <c r="FUL59"/>
      <c r="FUM59"/>
      <c r="FUN59"/>
      <c r="FUO59"/>
      <c r="FUP59"/>
      <c r="FUQ59"/>
      <c r="FUR59"/>
      <c r="FUS59"/>
      <c r="FUT59"/>
      <c r="FUU59"/>
      <c r="FUV59"/>
      <c r="FUW59"/>
      <c r="FUX59"/>
      <c r="FUY59"/>
      <c r="FUZ59"/>
      <c r="FVA59"/>
      <c r="FVB59"/>
      <c r="FVC59"/>
      <c r="FVD59"/>
      <c r="FVE59"/>
      <c r="FVF59"/>
      <c r="FVG59"/>
      <c r="FVH59"/>
      <c r="FVI59"/>
      <c r="FVJ59"/>
      <c r="FVK59"/>
      <c r="FVL59"/>
      <c r="FVM59"/>
      <c r="FVN59"/>
      <c r="FVO59"/>
      <c r="FVP59"/>
      <c r="FVQ59"/>
      <c r="FVR59"/>
      <c r="FVS59"/>
      <c r="FVT59"/>
      <c r="FVU59"/>
      <c r="FVV59"/>
      <c r="FVW59"/>
      <c r="FVX59"/>
      <c r="FVY59"/>
      <c r="FVZ59"/>
      <c r="FWA59"/>
      <c r="FWB59"/>
      <c r="FWC59"/>
      <c r="FWD59"/>
      <c r="FWE59"/>
      <c r="FWF59"/>
      <c r="FWG59"/>
      <c r="FWH59"/>
      <c r="FWI59"/>
      <c r="FWJ59"/>
      <c r="FWK59"/>
      <c r="FWL59"/>
      <c r="FWM59"/>
      <c r="FWN59"/>
      <c r="FWO59"/>
      <c r="FWP59"/>
      <c r="FWQ59"/>
      <c r="FWR59"/>
      <c r="FWS59"/>
      <c r="FWT59"/>
      <c r="FWU59"/>
      <c r="FWV59"/>
      <c r="FWW59"/>
      <c r="FWX59"/>
      <c r="FWY59"/>
      <c r="FWZ59"/>
      <c r="FXA59"/>
      <c r="FXB59"/>
      <c r="FXC59"/>
      <c r="FXD59"/>
      <c r="FXE59"/>
      <c r="FXF59"/>
      <c r="FXG59"/>
      <c r="FXH59"/>
      <c r="FXI59"/>
      <c r="FXJ59"/>
      <c r="FXK59"/>
      <c r="FXL59"/>
      <c r="FXM59"/>
      <c r="FXN59"/>
      <c r="FXO59"/>
      <c r="FXP59"/>
      <c r="FXQ59"/>
      <c r="FXR59"/>
      <c r="FXS59"/>
      <c r="FXT59"/>
      <c r="FXU59"/>
      <c r="FXV59"/>
      <c r="FXW59"/>
      <c r="FXX59"/>
      <c r="FXY59"/>
      <c r="FXZ59"/>
      <c r="FYA59"/>
      <c r="FYB59"/>
      <c r="FYC59"/>
      <c r="FYD59"/>
      <c r="FYE59"/>
      <c r="FYF59"/>
      <c r="FYG59"/>
      <c r="FYH59"/>
      <c r="FYI59"/>
      <c r="FYJ59"/>
      <c r="FYK59"/>
      <c r="FYL59"/>
      <c r="FYM59"/>
      <c r="FYN59"/>
      <c r="FYO59"/>
      <c r="FYP59"/>
      <c r="FYQ59"/>
      <c r="FYR59"/>
      <c r="FYS59"/>
      <c r="FYT59"/>
      <c r="FYU59"/>
      <c r="FYV59"/>
      <c r="FYW59"/>
      <c r="FYX59"/>
      <c r="FYY59"/>
      <c r="FYZ59"/>
      <c r="FZA59"/>
      <c r="FZB59"/>
      <c r="FZC59"/>
      <c r="FZD59"/>
      <c r="FZE59"/>
      <c r="FZF59"/>
      <c r="FZG59"/>
      <c r="FZH59"/>
      <c r="FZI59"/>
      <c r="FZJ59"/>
      <c r="FZK59"/>
      <c r="FZL59"/>
      <c r="FZM59"/>
      <c r="FZN59"/>
      <c r="FZO59"/>
      <c r="FZP59"/>
      <c r="FZQ59"/>
      <c r="FZR59"/>
      <c r="FZS59"/>
      <c r="FZT59"/>
      <c r="FZU59"/>
      <c r="FZV59"/>
      <c r="FZW59"/>
      <c r="FZX59"/>
      <c r="FZY59"/>
      <c r="FZZ59"/>
      <c r="GAA59"/>
      <c r="GAB59"/>
      <c r="GAC59"/>
      <c r="GAD59"/>
      <c r="GAE59"/>
      <c r="GAF59"/>
      <c r="GAG59"/>
      <c r="GAH59"/>
      <c r="GAI59"/>
      <c r="GAJ59"/>
      <c r="GAK59"/>
      <c r="GAL59"/>
      <c r="GAM59"/>
      <c r="GAN59"/>
      <c r="GAO59"/>
      <c r="GAP59"/>
      <c r="GAQ59"/>
      <c r="GAR59"/>
      <c r="GAS59"/>
      <c r="GAT59"/>
      <c r="GAU59"/>
      <c r="GAV59"/>
      <c r="GAW59"/>
      <c r="GAX59"/>
      <c r="GAY59"/>
      <c r="GAZ59"/>
      <c r="GBA59"/>
      <c r="GBB59"/>
      <c r="GBC59"/>
      <c r="GBD59"/>
      <c r="GBE59"/>
      <c r="GBF59"/>
      <c r="GBG59"/>
      <c r="GBH59"/>
      <c r="GBI59"/>
      <c r="GBJ59"/>
      <c r="GBK59"/>
      <c r="GBL59"/>
      <c r="GBM59"/>
      <c r="GBN59"/>
      <c r="GBO59"/>
      <c r="GBP59"/>
      <c r="GBQ59"/>
      <c r="GBR59"/>
      <c r="GBS59"/>
      <c r="GBT59"/>
      <c r="GBU59"/>
      <c r="GBV59"/>
      <c r="GBW59"/>
      <c r="GBX59"/>
      <c r="GBY59"/>
      <c r="GBZ59"/>
      <c r="GCA59"/>
      <c r="GCB59"/>
      <c r="GCC59"/>
      <c r="GCD59"/>
      <c r="GCE59"/>
      <c r="GCF59"/>
      <c r="GCG59"/>
      <c r="GCH59"/>
      <c r="GCI59"/>
      <c r="GCJ59"/>
      <c r="GCK59"/>
      <c r="GCL59"/>
      <c r="GCM59"/>
      <c r="GCN59"/>
      <c r="GCO59"/>
      <c r="GCP59"/>
      <c r="GCQ59"/>
      <c r="GCR59"/>
      <c r="GCS59"/>
      <c r="GCT59"/>
      <c r="GCU59"/>
      <c r="GCV59"/>
      <c r="GCW59"/>
      <c r="GCX59"/>
      <c r="GCY59"/>
      <c r="GCZ59"/>
      <c r="GDA59"/>
      <c r="GDB59"/>
      <c r="GDC59"/>
      <c r="GDD59"/>
      <c r="GDE59"/>
      <c r="GDF59"/>
      <c r="GDG59"/>
      <c r="GDH59"/>
      <c r="GDI59"/>
      <c r="GDJ59"/>
      <c r="GDK59"/>
      <c r="GDL59"/>
      <c r="GDM59"/>
      <c r="GDN59"/>
      <c r="GDO59"/>
      <c r="GDP59"/>
      <c r="GDQ59"/>
      <c r="GDR59"/>
      <c r="GDS59"/>
      <c r="GDT59"/>
      <c r="GDU59"/>
      <c r="GDV59"/>
      <c r="GDW59"/>
      <c r="GDX59"/>
      <c r="GDY59"/>
      <c r="GDZ59"/>
      <c r="GEA59"/>
      <c r="GEB59"/>
      <c r="GEC59"/>
      <c r="GED59"/>
      <c r="GEE59"/>
      <c r="GEF59"/>
      <c r="GEG59"/>
      <c r="GEH59"/>
      <c r="GEI59"/>
      <c r="GEJ59"/>
      <c r="GEK59"/>
      <c r="GEL59"/>
      <c r="GEM59"/>
      <c r="GEN59"/>
      <c r="GEO59"/>
      <c r="GEP59"/>
      <c r="GEQ59"/>
      <c r="GER59"/>
      <c r="GES59"/>
      <c r="GET59"/>
      <c r="GEU59"/>
      <c r="GEV59"/>
      <c r="GEW59"/>
      <c r="GEX59"/>
      <c r="GEY59"/>
      <c r="GEZ59"/>
      <c r="GFA59"/>
      <c r="GFB59"/>
      <c r="GFC59"/>
      <c r="GFD59"/>
      <c r="GFE59"/>
      <c r="GFF59"/>
      <c r="GFG59"/>
      <c r="GFH59"/>
      <c r="GFI59"/>
      <c r="GFJ59"/>
      <c r="GFK59"/>
      <c r="GFL59"/>
      <c r="GFM59"/>
      <c r="GFN59"/>
      <c r="GFO59"/>
      <c r="GFP59"/>
      <c r="GFQ59"/>
      <c r="GFR59"/>
      <c r="GFS59"/>
      <c r="GFT59"/>
      <c r="GFU59"/>
      <c r="GFV59"/>
      <c r="GFW59"/>
      <c r="GFX59"/>
      <c r="GFY59"/>
      <c r="GFZ59"/>
      <c r="GGA59"/>
      <c r="GGB59"/>
      <c r="GGC59"/>
      <c r="GGD59"/>
      <c r="GGE59"/>
      <c r="GGF59"/>
      <c r="GGG59"/>
      <c r="GGH59"/>
      <c r="GGI59"/>
      <c r="GGJ59"/>
      <c r="GGK59"/>
      <c r="GGL59"/>
      <c r="GGM59"/>
      <c r="GGN59"/>
      <c r="GGO59"/>
      <c r="GGP59"/>
      <c r="GGQ59"/>
      <c r="GGR59"/>
      <c r="GGS59"/>
      <c r="GGT59"/>
      <c r="GGU59"/>
      <c r="GGV59"/>
      <c r="GGW59"/>
      <c r="GGX59"/>
      <c r="GGY59"/>
      <c r="GGZ59"/>
      <c r="GHA59"/>
      <c r="GHB59"/>
      <c r="GHC59"/>
      <c r="GHD59"/>
      <c r="GHE59"/>
      <c r="GHF59"/>
      <c r="GHG59"/>
      <c r="GHH59"/>
      <c r="GHI59"/>
      <c r="GHJ59"/>
      <c r="GHK59"/>
      <c r="GHL59"/>
      <c r="GHM59"/>
      <c r="GHN59"/>
      <c r="GHO59"/>
      <c r="GHP59"/>
      <c r="GHQ59"/>
      <c r="GHR59"/>
      <c r="GHS59"/>
      <c r="GHT59"/>
      <c r="GHU59"/>
      <c r="GHV59"/>
      <c r="GHW59"/>
      <c r="GHX59"/>
      <c r="GHY59"/>
      <c r="GHZ59"/>
      <c r="GIA59"/>
      <c r="GIB59"/>
      <c r="GIC59"/>
      <c r="GID59"/>
      <c r="GIE59"/>
      <c r="GIF59"/>
      <c r="GIG59"/>
      <c r="GIH59"/>
      <c r="GII59"/>
      <c r="GIJ59"/>
      <c r="GIK59"/>
      <c r="GIL59"/>
      <c r="GIM59"/>
      <c r="GIN59"/>
      <c r="GIO59"/>
      <c r="GIP59"/>
      <c r="GIQ59"/>
      <c r="GIR59"/>
      <c r="GIS59"/>
      <c r="GIT59"/>
      <c r="GIU59"/>
      <c r="GIV59"/>
      <c r="GIW59"/>
      <c r="GIX59"/>
      <c r="GIY59"/>
      <c r="GIZ59"/>
      <c r="GJA59"/>
      <c r="GJB59"/>
      <c r="GJC59"/>
      <c r="GJD59"/>
      <c r="GJE59"/>
      <c r="GJF59"/>
      <c r="GJG59"/>
      <c r="GJH59"/>
      <c r="GJI59"/>
      <c r="GJJ59"/>
      <c r="GJK59"/>
      <c r="GJL59"/>
      <c r="GJM59"/>
      <c r="GJN59"/>
      <c r="GJO59"/>
      <c r="GJP59"/>
      <c r="GJQ59"/>
      <c r="GJR59"/>
      <c r="GJS59"/>
      <c r="GJT59"/>
      <c r="GJU59"/>
      <c r="GJV59"/>
      <c r="GJW59"/>
      <c r="GJX59"/>
      <c r="GJY59"/>
      <c r="GJZ59"/>
      <c r="GKA59"/>
      <c r="GKB59"/>
      <c r="GKC59"/>
      <c r="GKD59"/>
      <c r="GKE59"/>
      <c r="GKF59"/>
      <c r="GKG59"/>
      <c r="GKH59"/>
      <c r="GKI59"/>
      <c r="GKJ59"/>
      <c r="GKK59"/>
      <c r="GKL59"/>
      <c r="GKM59"/>
      <c r="GKN59"/>
      <c r="GKO59"/>
      <c r="GKP59"/>
      <c r="GKQ59"/>
      <c r="GKR59"/>
      <c r="GKS59"/>
      <c r="GKT59"/>
      <c r="GKU59"/>
      <c r="GKV59"/>
      <c r="GKW59"/>
      <c r="GKX59"/>
      <c r="GKY59"/>
      <c r="GKZ59"/>
      <c r="GLA59"/>
      <c r="GLB59"/>
      <c r="GLC59"/>
      <c r="GLD59"/>
      <c r="GLE59"/>
      <c r="GLF59"/>
      <c r="GLG59"/>
      <c r="GLH59"/>
      <c r="GLI59"/>
      <c r="GLJ59"/>
      <c r="GLK59"/>
      <c r="GLL59"/>
      <c r="GLM59"/>
      <c r="GLN59"/>
      <c r="GLO59"/>
      <c r="GLP59"/>
      <c r="GLQ59"/>
      <c r="GLR59"/>
      <c r="GLS59"/>
      <c r="GLT59"/>
      <c r="GLU59"/>
      <c r="GLV59"/>
      <c r="GLW59"/>
      <c r="GLX59"/>
      <c r="GLY59"/>
      <c r="GLZ59"/>
      <c r="GMA59"/>
      <c r="GMB59"/>
      <c r="GMC59"/>
      <c r="GMD59"/>
      <c r="GME59"/>
      <c r="GMF59"/>
      <c r="GMG59"/>
      <c r="GMH59"/>
      <c r="GMI59"/>
      <c r="GMJ59"/>
      <c r="GMK59"/>
      <c r="GML59"/>
      <c r="GMM59"/>
      <c r="GMN59"/>
      <c r="GMO59"/>
      <c r="GMP59"/>
      <c r="GMQ59"/>
      <c r="GMR59"/>
      <c r="GMS59"/>
      <c r="GMT59"/>
      <c r="GMU59"/>
      <c r="GMV59"/>
      <c r="GMW59"/>
      <c r="GMX59"/>
      <c r="GMY59"/>
      <c r="GMZ59"/>
      <c r="GNA59"/>
      <c r="GNB59"/>
      <c r="GNC59"/>
      <c r="GND59"/>
      <c r="GNE59"/>
      <c r="GNF59"/>
      <c r="GNG59"/>
      <c r="GNH59"/>
      <c r="GNI59"/>
      <c r="GNJ59"/>
      <c r="GNK59"/>
      <c r="GNL59"/>
      <c r="GNM59"/>
      <c r="GNN59"/>
      <c r="GNO59"/>
      <c r="GNP59"/>
      <c r="GNQ59"/>
      <c r="GNR59"/>
      <c r="GNS59"/>
      <c r="GNT59"/>
      <c r="GNU59"/>
      <c r="GNV59"/>
      <c r="GNW59"/>
      <c r="GNX59"/>
      <c r="GNY59"/>
      <c r="GNZ59"/>
      <c r="GOA59"/>
      <c r="GOB59"/>
      <c r="GOC59"/>
      <c r="GOD59"/>
      <c r="GOE59"/>
      <c r="GOF59"/>
      <c r="GOG59"/>
      <c r="GOH59"/>
      <c r="GOI59"/>
      <c r="GOJ59"/>
      <c r="GOK59"/>
      <c r="GOL59"/>
      <c r="GOM59"/>
      <c r="GON59"/>
      <c r="GOO59"/>
      <c r="GOP59"/>
      <c r="GOQ59"/>
      <c r="GOR59"/>
      <c r="GOS59"/>
      <c r="GOT59"/>
      <c r="GOU59"/>
      <c r="GOV59"/>
      <c r="GOW59"/>
      <c r="GOX59"/>
      <c r="GOY59"/>
      <c r="GOZ59"/>
      <c r="GPA59"/>
      <c r="GPB59"/>
      <c r="GPC59"/>
      <c r="GPD59"/>
      <c r="GPE59"/>
      <c r="GPF59"/>
      <c r="GPG59"/>
      <c r="GPH59"/>
      <c r="GPI59"/>
      <c r="GPJ59"/>
      <c r="GPK59"/>
      <c r="GPL59"/>
      <c r="GPM59"/>
      <c r="GPN59"/>
      <c r="GPO59"/>
      <c r="GPP59"/>
      <c r="GPQ59"/>
      <c r="GPR59"/>
      <c r="GPS59"/>
      <c r="GPT59"/>
      <c r="GPU59"/>
      <c r="GPV59"/>
      <c r="GPW59"/>
      <c r="GPX59"/>
      <c r="GPY59"/>
      <c r="GPZ59"/>
      <c r="GQA59"/>
      <c r="GQB59"/>
      <c r="GQC59"/>
      <c r="GQD59"/>
      <c r="GQE59"/>
      <c r="GQF59"/>
      <c r="GQG59"/>
      <c r="GQH59"/>
      <c r="GQI59"/>
      <c r="GQJ59"/>
      <c r="GQK59"/>
      <c r="GQL59"/>
      <c r="GQM59"/>
      <c r="GQN59"/>
      <c r="GQO59"/>
      <c r="GQP59"/>
      <c r="GQQ59"/>
      <c r="GQR59"/>
      <c r="GQS59"/>
      <c r="GQT59"/>
      <c r="GQU59"/>
      <c r="GQV59"/>
      <c r="GQW59"/>
      <c r="GQX59"/>
      <c r="GQY59"/>
      <c r="GQZ59"/>
      <c r="GRA59"/>
      <c r="GRB59"/>
      <c r="GRC59"/>
      <c r="GRD59"/>
      <c r="GRE59"/>
      <c r="GRF59"/>
      <c r="GRG59"/>
      <c r="GRH59"/>
      <c r="GRI59"/>
      <c r="GRJ59"/>
      <c r="GRK59"/>
      <c r="GRL59"/>
      <c r="GRM59"/>
      <c r="GRN59"/>
      <c r="GRO59"/>
      <c r="GRP59"/>
      <c r="GRQ59"/>
      <c r="GRR59"/>
      <c r="GRS59"/>
      <c r="GRT59"/>
      <c r="GRU59"/>
      <c r="GRV59"/>
      <c r="GRW59"/>
      <c r="GRX59"/>
      <c r="GRY59"/>
      <c r="GRZ59"/>
      <c r="GSA59"/>
      <c r="GSB59"/>
      <c r="GSC59"/>
      <c r="GSD59"/>
      <c r="GSE59"/>
      <c r="GSF59"/>
      <c r="GSG59"/>
      <c r="GSH59"/>
      <c r="GSI59"/>
      <c r="GSJ59"/>
      <c r="GSK59"/>
      <c r="GSL59"/>
      <c r="GSM59"/>
      <c r="GSN59"/>
      <c r="GSO59"/>
      <c r="GSP59"/>
      <c r="GSQ59"/>
      <c r="GSR59"/>
      <c r="GSS59"/>
      <c r="GST59"/>
      <c r="GSU59"/>
      <c r="GSV59"/>
      <c r="GSW59"/>
      <c r="GSX59"/>
      <c r="GSY59"/>
      <c r="GSZ59"/>
      <c r="GTA59"/>
      <c r="GTB59"/>
      <c r="GTC59"/>
      <c r="GTD59"/>
      <c r="GTE59"/>
      <c r="GTF59"/>
      <c r="GTG59"/>
      <c r="GTH59"/>
      <c r="GTI59"/>
      <c r="GTJ59"/>
      <c r="GTK59"/>
      <c r="GTL59"/>
      <c r="GTM59"/>
      <c r="GTN59"/>
      <c r="GTO59"/>
      <c r="GTP59"/>
      <c r="GTQ59"/>
      <c r="GTR59"/>
      <c r="GTS59"/>
      <c r="GTT59"/>
      <c r="GTU59"/>
      <c r="GTV59"/>
      <c r="GTW59"/>
      <c r="GTX59"/>
      <c r="GTY59"/>
      <c r="GTZ59"/>
      <c r="GUA59"/>
      <c r="GUB59"/>
      <c r="GUC59"/>
      <c r="GUD59"/>
      <c r="GUE59"/>
      <c r="GUF59"/>
      <c r="GUG59"/>
      <c r="GUH59"/>
      <c r="GUI59"/>
      <c r="GUJ59"/>
      <c r="GUK59"/>
      <c r="GUL59"/>
      <c r="GUM59"/>
      <c r="GUN59"/>
      <c r="GUO59"/>
      <c r="GUP59"/>
      <c r="GUQ59"/>
      <c r="GUR59"/>
      <c r="GUS59"/>
      <c r="GUT59"/>
      <c r="GUU59"/>
      <c r="GUV59"/>
      <c r="GUW59"/>
      <c r="GUX59"/>
      <c r="GUY59"/>
      <c r="GUZ59"/>
      <c r="GVA59"/>
      <c r="GVB59"/>
      <c r="GVC59"/>
      <c r="GVD59"/>
      <c r="GVE59"/>
      <c r="GVF59"/>
      <c r="GVG59"/>
      <c r="GVH59"/>
      <c r="GVI59"/>
      <c r="GVJ59"/>
      <c r="GVK59"/>
      <c r="GVL59"/>
      <c r="GVM59"/>
      <c r="GVN59"/>
      <c r="GVO59"/>
      <c r="GVP59"/>
      <c r="GVQ59"/>
      <c r="GVR59"/>
      <c r="GVS59"/>
      <c r="GVT59"/>
      <c r="GVU59"/>
      <c r="GVV59"/>
      <c r="GVW59"/>
      <c r="GVX59"/>
      <c r="GVY59"/>
      <c r="GVZ59"/>
      <c r="GWA59"/>
      <c r="GWB59"/>
      <c r="GWC59"/>
      <c r="GWD59"/>
      <c r="GWE59"/>
      <c r="GWF59"/>
      <c r="GWG59"/>
      <c r="GWH59"/>
      <c r="GWI59"/>
      <c r="GWJ59"/>
      <c r="GWK59"/>
      <c r="GWL59"/>
      <c r="GWM59"/>
      <c r="GWN59"/>
      <c r="GWO59"/>
      <c r="GWP59"/>
      <c r="GWQ59"/>
      <c r="GWR59"/>
      <c r="GWS59"/>
      <c r="GWT59"/>
      <c r="GWU59"/>
      <c r="GWV59"/>
      <c r="GWW59"/>
      <c r="GWX59"/>
      <c r="GWY59"/>
      <c r="GWZ59"/>
      <c r="GXA59"/>
      <c r="GXB59"/>
      <c r="GXC59"/>
      <c r="GXD59"/>
      <c r="GXE59"/>
      <c r="GXF59"/>
      <c r="GXG59"/>
      <c r="GXH59"/>
      <c r="GXI59"/>
      <c r="GXJ59"/>
      <c r="GXK59"/>
      <c r="GXL59"/>
      <c r="GXM59"/>
      <c r="GXN59"/>
      <c r="GXO59"/>
      <c r="GXP59"/>
      <c r="GXQ59"/>
      <c r="GXR59"/>
      <c r="GXS59"/>
      <c r="GXT59"/>
      <c r="GXU59"/>
      <c r="GXV59"/>
      <c r="GXW59"/>
      <c r="GXX59"/>
      <c r="GXY59"/>
      <c r="GXZ59"/>
      <c r="GYA59"/>
      <c r="GYB59"/>
      <c r="GYC59"/>
      <c r="GYD59"/>
      <c r="GYE59"/>
      <c r="GYF59"/>
      <c r="GYG59"/>
      <c r="GYH59"/>
      <c r="GYI59"/>
      <c r="GYJ59"/>
      <c r="GYK59"/>
      <c r="GYL59"/>
      <c r="GYM59"/>
      <c r="GYN59"/>
      <c r="GYO59"/>
      <c r="GYP59"/>
      <c r="GYQ59"/>
      <c r="GYR59"/>
      <c r="GYS59"/>
      <c r="GYT59"/>
      <c r="GYU59"/>
      <c r="GYV59"/>
      <c r="GYW59"/>
      <c r="GYX59"/>
      <c r="GYY59"/>
      <c r="GYZ59"/>
      <c r="GZA59"/>
      <c r="GZB59"/>
      <c r="GZC59"/>
      <c r="GZD59"/>
      <c r="GZE59"/>
      <c r="GZF59"/>
      <c r="GZG59"/>
      <c r="GZH59"/>
      <c r="GZI59"/>
      <c r="GZJ59"/>
      <c r="GZK59"/>
      <c r="GZL59"/>
      <c r="GZM59"/>
      <c r="GZN59"/>
      <c r="GZO59"/>
      <c r="GZP59"/>
      <c r="GZQ59"/>
      <c r="GZR59"/>
      <c r="GZS59"/>
      <c r="GZT59"/>
      <c r="GZU59"/>
      <c r="GZV59"/>
      <c r="GZW59"/>
      <c r="GZX59"/>
      <c r="GZY59"/>
      <c r="GZZ59"/>
      <c r="HAA59"/>
      <c r="HAB59"/>
      <c r="HAC59"/>
      <c r="HAD59"/>
      <c r="HAE59"/>
      <c r="HAF59"/>
      <c r="HAG59"/>
      <c r="HAH59"/>
      <c r="HAI59"/>
      <c r="HAJ59"/>
      <c r="HAK59"/>
      <c r="HAL59"/>
      <c r="HAM59"/>
      <c r="HAN59"/>
      <c r="HAO59"/>
      <c r="HAP59"/>
      <c r="HAQ59"/>
      <c r="HAR59"/>
      <c r="HAS59"/>
      <c r="HAT59"/>
      <c r="HAU59"/>
      <c r="HAV59"/>
      <c r="HAW59"/>
      <c r="HAX59"/>
      <c r="HAY59"/>
      <c r="HAZ59"/>
      <c r="HBA59"/>
      <c r="HBB59"/>
      <c r="HBC59"/>
      <c r="HBD59"/>
      <c r="HBE59"/>
      <c r="HBF59"/>
      <c r="HBG59"/>
      <c r="HBH59"/>
      <c r="HBI59"/>
      <c r="HBJ59"/>
      <c r="HBK59"/>
      <c r="HBL59"/>
      <c r="HBM59"/>
      <c r="HBN59"/>
      <c r="HBO59"/>
      <c r="HBP59"/>
      <c r="HBQ59"/>
      <c r="HBR59"/>
      <c r="HBS59"/>
      <c r="HBT59"/>
      <c r="HBU59"/>
      <c r="HBV59"/>
      <c r="HBW59"/>
      <c r="HBX59"/>
      <c r="HBY59"/>
      <c r="HBZ59"/>
      <c r="HCA59"/>
      <c r="HCB59"/>
      <c r="HCC59"/>
      <c r="HCD59"/>
      <c r="HCE59"/>
      <c r="HCF59"/>
      <c r="HCG59"/>
      <c r="HCH59"/>
      <c r="HCI59"/>
      <c r="HCJ59"/>
      <c r="HCK59"/>
      <c r="HCL59"/>
      <c r="HCM59"/>
      <c r="HCN59"/>
      <c r="HCO59"/>
      <c r="HCP59"/>
      <c r="HCQ59"/>
      <c r="HCR59"/>
      <c r="HCS59"/>
      <c r="HCT59"/>
      <c r="HCU59"/>
      <c r="HCV59"/>
      <c r="HCW59"/>
      <c r="HCX59"/>
      <c r="HCY59"/>
      <c r="HCZ59"/>
      <c r="HDA59"/>
      <c r="HDB59"/>
      <c r="HDC59"/>
      <c r="HDD59"/>
      <c r="HDE59"/>
      <c r="HDF59"/>
      <c r="HDG59"/>
      <c r="HDH59"/>
      <c r="HDI59"/>
      <c r="HDJ59"/>
      <c r="HDK59"/>
      <c r="HDL59"/>
      <c r="HDM59"/>
      <c r="HDN59"/>
      <c r="HDO59"/>
      <c r="HDP59"/>
      <c r="HDQ59"/>
      <c r="HDR59"/>
      <c r="HDS59"/>
      <c r="HDT59"/>
      <c r="HDU59"/>
      <c r="HDV59"/>
      <c r="HDW59"/>
      <c r="HDX59"/>
      <c r="HDY59"/>
      <c r="HDZ59"/>
      <c r="HEA59"/>
      <c r="HEB59"/>
      <c r="HEC59"/>
      <c r="HED59"/>
      <c r="HEE59"/>
      <c r="HEF59"/>
      <c r="HEG59"/>
      <c r="HEH59"/>
      <c r="HEI59"/>
      <c r="HEJ59"/>
      <c r="HEK59"/>
      <c r="HEL59"/>
      <c r="HEM59"/>
      <c r="HEN59"/>
      <c r="HEO59"/>
      <c r="HEP59"/>
      <c r="HEQ59"/>
      <c r="HER59"/>
      <c r="HES59"/>
      <c r="HET59"/>
      <c r="HEU59"/>
      <c r="HEV59"/>
      <c r="HEW59"/>
      <c r="HEX59"/>
      <c r="HEY59"/>
      <c r="HEZ59"/>
      <c r="HFA59"/>
      <c r="HFB59"/>
      <c r="HFC59"/>
      <c r="HFD59"/>
      <c r="HFE59"/>
      <c r="HFF59"/>
      <c r="HFG59"/>
      <c r="HFH59"/>
      <c r="HFI59"/>
      <c r="HFJ59"/>
      <c r="HFK59"/>
      <c r="HFL59"/>
      <c r="HFM59"/>
      <c r="HFN59"/>
      <c r="HFO59"/>
      <c r="HFP59"/>
      <c r="HFQ59"/>
      <c r="HFR59"/>
      <c r="HFS59"/>
      <c r="HFT59"/>
      <c r="HFU59"/>
      <c r="HFV59"/>
      <c r="HFW59"/>
      <c r="HFX59"/>
      <c r="HFY59"/>
      <c r="HFZ59"/>
      <c r="HGA59"/>
      <c r="HGB59"/>
      <c r="HGC59"/>
      <c r="HGD59"/>
      <c r="HGE59"/>
      <c r="HGF59"/>
      <c r="HGG59"/>
      <c r="HGH59"/>
      <c r="HGI59"/>
      <c r="HGJ59"/>
      <c r="HGK59"/>
      <c r="HGL59"/>
      <c r="HGM59"/>
      <c r="HGN59"/>
      <c r="HGO59"/>
      <c r="HGP59"/>
      <c r="HGQ59"/>
      <c r="HGR59"/>
      <c r="HGS59"/>
      <c r="HGT59"/>
      <c r="HGU59"/>
      <c r="HGV59"/>
      <c r="HGW59"/>
      <c r="HGX59"/>
      <c r="HGY59"/>
      <c r="HGZ59"/>
      <c r="HHA59"/>
      <c r="HHB59"/>
      <c r="HHC59"/>
      <c r="HHD59"/>
      <c r="HHE59"/>
      <c r="HHF59"/>
      <c r="HHG59"/>
      <c r="HHH59"/>
      <c r="HHI59"/>
      <c r="HHJ59"/>
      <c r="HHK59"/>
      <c r="HHL59"/>
      <c r="HHM59"/>
      <c r="HHN59"/>
      <c r="HHO59"/>
      <c r="HHP59"/>
      <c r="HHQ59"/>
      <c r="HHR59"/>
      <c r="HHS59"/>
      <c r="HHT59"/>
      <c r="HHU59"/>
      <c r="HHV59"/>
      <c r="HHW59"/>
      <c r="HHX59"/>
      <c r="HHY59"/>
      <c r="HHZ59"/>
      <c r="HIA59"/>
      <c r="HIB59"/>
      <c r="HIC59"/>
      <c r="HID59"/>
      <c r="HIE59"/>
      <c r="HIF59"/>
      <c r="HIG59"/>
      <c r="HIH59"/>
      <c r="HII59"/>
      <c r="HIJ59"/>
      <c r="HIK59"/>
      <c r="HIL59"/>
      <c r="HIM59"/>
      <c r="HIN59"/>
      <c r="HIO59"/>
      <c r="HIP59"/>
      <c r="HIQ59"/>
      <c r="HIR59"/>
      <c r="HIS59"/>
      <c r="HIT59"/>
      <c r="HIU59"/>
      <c r="HIV59"/>
      <c r="HIW59"/>
      <c r="HIX59"/>
      <c r="HIY59"/>
      <c r="HIZ59"/>
      <c r="HJA59"/>
      <c r="HJB59"/>
      <c r="HJC59"/>
      <c r="HJD59"/>
      <c r="HJE59"/>
      <c r="HJF59"/>
      <c r="HJG59"/>
      <c r="HJH59"/>
      <c r="HJI59"/>
      <c r="HJJ59"/>
      <c r="HJK59"/>
      <c r="HJL59"/>
      <c r="HJM59"/>
      <c r="HJN59"/>
      <c r="HJO59"/>
      <c r="HJP59"/>
      <c r="HJQ59"/>
      <c r="HJR59"/>
      <c r="HJS59"/>
      <c r="HJT59"/>
      <c r="HJU59"/>
      <c r="HJV59"/>
      <c r="HJW59"/>
      <c r="HJX59"/>
      <c r="HJY59"/>
      <c r="HJZ59"/>
      <c r="HKA59"/>
      <c r="HKB59"/>
      <c r="HKC59"/>
      <c r="HKD59"/>
      <c r="HKE59"/>
      <c r="HKF59"/>
      <c r="HKG59"/>
      <c r="HKH59"/>
      <c r="HKI59"/>
      <c r="HKJ59"/>
      <c r="HKK59"/>
      <c r="HKL59"/>
      <c r="HKM59"/>
      <c r="HKN59"/>
      <c r="HKO59"/>
      <c r="HKP59"/>
      <c r="HKQ59"/>
      <c r="HKR59"/>
      <c r="HKS59"/>
      <c r="HKT59"/>
      <c r="HKU59"/>
      <c r="HKV59"/>
      <c r="HKW59"/>
      <c r="HKX59"/>
      <c r="HKY59"/>
      <c r="HKZ59"/>
      <c r="HLA59"/>
      <c r="HLB59"/>
      <c r="HLC59"/>
      <c r="HLD59"/>
      <c r="HLE59"/>
      <c r="HLF59"/>
      <c r="HLG59"/>
      <c r="HLH59"/>
      <c r="HLI59"/>
      <c r="HLJ59"/>
      <c r="HLK59"/>
      <c r="HLL59"/>
      <c r="HLM59"/>
      <c r="HLN59"/>
      <c r="HLO59"/>
      <c r="HLP59"/>
      <c r="HLQ59"/>
      <c r="HLR59"/>
      <c r="HLS59"/>
      <c r="HLT59"/>
      <c r="HLU59"/>
      <c r="HLV59"/>
      <c r="HLW59"/>
      <c r="HLX59"/>
      <c r="HLY59"/>
      <c r="HLZ59"/>
      <c r="HMA59"/>
      <c r="HMB59"/>
      <c r="HMC59"/>
      <c r="HMD59"/>
      <c r="HME59"/>
      <c r="HMF59"/>
      <c r="HMG59"/>
      <c r="HMH59"/>
      <c r="HMI59"/>
      <c r="HMJ59"/>
      <c r="HMK59"/>
      <c r="HML59"/>
      <c r="HMM59"/>
      <c r="HMN59"/>
      <c r="HMO59"/>
      <c r="HMP59"/>
      <c r="HMQ59"/>
      <c r="HMR59"/>
      <c r="HMS59"/>
      <c r="HMT59"/>
      <c r="HMU59"/>
      <c r="HMV59"/>
      <c r="HMW59"/>
      <c r="HMX59"/>
      <c r="HMY59"/>
      <c r="HMZ59"/>
      <c r="HNA59"/>
      <c r="HNB59"/>
      <c r="HNC59"/>
      <c r="HND59"/>
      <c r="HNE59"/>
      <c r="HNF59"/>
      <c r="HNG59"/>
      <c r="HNH59"/>
      <c r="HNI59"/>
      <c r="HNJ59"/>
      <c r="HNK59"/>
      <c r="HNL59"/>
      <c r="HNM59"/>
      <c r="HNN59"/>
      <c r="HNO59"/>
      <c r="HNP59"/>
      <c r="HNQ59"/>
      <c r="HNR59"/>
      <c r="HNS59"/>
      <c r="HNT59"/>
      <c r="HNU59"/>
      <c r="HNV59"/>
      <c r="HNW59"/>
      <c r="HNX59"/>
      <c r="HNY59"/>
      <c r="HNZ59"/>
      <c r="HOA59"/>
      <c r="HOB59"/>
      <c r="HOC59"/>
      <c r="HOD59"/>
      <c r="HOE59"/>
      <c r="HOF59"/>
      <c r="HOG59"/>
      <c r="HOH59"/>
      <c r="HOI59"/>
      <c r="HOJ59"/>
      <c r="HOK59"/>
      <c r="HOL59"/>
      <c r="HOM59"/>
      <c r="HON59"/>
      <c r="HOO59"/>
      <c r="HOP59"/>
      <c r="HOQ59"/>
      <c r="HOR59"/>
      <c r="HOS59"/>
      <c r="HOT59"/>
      <c r="HOU59"/>
      <c r="HOV59"/>
      <c r="HOW59"/>
      <c r="HOX59"/>
      <c r="HOY59"/>
      <c r="HOZ59"/>
      <c r="HPA59"/>
      <c r="HPB59"/>
      <c r="HPC59"/>
      <c r="HPD59"/>
      <c r="HPE59"/>
      <c r="HPF59"/>
      <c r="HPG59"/>
      <c r="HPH59"/>
      <c r="HPI59"/>
      <c r="HPJ59"/>
      <c r="HPK59"/>
      <c r="HPL59"/>
      <c r="HPM59"/>
      <c r="HPN59"/>
      <c r="HPO59"/>
      <c r="HPP59"/>
      <c r="HPQ59"/>
      <c r="HPR59"/>
      <c r="HPS59"/>
      <c r="HPT59"/>
      <c r="HPU59"/>
      <c r="HPV59"/>
      <c r="HPW59"/>
      <c r="HPX59"/>
      <c r="HPY59"/>
      <c r="HPZ59"/>
      <c r="HQA59"/>
      <c r="HQB59"/>
      <c r="HQC59"/>
      <c r="HQD59"/>
      <c r="HQE59"/>
      <c r="HQF59"/>
      <c r="HQG59"/>
      <c r="HQH59"/>
      <c r="HQI59"/>
      <c r="HQJ59"/>
      <c r="HQK59"/>
      <c r="HQL59"/>
      <c r="HQM59"/>
      <c r="HQN59"/>
      <c r="HQO59"/>
      <c r="HQP59"/>
      <c r="HQQ59"/>
      <c r="HQR59"/>
      <c r="HQS59"/>
      <c r="HQT59"/>
      <c r="HQU59"/>
      <c r="HQV59"/>
      <c r="HQW59"/>
      <c r="HQX59"/>
      <c r="HQY59"/>
      <c r="HQZ59"/>
      <c r="HRA59"/>
      <c r="HRB59"/>
      <c r="HRC59"/>
      <c r="HRD59"/>
      <c r="HRE59"/>
      <c r="HRF59"/>
      <c r="HRG59"/>
      <c r="HRH59"/>
      <c r="HRI59"/>
      <c r="HRJ59"/>
      <c r="HRK59"/>
      <c r="HRL59"/>
      <c r="HRM59"/>
      <c r="HRN59"/>
      <c r="HRO59"/>
      <c r="HRP59"/>
      <c r="HRQ59"/>
      <c r="HRR59"/>
      <c r="HRS59"/>
      <c r="HRT59"/>
      <c r="HRU59"/>
      <c r="HRV59"/>
      <c r="HRW59"/>
      <c r="HRX59"/>
      <c r="HRY59"/>
      <c r="HRZ59"/>
      <c r="HSA59"/>
      <c r="HSB59"/>
      <c r="HSC59"/>
      <c r="HSD59"/>
      <c r="HSE59"/>
      <c r="HSF59"/>
      <c r="HSG59"/>
      <c r="HSH59"/>
      <c r="HSI59"/>
      <c r="HSJ59"/>
      <c r="HSK59"/>
      <c r="HSL59"/>
      <c r="HSM59"/>
      <c r="HSN59"/>
      <c r="HSO59"/>
      <c r="HSP59"/>
      <c r="HSQ59"/>
      <c r="HSR59"/>
      <c r="HSS59"/>
      <c r="HST59"/>
      <c r="HSU59"/>
      <c r="HSV59"/>
      <c r="HSW59"/>
      <c r="HSX59"/>
      <c r="HSY59"/>
      <c r="HSZ59"/>
      <c r="HTA59"/>
      <c r="HTB59"/>
      <c r="HTC59"/>
      <c r="HTD59"/>
      <c r="HTE59"/>
      <c r="HTF59"/>
      <c r="HTG59"/>
      <c r="HTH59"/>
      <c r="HTI59"/>
      <c r="HTJ59"/>
      <c r="HTK59"/>
      <c r="HTL59"/>
      <c r="HTM59"/>
      <c r="HTN59"/>
      <c r="HTO59"/>
      <c r="HTP59"/>
      <c r="HTQ59"/>
      <c r="HTR59"/>
      <c r="HTS59"/>
      <c r="HTT59"/>
      <c r="HTU59"/>
      <c r="HTV59"/>
      <c r="HTW59"/>
      <c r="HTX59"/>
      <c r="HTY59"/>
      <c r="HTZ59"/>
      <c r="HUA59"/>
      <c r="HUB59"/>
      <c r="HUC59"/>
      <c r="HUD59"/>
      <c r="HUE59"/>
      <c r="HUF59"/>
      <c r="HUG59"/>
      <c r="HUH59"/>
      <c r="HUI59"/>
      <c r="HUJ59"/>
      <c r="HUK59"/>
      <c r="HUL59"/>
      <c r="HUM59"/>
      <c r="HUN59"/>
      <c r="HUO59"/>
      <c r="HUP59"/>
      <c r="HUQ59"/>
      <c r="HUR59"/>
      <c r="HUS59"/>
      <c r="HUT59"/>
      <c r="HUU59"/>
      <c r="HUV59"/>
      <c r="HUW59"/>
      <c r="HUX59"/>
      <c r="HUY59"/>
      <c r="HUZ59"/>
      <c r="HVA59"/>
      <c r="HVB59"/>
      <c r="HVC59"/>
      <c r="HVD59"/>
      <c r="HVE59"/>
      <c r="HVF59"/>
      <c r="HVG59"/>
      <c r="HVH59"/>
      <c r="HVI59"/>
      <c r="HVJ59"/>
      <c r="HVK59"/>
      <c r="HVL59"/>
      <c r="HVM59"/>
      <c r="HVN59"/>
      <c r="HVO59"/>
      <c r="HVP59"/>
      <c r="HVQ59"/>
      <c r="HVR59"/>
      <c r="HVS59"/>
      <c r="HVT59"/>
      <c r="HVU59"/>
      <c r="HVV59"/>
      <c r="HVW59"/>
      <c r="HVX59"/>
      <c r="HVY59"/>
      <c r="HVZ59"/>
      <c r="HWA59"/>
      <c r="HWB59"/>
      <c r="HWC59"/>
      <c r="HWD59"/>
      <c r="HWE59"/>
      <c r="HWF59"/>
      <c r="HWG59"/>
      <c r="HWH59"/>
      <c r="HWI59"/>
      <c r="HWJ59"/>
      <c r="HWK59"/>
      <c r="HWL59"/>
      <c r="HWM59"/>
      <c r="HWN59"/>
      <c r="HWO59"/>
      <c r="HWP59"/>
      <c r="HWQ59"/>
      <c r="HWR59"/>
      <c r="HWS59"/>
      <c r="HWT59"/>
      <c r="HWU59"/>
      <c r="HWV59"/>
      <c r="HWW59"/>
      <c r="HWX59"/>
      <c r="HWY59"/>
      <c r="HWZ59"/>
      <c r="HXA59"/>
      <c r="HXB59"/>
      <c r="HXC59"/>
      <c r="HXD59"/>
      <c r="HXE59"/>
      <c r="HXF59"/>
      <c r="HXG59"/>
      <c r="HXH59"/>
      <c r="HXI59"/>
      <c r="HXJ59"/>
      <c r="HXK59"/>
      <c r="HXL59"/>
      <c r="HXM59"/>
      <c r="HXN59"/>
      <c r="HXO59"/>
      <c r="HXP59"/>
      <c r="HXQ59"/>
      <c r="HXR59"/>
      <c r="HXS59"/>
      <c r="HXT59"/>
      <c r="HXU59"/>
      <c r="HXV59"/>
      <c r="HXW59"/>
      <c r="HXX59"/>
      <c r="HXY59"/>
      <c r="HXZ59"/>
      <c r="HYA59"/>
      <c r="HYB59"/>
      <c r="HYC59"/>
      <c r="HYD59"/>
      <c r="HYE59"/>
      <c r="HYF59"/>
      <c r="HYG59"/>
      <c r="HYH59"/>
      <c r="HYI59"/>
      <c r="HYJ59"/>
      <c r="HYK59"/>
      <c r="HYL59"/>
      <c r="HYM59"/>
      <c r="HYN59"/>
      <c r="HYO59"/>
      <c r="HYP59"/>
      <c r="HYQ59"/>
      <c r="HYR59"/>
      <c r="HYS59"/>
      <c r="HYT59"/>
      <c r="HYU59"/>
      <c r="HYV59"/>
      <c r="HYW59"/>
      <c r="HYX59"/>
      <c r="HYY59"/>
      <c r="HYZ59"/>
      <c r="HZA59"/>
      <c r="HZB59"/>
      <c r="HZC59"/>
      <c r="HZD59"/>
      <c r="HZE59"/>
      <c r="HZF59"/>
      <c r="HZG59"/>
      <c r="HZH59"/>
      <c r="HZI59"/>
      <c r="HZJ59"/>
      <c r="HZK59"/>
      <c r="HZL59"/>
      <c r="HZM59"/>
      <c r="HZN59"/>
      <c r="HZO59"/>
      <c r="HZP59"/>
      <c r="HZQ59"/>
      <c r="HZR59"/>
      <c r="HZS59"/>
      <c r="HZT59"/>
      <c r="HZU59"/>
      <c r="HZV59"/>
      <c r="HZW59"/>
      <c r="HZX59"/>
      <c r="HZY59"/>
      <c r="HZZ59"/>
      <c r="IAA59"/>
      <c r="IAB59"/>
      <c r="IAC59"/>
      <c r="IAD59"/>
      <c r="IAE59"/>
      <c r="IAF59"/>
      <c r="IAG59"/>
      <c r="IAH59"/>
      <c r="IAI59"/>
      <c r="IAJ59"/>
      <c r="IAK59"/>
      <c r="IAL59"/>
      <c r="IAM59"/>
      <c r="IAN59"/>
      <c r="IAO59"/>
      <c r="IAP59"/>
      <c r="IAQ59"/>
      <c r="IAR59"/>
      <c r="IAS59"/>
      <c r="IAT59"/>
      <c r="IAU59"/>
      <c r="IAV59"/>
      <c r="IAW59"/>
      <c r="IAX59"/>
      <c r="IAY59"/>
      <c r="IAZ59"/>
      <c r="IBA59"/>
      <c r="IBB59"/>
      <c r="IBC59"/>
      <c r="IBD59"/>
      <c r="IBE59"/>
      <c r="IBF59"/>
      <c r="IBG59"/>
      <c r="IBH59"/>
      <c r="IBI59"/>
      <c r="IBJ59"/>
      <c r="IBK59"/>
      <c r="IBL59"/>
      <c r="IBM59"/>
      <c r="IBN59"/>
      <c r="IBO59"/>
      <c r="IBP59"/>
      <c r="IBQ59"/>
      <c r="IBR59"/>
      <c r="IBS59"/>
      <c r="IBT59"/>
      <c r="IBU59"/>
      <c r="IBV59"/>
      <c r="IBW59"/>
      <c r="IBX59"/>
      <c r="IBY59"/>
      <c r="IBZ59"/>
      <c r="ICA59"/>
      <c r="ICB59"/>
      <c r="ICC59"/>
      <c r="ICD59"/>
      <c r="ICE59"/>
      <c r="ICF59"/>
      <c r="ICG59"/>
      <c r="ICH59"/>
      <c r="ICI59"/>
      <c r="ICJ59"/>
      <c r="ICK59"/>
      <c r="ICL59"/>
      <c r="ICM59"/>
      <c r="ICN59"/>
      <c r="ICO59"/>
      <c r="ICP59"/>
      <c r="ICQ59"/>
      <c r="ICR59"/>
      <c r="ICS59"/>
      <c r="ICT59"/>
      <c r="ICU59"/>
      <c r="ICV59"/>
      <c r="ICW59"/>
      <c r="ICX59"/>
      <c r="ICY59"/>
      <c r="ICZ59"/>
      <c r="IDA59"/>
      <c r="IDB59"/>
      <c r="IDC59"/>
      <c r="IDD59"/>
      <c r="IDE59"/>
      <c r="IDF59"/>
      <c r="IDG59"/>
      <c r="IDH59"/>
      <c r="IDI59"/>
      <c r="IDJ59"/>
      <c r="IDK59"/>
      <c r="IDL59"/>
      <c r="IDM59"/>
      <c r="IDN59"/>
      <c r="IDO59"/>
      <c r="IDP59"/>
      <c r="IDQ59"/>
      <c r="IDR59"/>
      <c r="IDS59"/>
      <c r="IDT59"/>
      <c r="IDU59"/>
      <c r="IDV59"/>
      <c r="IDW59"/>
      <c r="IDX59"/>
      <c r="IDY59"/>
      <c r="IDZ59"/>
      <c r="IEA59"/>
      <c r="IEB59"/>
      <c r="IEC59"/>
      <c r="IED59"/>
      <c r="IEE59"/>
      <c r="IEF59"/>
      <c r="IEG59"/>
      <c r="IEH59"/>
      <c r="IEI59"/>
      <c r="IEJ59"/>
      <c r="IEK59"/>
      <c r="IEL59"/>
      <c r="IEM59"/>
      <c r="IEN59"/>
      <c r="IEO59"/>
      <c r="IEP59"/>
      <c r="IEQ59"/>
      <c r="IER59"/>
      <c r="IES59"/>
      <c r="IET59"/>
      <c r="IEU59"/>
      <c r="IEV59"/>
      <c r="IEW59"/>
      <c r="IEX59"/>
      <c r="IEY59"/>
      <c r="IEZ59"/>
      <c r="IFA59"/>
      <c r="IFB59"/>
      <c r="IFC59"/>
      <c r="IFD59"/>
      <c r="IFE59"/>
      <c r="IFF59"/>
      <c r="IFG59"/>
      <c r="IFH59"/>
      <c r="IFI59"/>
      <c r="IFJ59"/>
      <c r="IFK59"/>
      <c r="IFL59"/>
      <c r="IFM59"/>
      <c r="IFN59"/>
      <c r="IFO59"/>
      <c r="IFP59"/>
      <c r="IFQ59"/>
      <c r="IFR59"/>
      <c r="IFS59"/>
      <c r="IFT59"/>
      <c r="IFU59"/>
      <c r="IFV59"/>
      <c r="IFW59"/>
      <c r="IFX59"/>
      <c r="IFY59"/>
      <c r="IFZ59"/>
      <c r="IGA59"/>
      <c r="IGB59"/>
      <c r="IGC59"/>
      <c r="IGD59"/>
      <c r="IGE59"/>
      <c r="IGF59"/>
      <c r="IGG59"/>
      <c r="IGH59"/>
      <c r="IGI59"/>
      <c r="IGJ59"/>
      <c r="IGK59"/>
      <c r="IGL59"/>
      <c r="IGM59"/>
      <c r="IGN59"/>
      <c r="IGO59"/>
      <c r="IGP59"/>
      <c r="IGQ59"/>
      <c r="IGR59"/>
      <c r="IGS59"/>
      <c r="IGT59"/>
      <c r="IGU59"/>
      <c r="IGV59"/>
      <c r="IGW59"/>
      <c r="IGX59"/>
      <c r="IGY59"/>
      <c r="IGZ59"/>
      <c r="IHA59"/>
      <c r="IHB59"/>
      <c r="IHC59"/>
      <c r="IHD59"/>
      <c r="IHE59"/>
      <c r="IHF59"/>
      <c r="IHG59"/>
      <c r="IHH59"/>
      <c r="IHI59"/>
      <c r="IHJ59"/>
      <c r="IHK59"/>
      <c r="IHL59"/>
      <c r="IHM59"/>
      <c r="IHN59"/>
      <c r="IHO59"/>
      <c r="IHP59"/>
      <c r="IHQ59"/>
      <c r="IHR59"/>
      <c r="IHS59"/>
      <c r="IHT59"/>
      <c r="IHU59"/>
      <c r="IHV59"/>
      <c r="IHW59"/>
      <c r="IHX59"/>
      <c r="IHY59"/>
      <c r="IHZ59"/>
      <c r="IIA59"/>
      <c r="IIB59"/>
      <c r="IIC59"/>
      <c r="IID59"/>
      <c r="IIE59"/>
      <c r="IIF59"/>
      <c r="IIG59"/>
      <c r="IIH59"/>
      <c r="III59"/>
      <c r="IIJ59"/>
      <c r="IIK59"/>
      <c r="IIL59"/>
      <c r="IIM59"/>
      <c r="IIN59"/>
      <c r="IIO59"/>
      <c r="IIP59"/>
      <c r="IIQ59"/>
      <c r="IIR59"/>
      <c r="IIS59"/>
      <c r="IIT59"/>
      <c r="IIU59"/>
      <c r="IIV59"/>
      <c r="IIW59"/>
      <c r="IIX59"/>
      <c r="IIY59"/>
      <c r="IIZ59"/>
      <c r="IJA59"/>
      <c r="IJB59"/>
      <c r="IJC59"/>
      <c r="IJD59"/>
      <c r="IJE59"/>
      <c r="IJF59"/>
      <c r="IJG59"/>
      <c r="IJH59"/>
      <c r="IJI59"/>
      <c r="IJJ59"/>
      <c r="IJK59"/>
      <c r="IJL59"/>
      <c r="IJM59"/>
      <c r="IJN59"/>
      <c r="IJO59"/>
      <c r="IJP59"/>
      <c r="IJQ59"/>
      <c r="IJR59"/>
      <c r="IJS59"/>
      <c r="IJT59"/>
      <c r="IJU59"/>
      <c r="IJV59"/>
      <c r="IJW59"/>
      <c r="IJX59"/>
      <c r="IJY59"/>
      <c r="IJZ59"/>
      <c r="IKA59"/>
      <c r="IKB59"/>
      <c r="IKC59"/>
      <c r="IKD59"/>
      <c r="IKE59"/>
      <c r="IKF59"/>
      <c r="IKG59"/>
      <c r="IKH59"/>
      <c r="IKI59"/>
      <c r="IKJ59"/>
      <c r="IKK59"/>
      <c r="IKL59"/>
      <c r="IKM59"/>
      <c r="IKN59"/>
      <c r="IKO59"/>
      <c r="IKP59"/>
      <c r="IKQ59"/>
      <c r="IKR59"/>
      <c r="IKS59"/>
      <c r="IKT59"/>
      <c r="IKU59"/>
      <c r="IKV59"/>
      <c r="IKW59"/>
      <c r="IKX59"/>
      <c r="IKY59"/>
      <c r="IKZ59"/>
      <c r="ILA59"/>
      <c r="ILB59"/>
      <c r="ILC59"/>
      <c r="ILD59"/>
      <c r="ILE59"/>
      <c r="ILF59"/>
      <c r="ILG59"/>
      <c r="ILH59"/>
      <c r="ILI59"/>
      <c r="ILJ59"/>
      <c r="ILK59"/>
      <c r="ILL59"/>
      <c r="ILM59"/>
      <c r="ILN59"/>
      <c r="ILO59"/>
      <c r="ILP59"/>
      <c r="ILQ59"/>
      <c r="ILR59"/>
      <c r="ILS59"/>
      <c r="ILT59"/>
      <c r="ILU59"/>
      <c r="ILV59"/>
      <c r="ILW59"/>
      <c r="ILX59"/>
      <c r="ILY59"/>
      <c r="ILZ59"/>
      <c r="IMA59"/>
      <c r="IMB59"/>
      <c r="IMC59"/>
      <c r="IMD59"/>
      <c r="IME59"/>
      <c r="IMF59"/>
      <c r="IMG59"/>
      <c r="IMH59"/>
      <c r="IMI59"/>
      <c r="IMJ59"/>
      <c r="IMK59"/>
      <c r="IML59"/>
      <c r="IMM59"/>
      <c r="IMN59"/>
      <c r="IMO59"/>
      <c r="IMP59"/>
      <c r="IMQ59"/>
      <c r="IMR59"/>
      <c r="IMS59"/>
      <c r="IMT59"/>
      <c r="IMU59"/>
      <c r="IMV59"/>
      <c r="IMW59"/>
      <c r="IMX59"/>
      <c r="IMY59"/>
      <c r="IMZ59"/>
      <c r="INA59"/>
      <c r="INB59"/>
      <c r="INC59"/>
      <c r="IND59"/>
      <c r="INE59"/>
      <c r="INF59"/>
      <c r="ING59"/>
      <c r="INH59"/>
      <c r="INI59"/>
      <c r="INJ59"/>
      <c r="INK59"/>
      <c r="INL59"/>
      <c r="INM59"/>
      <c r="INN59"/>
      <c r="INO59"/>
      <c r="INP59"/>
      <c r="INQ59"/>
      <c r="INR59"/>
      <c r="INS59"/>
      <c r="INT59"/>
      <c r="INU59"/>
      <c r="INV59"/>
      <c r="INW59"/>
      <c r="INX59"/>
      <c r="INY59"/>
      <c r="INZ59"/>
      <c r="IOA59"/>
      <c r="IOB59"/>
      <c r="IOC59"/>
      <c r="IOD59"/>
      <c r="IOE59"/>
      <c r="IOF59"/>
      <c r="IOG59"/>
      <c r="IOH59"/>
      <c r="IOI59"/>
      <c r="IOJ59"/>
      <c r="IOK59"/>
      <c r="IOL59"/>
      <c r="IOM59"/>
      <c r="ION59"/>
      <c r="IOO59"/>
      <c r="IOP59"/>
      <c r="IOQ59"/>
      <c r="IOR59"/>
      <c r="IOS59"/>
      <c r="IOT59"/>
      <c r="IOU59"/>
      <c r="IOV59"/>
      <c r="IOW59"/>
      <c r="IOX59"/>
      <c r="IOY59"/>
      <c r="IOZ59"/>
      <c r="IPA59"/>
      <c r="IPB59"/>
      <c r="IPC59"/>
      <c r="IPD59"/>
      <c r="IPE59"/>
      <c r="IPF59"/>
      <c r="IPG59"/>
      <c r="IPH59"/>
      <c r="IPI59"/>
      <c r="IPJ59"/>
      <c r="IPK59"/>
      <c r="IPL59"/>
      <c r="IPM59"/>
      <c r="IPN59"/>
      <c r="IPO59"/>
      <c r="IPP59"/>
      <c r="IPQ59"/>
      <c r="IPR59"/>
      <c r="IPS59"/>
      <c r="IPT59"/>
      <c r="IPU59"/>
      <c r="IPV59"/>
      <c r="IPW59"/>
      <c r="IPX59"/>
      <c r="IPY59"/>
      <c r="IPZ59"/>
      <c r="IQA59"/>
      <c r="IQB59"/>
      <c r="IQC59"/>
      <c r="IQD59"/>
      <c r="IQE59"/>
      <c r="IQF59"/>
      <c r="IQG59"/>
      <c r="IQH59"/>
      <c r="IQI59"/>
      <c r="IQJ59"/>
      <c r="IQK59"/>
      <c r="IQL59"/>
      <c r="IQM59"/>
      <c r="IQN59"/>
      <c r="IQO59"/>
      <c r="IQP59"/>
      <c r="IQQ59"/>
      <c r="IQR59"/>
      <c r="IQS59"/>
      <c r="IQT59"/>
      <c r="IQU59"/>
      <c r="IQV59"/>
      <c r="IQW59"/>
      <c r="IQX59"/>
      <c r="IQY59"/>
      <c r="IQZ59"/>
      <c r="IRA59"/>
      <c r="IRB59"/>
      <c r="IRC59"/>
      <c r="IRD59"/>
      <c r="IRE59"/>
      <c r="IRF59"/>
      <c r="IRG59"/>
      <c r="IRH59"/>
      <c r="IRI59"/>
      <c r="IRJ59"/>
      <c r="IRK59"/>
      <c r="IRL59"/>
      <c r="IRM59"/>
      <c r="IRN59"/>
      <c r="IRO59"/>
      <c r="IRP59"/>
      <c r="IRQ59"/>
      <c r="IRR59"/>
      <c r="IRS59"/>
      <c r="IRT59"/>
      <c r="IRU59"/>
      <c r="IRV59"/>
      <c r="IRW59"/>
      <c r="IRX59"/>
      <c r="IRY59"/>
      <c r="IRZ59"/>
      <c r="ISA59"/>
      <c r="ISB59"/>
      <c r="ISC59"/>
      <c r="ISD59"/>
      <c r="ISE59"/>
      <c r="ISF59"/>
      <c r="ISG59"/>
      <c r="ISH59"/>
      <c r="ISI59"/>
      <c r="ISJ59"/>
      <c r="ISK59"/>
      <c r="ISL59"/>
      <c r="ISM59"/>
      <c r="ISN59"/>
      <c r="ISO59"/>
      <c r="ISP59"/>
      <c r="ISQ59"/>
      <c r="ISR59"/>
      <c r="ISS59"/>
      <c r="IST59"/>
      <c r="ISU59"/>
      <c r="ISV59"/>
      <c r="ISW59"/>
      <c r="ISX59"/>
      <c r="ISY59"/>
      <c r="ISZ59"/>
      <c r="ITA59"/>
      <c r="ITB59"/>
      <c r="ITC59"/>
      <c r="ITD59"/>
      <c r="ITE59"/>
      <c r="ITF59"/>
      <c r="ITG59"/>
      <c r="ITH59"/>
      <c r="ITI59"/>
      <c r="ITJ59"/>
      <c r="ITK59"/>
      <c r="ITL59"/>
      <c r="ITM59"/>
      <c r="ITN59"/>
      <c r="ITO59"/>
      <c r="ITP59"/>
      <c r="ITQ59"/>
      <c r="ITR59"/>
      <c r="ITS59"/>
      <c r="ITT59"/>
      <c r="ITU59"/>
      <c r="ITV59"/>
      <c r="ITW59"/>
      <c r="ITX59"/>
      <c r="ITY59"/>
      <c r="ITZ59"/>
      <c r="IUA59"/>
      <c r="IUB59"/>
      <c r="IUC59"/>
      <c r="IUD59"/>
      <c r="IUE59"/>
      <c r="IUF59"/>
      <c r="IUG59"/>
      <c r="IUH59"/>
      <c r="IUI59"/>
      <c r="IUJ59"/>
      <c r="IUK59"/>
      <c r="IUL59"/>
      <c r="IUM59"/>
      <c r="IUN59"/>
      <c r="IUO59"/>
      <c r="IUP59"/>
      <c r="IUQ59"/>
      <c r="IUR59"/>
      <c r="IUS59"/>
      <c r="IUT59"/>
      <c r="IUU59"/>
      <c r="IUV59"/>
      <c r="IUW59"/>
      <c r="IUX59"/>
      <c r="IUY59"/>
      <c r="IUZ59"/>
      <c r="IVA59"/>
      <c r="IVB59"/>
      <c r="IVC59"/>
      <c r="IVD59"/>
      <c r="IVE59"/>
      <c r="IVF59"/>
      <c r="IVG59"/>
      <c r="IVH59"/>
      <c r="IVI59"/>
      <c r="IVJ59"/>
      <c r="IVK59"/>
      <c r="IVL59"/>
      <c r="IVM59"/>
      <c r="IVN59"/>
      <c r="IVO59"/>
      <c r="IVP59"/>
      <c r="IVQ59"/>
      <c r="IVR59"/>
      <c r="IVS59"/>
      <c r="IVT59"/>
      <c r="IVU59"/>
      <c r="IVV59"/>
      <c r="IVW59"/>
      <c r="IVX59"/>
      <c r="IVY59"/>
      <c r="IVZ59"/>
      <c r="IWA59"/>
      <c r="IWB59"/>
      <c r="IWC59"/>
      <c r="IWD59"/>
      <c r="IWE59"/>
      <c r="IWF59"/>
      <c r="IWG59"/>
      <c r="IWH59"/>
      <c r="IWI59"/>
      <c r="IWJ59"/>
      <c r="IWK59"/>
      <c r="IWL59"/>
      <c r="IWM59"/>
      <c r="IWN59"/>
      <c r="IWO59"/>
      <c r="IWP59"/>
      <c r="IWQ59"/>
      <c r="IWR59"/>
      <c r="IWS59"/>
      <c r="IWT59"/>
      <c r="IWU59"/>
      <c r="IWV59"/>
      <c r="IWW59"/>
      <c r="IWX59"/>
      <c r="IWY59"/>
      <c r="IWZ59"/>
      <c r="IXA59"/>
      <c r="IXB59"/>
      <c r="IXC59"/>
      <c r="IXD59"/>
      <c r="IXE59"/>
      <c r="IXF59"/>
      <c r="IXG59"/>
      <c r="IXH59"/>
      <c r="IXI59"/>
      <c r="IXJ59"/>
      <c r="IXK59"/>
      <c r="IXL59"/>
      <c r="IXM59"/>
      <c r="IXN59"/>
      <c r="IXO59"/>
      <c r="IXP59"/>
      <c r="IXQ59"/>
      <c r="IXR59"/>
      <c r="IXS59"/>
      <c r="IXT59"/>
      <c r="IXU59"/>
      <c r="IXV59"/>
      <c r="IXW59"/>
      <c r="IXX59"/>
      <c r="IXY59"/>
      <c r="IXZ59"/>
      <c r="IYA59"/>
      <c r="IYB59"/>
      <c r="IYC59"/>
      <c r="IYD59"/>
      <c r="IYE59"/>
      <c r="IYF59"/>
      <c r="IYG59"/>
      <c r="IYH59"/>
      <c r="IYI59"/>
      <c r="IYJ59"/>
      <c r="IYK59"/>
      <c r="IYL59"/>
      <c r="IYM59"/>
      <c r="IYN59"/>
      <c r="IYO59"/>
      <c r="IYP59"/>
      <c r="IYQ59"/>
      <c r="IYR59"/>
      <c r="IYS59"/>
      <c r="IYT59"/>
      <c r="IYU59"/>
      <c r="IYV59"/>
      <c r="IYW59"/>
      <c r="IYX59"/>
      <c r="IYY59"/>
      <c r="IYZ59"/>
      <c r="IZA59"/>
      <c r="IZB59"/>
      <c r="IZC59"/>
      <c r="IZD59"/>
      <c r="IZE59"/>
      <c r="IZF59"/>
      <c r="IZG59"/>
      <c r="IZH59"/>
      <c r="IZI59"/>
      <c r="IZJ59"/>
      <c r="IZK59"/>
      <c r="IZL59"/>
      <c r="IZM59"/>
      <c r="IZN59"/>
      <c r="IZO59"/>
      <c r="IZP59"/>
      <c r="IZQ59"/>
      <c r="IZR59"/>
      <c r="IZS59"/>
      <c r="IZT59"/>
      <c r="IZU59"/>
      <c r="IZV59"/>
      <c r="IZW59"/>
      <c r="IZX59"/>
      <c r="IZY59"/>
      <c r="IZZ59"/>
      <c r="JAA59"/>
      <c r="JAB59"/>
      <c r="JAC59"/>
      <c r="JAD59"/>
      <c r="JAE59"/>
      <c r="JAF59"/>
      <c r="JAG59"/>
      <c r="JAH59"/>
      <c r="JAI59"/>
      <c r="JAJ59"/>
      <c r="JAK59"/>
      <c r="JAL59"/>
      <c r="JAM59"/>
      <c r="JAN59"/>
      <c r="JAO59"/>
      <c r="JAP59"/>
      <c r="JAQ59"/>
      <c r="JAR59"/>
      <c r="JAS59"/>
      <c r="JAT59"/>
      <c r="JAU59"/>
      <c r="JAV59"/>
      <c r="JAW59"/>
      <c r="JAX59"/>
      <c r="JAY59"/>
      <c r="JAZ59"/>
      <c r="JBA59"/>
      <c r="JBB59"/>
      <c r="JBC59"/>
      <c r="JBD59"/>
      <c r="JBE59"/>
      <c r="JBF59"/>
      <c r="JBG59"/>
      <c r="JBH59"/>
      <c r="JBI59"/>
      <c r="JBJ59"/>
      <c r="JBK59"/>
      <c r="JBL59"/>
      <c r="JBM59"/>
      <c r="JBN59"/>
      <c r="JBO59"/>
      <c r="JBP59"/>
      <c r="JBQ59"/>
      <c r="JBR59"/>
      <c r="JBS59"/>
      <c r="JBT59"/>
      <c r="JBU59"/>
      <c r="JBV59"/>
      <c r="JBW59"/>
      <c r="JBX59"/>
      <c r="JBY59"/>
      <c r="JBZ59"/>
      <c r="JCA59"/>
      <c r="JCB59"/>
      <c r="JCC59"/>
      <c r="JCD59"/>
      <c r="JCE59"/>
      <c r="JCF59"/>
      <c r="JCG59"/>
      <c r="JCH59"/>
      <c r="JCI59"/>
      <c r="JCJ59"/>
      <c r="JCK59"/>
      <c r="JCL59"/>
      <c r="JCM59"/>
      <c r="JCN59"/>
      <c r="JCO59"/>
      <c r="JCP59"/>
      <c r="JCQ59"/>
      <c r="JCR59"/>
      <c r="JCS59"/>
      <c r="JCT59"/>
      <c r="JCU59"/>
      <c r="JCV59"/>
      <c r="JCW59"/>
      <c r="JCX59"/>
      <c r="JCY59"/>
      <c r="JCZ59"/>
      <c r="JDA59"/>
      <c r="JDB59"/>
      <c r="JDC59"/>
      <c r="JDD59"/>
      <c r="JDE59"/>
      <c r="JDF59"/>
      <c r="JDG59"/>
      <c r="JDH59"/>
      <c r="JDI59"/>
      <c r="JDJ59"/>
      <c r="JDK59"/>
      <c r="JDL59"/>
      <c r="JDM59"/>
      <c r="JDN59"/>
      <c r="JDO59"/>
      <c r="JDP59"/>
      <c r="JDQ59"/>
      <c r="JDR59"/>
      <c r="JDS59"/>
      <c r="JDT59"/>
      <c r="JDU59"/>
      <c r="JDV59"/>
      <c r="JDW59"/>
      <c r="JDX59"/>
      <c r="JDY59"/>
      <c r="JDZ59"/>
      <c r="JEA59"/>
      <c r="JEB59"/>
      <c r="JEC59"/>
      <c r="JED59"/>
      <c r="JEE59"/>
      <c r="JEF59"/>
      <c r="JEG59"/>
      <c r="JEH59"/>
      <c r="JEI59"/>
      <c r="JEJ59"/>
      <c r="JEK59"/>
      <c r="JEL59"/>
      <c r="JEM59"/>
      <c r="JEN59"/>
      <c r="JEO59"/>
      <c r="JEP59"/>
      <c r="JEQ59"/>
      <c r="JER59"/>
      <c r="JES59"/>
      <c r="JET59"/>
      <c r="JEU59"/>
      <c r="JEV59"/>
      <c r="JEW59"/>
      <c r="JEX59"/>
      <c r="JEY59"/>
      <c r="JEZ59"/>
      <c r="JFA59"/>
      <c r="JFB59"/>
      <c r="JFC59"/>
      <c r="JFD59"/>
      <c r="JFE59"/>
      <c r="JFF59"/>
      <c r="JFG59"/>
      <c r="JFH59"/>
      <c r="JFI59"/>
      <c r="JFJ59"/>
      <c r="JFK59"/>
      <c r="JFL59"/>
      <c r="JFM59"/>
      <c r="JFN59"/>
      <c r="JFO59"/>
      <c r="JFP59"/>
      <c r="JFQ59"/>
      <c r="JFR59"/>
      <c r="JFS59"/>
      <c r="JFT59"/>
      <c r="JFU59"/>
      <c r="JFV59"/>
      <c r="JFW59"/>
      <c r="JFX59"/>
      <c r="JFY59"/>
      <c r="JFZ59"/>
      <c r="JGA59"/>
      <c r="JGB59"/>
      <c r="JGC59"/>
      <c r="JGD59"/>
      <c r="JGE59"/>
      <c r="JGF59"/>
      <c r="JGG59"/>
      <c r="JGH59"/>
      <c r="JGI59"/>
      <c r="JGJ59"/>
      <c r="JGK59"/>
      <c r="JGL59"/>
      <c r="JGM59"/>
      <c r="JGN59"/>
      <c r="JGO59"/>
      <c r="JGP59"/>
      <c r="JGQ59"/>
      <c r="JGR59"/>
      <c r="JGS59"/>
      <c r="JGT59"/>
      <c r="JGU59"/>
      <c r="JGV59"/>
      <c r="JGW59"/>
      <c r="JGX59"/>
      <c r="JGY59"/>
      <c r="JGZ59"/>
      <c r="JHA59"/>
      <c r="JHB59"/>
      <c r="JHC59"/>
      <c r="JHD59"/>
      <c r="JHE59"/>
      <c r="JHF59"/>
      <c r="JHG59"/>
      <c r="JHH59"/>
      <c r="JHI59"/>
      <c r="JHJ59"/>
      <c r="JHK59"/>
      <c r="JHL59"/>
      <c r="JHM59"/>
      <c r="JHN59"/>
      <c r="JHO59"/>
      <c r="JHP59"/>
      <c r="JHQ59"/>
      <c r="JHR59"/>
      <c r="JHS59"/>
      <c r="JHT59"/>
      <c r="JHU59"/>
      <c r="JHV59"/>
      <c r="JHW59"/>
      <c r="JHX59"/>
      <c r="JHY59"/>
      <c r="JHZ59"/>
      <c r="JIA59"/>
      <c r="JIB59"/>
      <c r="JIC59"/>
      <c r="JID59"/>
      <c r="JIE59"/>
      <c r="JIF59"/>
      <c r="JIG59"/>
      <c r="JIH59"/>
      <c r="JII59"/>
      <c r="JIJ59"/>
      <c r="JIK59"/>
      <c r="JIL59"/>
      <c r="JIM59"/>
      <c r="JIN59"/>
      <c r="JIO59"/>
      <c r="JIP59"/>
      <c r="JIQ59"/>
      <c r="JIR59"/>
      <c r="JIS59"/>
      <c r="JIT59"/>
      <c r="JIU59"/>
      <c r="JIV59"/>
      <c r="JIW59"/>
      <c r="JIX59"/>
      <c r="JIY59"/>
      <c r="JIZ59"/>
      <c r="JJA59"/>
      <c r="JJB59"/>
      <c r="JJC59"/>
      <c r="JJD59"/>
      <c r="JJE59"/>
      <c r="JJF59"/>
      <c r="JJG59"/>
      <c r="JJH59"/>
      <c r="JJI59"/>
      <c r="JJJ59"/>
      <c r="JJK59"/>
      <c r="JJL59"/>
      <c r="JJM59"/>
      <c r="JJN59"/>
      <c r="JJO59"/>
      <c r="JJP59"/>
      <c r="JJQ59"/>
      <c r="JJR59"/>
      <c r="JJS59"/>
      <c r="JJT59"/>
      <c r="JJU59"/>
      <c r="JJV59"/>
      <c r="JJW59"/>
      <c r="JJX59"/>
      <c r="JJY59"/>
      <c r="JJZ59"/>
      <c r="JKA59"/>
      <c r="JKB59"/>
      <c r="JKC59"/>
      <c r="JKD59"/>
      <c r="JKE59"/>
      <c r="JKF59"/>
      <c r="JKG59"/>
      <c r="JKH59"/>
      <c r="JKI59"/>
      <c r="JKJ59"/>
      <c r="JKK59"/>
      <c r="JKL59"/>
      <c r="JKM59"/>
      <c r="JKN59"/>
      <c r="JKO59"/>
      <c r="JKP59"/>
      <c r="JKQ59"/>
      <c r="JKR59"/>
      <c r="JKS59"/>
      <c r="JKT59"/>
      <c r="JKU59"/>
      <c r="JKV59"/>
      <c r="JKW59"/>
      <c r="JKX59"/>
      <c r="JKY59"/>
      <c r="JKZ59"/>
      <c r="JLA59"/>
      <c r="JLB59"/>
      <c r="JLC59"/>
      <c r="JLD59"/>
      <c r="JLE59"/>
      <c r="JLF59"/>
      <c r="JLG59"/>
      <c r="JLH59"/>
      <c r="JLI59"/>
      <c r="JLJ59"/>
      <c r="JLK59"/>
      <c r="JLL59"/>
      <c r="JLM59"/>
      <c r="JLN59"/>
      <c r="JLO59"/>
      <c r="JLP59"/>
      <c r="JLQ59"/>
      <c r="JLR59"/>
      <c r="JLS59"/>
      <c r="JLT59"/>
      <c r="JLU59"/>
      <c r="JLV59"/>
      <c r="JLW59"/>
      <c r="JLX59"/>
      <c r="JLY59"/>
      <c r="JLZ59"/>
      <c r="JMA59"/>
      <c r="JMB59"/>
      <c r="JMC59"/>
      <c r="JMD59"/>
      <c r="JME59"/>
      <c r="JMF59"/>
      <c r="JMG59"/>
      <c r="JMH59"/>
      <c r="JMI59"/>
      <c r="JMJ59"/>
      <c r="JMK59"/>
      <c r="JML59"/>
      <c r="JMM59"/>
      <c r="JMN59"/>
      <c r="JMO59"/>
      <c r="JMP59"/>
      <c r="JMQ59"/>
      <c r="JMR59"/>
      <c r="JMS59"/>
      <c r="JMT59"/>
      <c r="JMU59"/>
      <c r="JMV59"/>
      <c r="JMW59"/>
      <c r="JMX59"/>
      <c r="JMY59"/>
      <c r="JMZ59"/>
      <c r="JNA59"/>
      <c r="JNB59"/>
      <c r="JNC59"/>
      <c r="JND59"/>
      <c r="JNE59"/>
      <c r="JNF59"/>
      <c r="JNG59"/>
      <c r="JNH59"/>
      <c r="JNI59"/>
      <c r="JNJ59"/>
      <c r="JNK59"/>
      <c r="JNL59"/>
      <c r="JNM59"/>
      <c r="JNN59"/>
      <c r="JNO59"/>
      <c r="JNP59"/>
      <c r="JNQ59"/>
      <c r="JNR59"/>
      <c r="JNS59"/>
      <c r="JNT59"/>
      <c r="JNU59"/>
      <c r="JNV59"/>
      <c r="JNW59"/>
      <c r="JNX59"/>
      <c r="JNY59"/>
      <c r="JNZ59"/>
      <c r="JOA59"/>
      <c r="JOB59"/>
      <c r="JOC59"/>
      <c r="JOD59"/>
      <c r="JOE59"/>
      <c r="JOF59"/>
      <c r="JOG59"/>
      <c r="JOH59"/>
      <c r="JOI59"/>
      <c r="JOJ59"/>
      <c r="JOK59"/>
      <c r="JOL59"/>
      <c r="JOM59"/>
      <c r="JON59"/>
      <c r="JOO59"/>
      <c r="JOP59"/>
      <c r="JOQ59"/>
      <c r="JOR59"/>
      <c r="JOS59"/>
      <c r="JOT59"/>
      <c r="JOU59"/>
      <c r="JOV59"/>
      <c r="JOW59"/>
      <c r="JOX59"/>
      <c r="JOY59"/>
      <c r="JOZ59"/>
      <c r="JPA59"/>
      <c r="JPB59"/>
      <c r="JPC59"/>
      <c r="JPD59"/>
      <c r="JPE59"/>
      <c r="JPF59"/>
      <c r="JPG59"/>
      <c r="JPH59"/>
      <c r="JPI59"/>
      <c r="JPJ59"/>
      <c r="JPK59"/>
      <c r="JPL59"/>
      <c r="JPM59"/>
      <c r="JPN59"/>
      <c r="JPO59"/>
      <c r="JPP59"/>
      <c r="JPQ59"/>
      <c r="JPR59"/>
      <c r="JPS59"/>
      <c r="JPT59"/>
      <c r="JPU59"/>
      <c r="JPV59"/>
      <c r="JPW59"/>
      <c r="JPX59"/>
      <c r="JPY59"/>
      <c r="JPZ59"/>
      <c r="JQA59"/>
      <c r="JQB59"/>
      <c r="JQC59"/>
      <c r="JQD59"/>
      <c r="JQE59"/>
      <c r="JQF59"/>
      <c r="JQG59"/>
      <c r="JQH59"/>
      <c r="JQI59"/>
      <c r="JQJ59"/>
      <c r="JQK59"/>
      <c r="JQL59"/>
      <c r="JQM59"/>
      <c r="JQN59"/>
      <c r="JQO59"/>
      <c r="JQP59"/>
      <c r="JQQ59"/>
      <c r="JQR59"/>
      <c r="JQS59"/>
      <c r="JQT59"/>
      <c r="JQU59"/>
      <c r="JQV59"/>
      <c r="JQW59"/>
      <c r="JQX59"/>
      <c r="JQY59"/>
      <c r="JQZ59"/>
      <c r="JRA59"/>
      <c r="JRB59"/>
      <c r="JRC59"/>
      <c r="JRD59"/>
      <c r="JRE59"/>
      <c r="JRF59"/>
      <c r="JRG59"/>
      <c r="JRH59"/>
      <c r="JRI59"/>
      <c r="JRJ59"/>
      <c r="JRK59"/>
      <c r="JRL59"/>
      <c r="JRM59"/>
      <c r="JRN59"/>
      <c r="JRO59"/>
      <c r="JRP59"/>
      <c r="JRQ59"/>
      <c r="JRR59"/>
      <c r="JRS59"/>
      <c r="JRT59"/>
      <c r="JRU59"/>
      <c r="JRV59"/>
      <c r="JRW59"/>
      <c r="JRX59"/>
      <c r="JRY59"/>
      <c r="JRZ59"/>
      <c r="JSA59"/>
      <c r="JSB59"/>
      <c r="JSC59"/>
      <c r="JSD59"/>
      <c r="JSE59"/>
      <c r="JSF59"/>
      <c r="JSG59"/>
      <c r="JSH59"/>
      <c r="JSI59"/>
      <c r="JSJ59"/>
      <c r="JSK59"/>
      <c r="JSL59"/>
      <c r="JSM59"/>
      <c r="JSN59"/>
      <c r="JSO59"/>
      <c r="JSP59"/>
      <c r="JSQ59"/>
      <c r="JSR59"/>
      <c r="JSS59"/>
      <c r="JST59"/>
      <c r="JSU59"/>
      <c r="JSV59"/>
      <c r="JSW59"/>
      <c r="JSX59"/>
      <c r="JSY59"/>
      <c r="JSZ59"/>
      <c r="JTA59"/>
      <c r="JTB59"/>
      <c r="JTC59"/>
      <c r="JTD59"/>
      <c r="JTE59"/>
      <c r="JTF59"/>
      <c r="JTG59"/>
      <c r="JTH59"/>
      <c r="JTI59"/>
      <c r="JTJ59"/>
      <c r="JTK59"/>
      <c r="JTL59"/>
      <c r="JTM59"/>
      <c r="JTN59"/>
      <c r="JTO59"/>
      <c r="JTP59"/>
      <c r="JTQ59"/>
      <c r="JTR59"/>
      <c r="JTS59"/>
      <c r="JTT59"/>
      <c r="JTU59"/>
      <c r="JTV59"/>
      <c r="JTW59"/>
      <c r="JTX59"/>
      <c r="JTY59"/>
      <c r="JTZ59"/>
      <c r="JUA59"/>
      <c r="JUB59"/>
      <c r="JUC59"/>
      <c r="JUD59"/>
      <c r="JUE59"/>
      <c r="JUF59"/>
      <c r="JUG59"/>
      <c r="JUH59"/>
      <c r="JUI59"/>
      <c r="JUJ59"/>
      <c r="JUK59"/>
      <c r="JUL59"/>
      <c r="JUM59"/>
      <c r="JUN59"/>
      <c r="JUO59"/>
      <c r="JUP59"/>
      <c r="JUQ59"/>
      <c r="JUR59"/>
      <c r="JUS59"/>
      <c r="JUT59"/>
      <c r="JUU59"/>
      <c r="JUV59"/>
      <c r="JUW59"/>
      <c r="JUX59"/>
      <c r="JUY59"/>
      <c r="JUZ59"/>
      <c r="JVA59"/>
      <c r="JVB59"/>
      <c r="JVC59"/>
      <c r="JVD59"/>
      <c r="JVE59"/>
      <c r="JVF59"/>
      <c r="JVG59"/>
      <c r="JVH59"/>
      <c r="JVI59"/>
      <c r="JVJ59"/>
      <c r="JVK59"/>
      <c r="JVL59"/>
      <c r="JVM59"/>
      <c r="JVN59"/>
      <c r="JVO59"/>
      <c r="JVP59"/>
      <c r="JVQ59"/>
      <c r="JVR59"/>
      <c r="JVS59"/>
      <c r="JVT59"/>
      <c r="JVU59"/>
      <c r="JVV59"/>
      <c r="JVW59"/>
      <c r="JVX59"/>
      <c r="JVY59"/>
      <c r="JVZ59"/>
      <c r="JWA59"/>
      <c r="JWB59"/>
      <c r="JWC59"/>
      <c r="JWD59"/>
      <c r="JWE59"/>
      <c r="JWF59"/>
      <c r="JWG59"/>
      <c r="JWH59"/>
      <c r="JWI59"/>
      <c r="JWJ59"/>
      <c r="JWK59"/>
      <c r="JWL59"/>
      <c r="JWM59"/>
      <c r="JWN59"/>
      <c r="JWO59"/>
      <c r="JWP59"/>
      <c r="JWQ59"/>
      <c r="JWR59"/>
      <c r="JWS59"/>
      <c r="JWT59"/>
      <c r="JWU59"/>
      <c r="JWV59"/>
      <c r="JWW59"/>
      <c r="JWX59"/>
      <c r="JWY59"/>
      <c r="JWZ59"/>
      <c r="JXA59"/>
      <c r="JXB59"/>
      <c r="JXC59"/>
      <c r="JXD59"/>
      <c r="JXE59"/>
      <c r="JXF59"/>
      <c r="JXG59"/>
      <c r="JXH59"/>
      <c r="JXI59"/>
      <c r="JXJ59"/>
      <c r="JXK59"/>
      <c r="JXL59"/>
      <c r="JXM59"/>
      <c r="JXN59"/>
      <c r="JXO59"/>
      <c r="JXP59"/>
      <c r="JXQ59"/>
      <c r="JXR59"/>
      <c r="JXS59"/>
      <c r="JXT59"/>
      <c r="JXU59"/>
      <c r="JXV59"/>
      <c r="JXW59"/>
      <c r="JXX59"/>
      <c r="JXY59"/>
      <c r="JXZ59"/>
      <c r="JYA59"/>
      <c r="JYB59"/>
      <c r="JYC59"/>
      <c r="JYD59"/>
      <c r="JYE59"/>
      <c r="JYF59"/>
      <c r="JYG59"/>
      <c r="JYH59"/>
      <c r="JYI59"/>
      <c r="JYJ59"/>
      <c r="JYK59"/>
      <c r="JYL59"/>
      <c r="JYM59"/>
      <c r="JYN59"/>
      <c r="JYO59"/>
      <c r="JYP59"/>
      <c r="JYQ59"/>
      <c r="JYR59"/>
      <c r="JYS59"/>
      <c r="JYT59"/>
      <c r="JYU59"/>
      <c r="JYV59"/>
      <c r="JYW59"/>
      <c r="JYX59"/>
      <c r="JYY59"/>
      <c r="JYZ59"/>
      <c r="JZA59"/>
      <c r="JZB59"/>
      <c r="JZC59"/>
      <c r="JZD59"/>
      <c r="JZE59"/>
      <c r="JZF59"/>
      <c r="JZG59"/>
      <c r="JZH59"/>
      <c r="JZI59"/>
      <c r="JZJ59"/>
      <c r="JZK59"/>
      <c r="JZL59"/>
      <c r="JZM59"/>
      <c r="JZN59"/>
      <c r="JZO59"/>
      <c r="JZP59"/>
      <c r="JZQ59"/>
      <c r="JZR59"/>
      <c r="JZS59"/>
      <c r="JZT59"/>
      <c r="JZU59"/>
      <c r="JZV59"/>
      <c r="JZW59"/>
      <c r="JZX59"/>
      <c r="JZY59"/>
      <c r="JZZ59"/>
      <c r="KAA59"/>
      <c r="KAB59"/>
      <c r="KAC59"/>
      <c r="KAD59"/>
      <c r="KAE59"/>
      <c r="KAF59"/>
      <c r="KAG59"/>
      <c r="KAH59"/>
      <c r="KAI59"/>
      <c r="KAJ59"/>
      <c r="KAK59"/>
      <c r="KAL59"/>
      <c r="KAM59"/>
      <c r="KAN59"/>
      <c r="KAO59"/>
      <c r="KAP59"/>
      <c r="KAQ59"/>
      <c r="KAR59"/>
      <c r="KAS59"/>
      <c r="KAT59"/>
      <c r="KAU59"/>
      <c r="KAV59"/>
      <c r="KAW59"/>
      <c r="KAX59"/>
      <c r="KAY59"/>
      <c r="KAZ59"/>
      <c r="KBA59"/>
      <c r="KBB59"/>
      <c r="KBC59"/>
      <c r="KBD59"/>
      <c r="KBE59"/>
      <c r="KBF59"/>
      <c r="KBG59"/>
      <c r="KBH59"/>
      <c r="KBI59"/>
      <c r="KBJ59"/>
      <c r="KBK59"/>
      <c r="KBL59"/>
      <c r="KBM59"/>
      <c r="KBN59"/>
      <c r="KBO59"/>
      <c r="KBP59"/>
      <c r="KBQ59"/>
      <c r="KBR59"/>
      <c r="KBS59"/>
      <c r="KBT59"/>
      <c r="KBU59"/>
      <c r="KBV59"/>
      <c r="KBW59"/>
      <c r="KBX59"/>
      <c r="KBY59"/>
      <c r="KBZ59"/>
      <c r="KCA59"/>
      <c r="KCB59"/>
      <c r="KCC59"/>
      <c r="KCD59"/>
      <c r="KCE59"/>
      <c r="KCF59"/>
      <c r="KCG59"/>
      <c r="KCH59"/>
      <c r="KCI59"/>
      <c r="KCJ59"/>
      <c r="KCK59"/>
      <c r="KCL59"/>
      <c r="KCM59"/>
      <c r="KCN59"/>
      <c r="KCO59"/>
      <c r="KCP59"/>
      <c r="KCQ59"/>
      <c r="KCR59"/>
      <c r="KCS59"/>
      <c r="KCT59"/>
      <c r="KCU59"/>
      <c r="KCV59"/>
      <c r="KCW59"/>
      <c r="KCX59"/>
      <c r="KCY59"/>
      <c r="KCZ59"/>
      <c r="KDA59"/>
      <c r="KDB59"/>
      <c r="KDC59"/>
      <c r="KDD59"/>
      <c r="KDE59"/>
      <c r="KDF59"/>
      <c r="KDG59"/>
      <c r="KDH59"/>
      <c r="KDI59"/>
      <c r="KDJ59"/>
      <c r="KDK59"/>
      <c r="KDL59"/>
      <c r="KDM59"/>
      <c r="KDN59"/>
      <c r="KDO59"/>
      <c r="KDP59"/>
      <c r="KDQ59"/>
      <c r="KDR59"/>
      <c r="KDS59"/>
      <c r="KDT59"/>
      <c r="KDU59"/>
      <c r="KDV59"/>
      <c r="KDW59"/>
      <c r="KDX59"/>
      <c r="KDY59"/>
      <c r="KDZ59"/>
      <c r="KEA59"/>
      <c r="KEB59"/>
      <c r="KEC59"/>
      <c r="KED59"/>
      <c r="KEE59"/>
      <c r="KEF59"/>
      <c r="KEG59"/>
      <c r="KEH59"/>
      <c r="KEI59"/>
      <c r="KEJ59"/>
      <c r="KEK59"/>
      <c r="KEL59"/>
      <c r="KEM59"/>
      <c r="KEN59"/>
      <c r="KEO59"/>
      <c r="KEP59"/>
      <c r="KEQ59"/>
      <c r="KER59"/>
      <c r="KES59"/>
      <c r="KET59"/>
      <c r="KEU59"/>
      <c r="KEV59"/>
      <c r="KEW59"/>
      <c r="KEX59"/>
      <c r="KEY59"/>
      <c r="KEZ59"/>
      <c r="KFA59"/>
      <c r="KFB59"/>
      <c r="KFC59"/>
      <c r="KFD59"/>
      <c r="KFE59"/>
      <c r="KFF59"/>
      <c r="KFG59"/>
      <c r="KFH59"/>
      <c r="KFI59"/>
      <c r="KFJ59"/>
      <c r="KFK59"/>
      <c r="KFL59"/>
      <c r="KFM59"/>
      <c r="KFN59"/>
      <c r="KFO59"/>
      <c r="KFP59"/>
      <c r="KFQ59"/>
      <c r="KFR59"/>
      <c r="KFS59"/>
      <c r="KFT59"/>
      <c r="KFU59"/>
      <c r="KFV59"/>
      <c r="KFW59"/>
      <c r="KFX59"/>
      <c r="KFY59"/>
      <c r="KFZ59"/>
      <c r="KGA59"/>
      <c r="KGB59"/>
      <c r="KGC59"/>
      <c r="KGD59"/>
      <c r="KGE59"/>
      <c r="KGF59"/>
      <c r="KGG59"/>
      <c r="KGH59"/>
      <c r="KGI59"/>
      <c r="KGJ59"/>
      <c r="KGK59"/>
      <c r="KGL59"/>
      <c r="KGM59"/>
      <c r="KGN59"/>
      <c r="KGO59"/>
      <c r="KGP59"/>
      <c r="KGQ59"/>
      <c r="KGR59"/>
      <c r="KGS59"/>
      <c r="KGT59"/>
      <c r="KGU59"/>
      <c r="KGV59"/>
      <c r="KGW59"/>
      <c r="KGX59"/>
      <c r="KGY59"/>
      <c r="KGZ59"/>
      <c r="KHA59"/>
      <c r="KHB59"/>
      <c r="KHC59"/>
      <c r="KHD59"/>
      <c r="KHE59"/>
      <c r="KHF59"/>
      <c r="KHG59"/>
      <c r="KHH59"/>
      <c r="KHI59"/>
      <c r="KHJ59"/>
      <c r="KHK59"/>
      <c r="KHL59"/>
      <c r="KHM59"/>
      <c r="KHN59"/>
      <c r="KHO59"/>
      <c r="KHP59"/>
      <c r="KHQ59"/>
      <c r="KHR59"/>
      <c r="KHS59"/>
      <c r="KHT59"/>
      <c r="KHU59"/>
      <c r="KHV59"/>
      <c r="KHW59"/>
      <c r="KHX59"/>
      <c r="KHY59"/>
      <c r="KHZ59"/>
      <c r="KIA59"/>
      <c r="KIB59"/>
      <c r="KIC59"/>
      <c r="KID59"/>
      <c r="KIE59"/>
      <c r="KIF59"/>
      <c r="KIG59"/>
      <c r="KIH59"/>
      <c r="KII59"/>
      <c r="KIJ59"/>
      <c r="KIK59"/>
      <c r="KIL59"/>
      <c r="KIM59"/>
      <c r="KIN59"/>
      <c r="KIO59"/>
      <c r="KIP59"/>
      <c r="KIQ59"/>
      <c r="KIR59"/>
      <c r="KIS59"/>
      <c r="KIT59"/>
      <c r="KIU59"/>
      <c r="KIV59"/>
      <c r="KIW59"/>
      <c r="KIX59"/>
      <c r="KIY59"/>
      <c r="KIZ59"/>
      <c r="KJA59"/>
      <c r="KJB59"/>
      <c r="KJC59"/>
      <c r="KJD59"/>
      <c r="KJE59"/>
      <c r="KJF59"/>
      <c r="KJG59"/>
      <c r="KJH59"/>
      <c r="KJI59"/>
      <c r="KJJ59"/>
      <c r="KJK59"/>
      <c r="KJL59"/>
      <c r="KJM59"/>
      <c r="KJN59"/>
      <c r="KJO59"/>
      <c r="KJP59"/>
      <c r="KJQ59"/>
      <c r="KJR59"/>
      <c r="KJS59"/>
      <c r="KJT59"/>
      <c r="KJU59"/>
      <c r="KJV59"/>
      <c r="KJW59"/>
      <c r="KJX59"/>
      <c r="KJY59"/>
      <c r="KJZ59"/>
      <c r="KKA59"/>
      <c r="KKB59"/>
      <c r="KKC59"/>
      <c r="KKD59"/>
      <c r="KKE59"/>
      <c r="KKF59"/>
      <c r="KKG59"/>
      <c r="KKH59"/>
      <c r="KKI59"/>
      <c r="KKJ59"/>
      <c r="KKK59"/>
      <c r="KKL59"/>
      <c r="KKM59"/>
      <c r="KKN59"/>
      <c r="KKO59"/>
      <c r="KKP59"/>
      <c r="KKQ59"/>
      <c r="KKR59"/>
      <c r="KKS59"/>
      <c r="KKT59"/>
      <c r="KKU59"/>
      <c r="KKV59"/>
      <c r="KKW59"/>
      <c r="KKX59"/>
      <c r="KKY59"/>
      <c r="KKZ59"/>
      <c r="KLA59"/>
      <c r="KLB59"/>
      <c r="KLC59"/>
      <c r="KLD59"/>
      <c r="KLE59"/>
      <c r="KLF59"/>
      <c r="KLG59"/>
      <c r="KLH59"/>
      <c r="KLI59"/>
      <c r="KLJ59"/>
      <c r="KLK59"/>
      <c r="KLL59"/>
      <c r="KLM59"/>
      <c r="KLN59"/>
      <c r="KLO59"/>
      <c r="KLP59"/>
      <c r="KLQ59"/>
      <c r="KLR59"/>
      <c r="KLS59"/>
      <c r="KLT59"/>
      <c r="KLU59"/>
      <c r="KLV59"/>
      <c r="KLW59"/>
      <c r="KLX59"/>
      <c r="KLY59"/>
      <c r="KLZ59"/>
      <c r="KMA59"/>
      <c r="KMB59"/>
      <c r="KMC59"/>
      <c r="KMD59"/>
      <c r="KME59"/>
      <c r="KMF59"/>
      <c r="KMG59"/>
      <c r="KMH59"/>
      <c r="KMI59"/>
      <c r="KMJ59"/>
      <c r="KMK59"/>
      <c r="KML59"/>
      <c r="KMM59"/>
      <c r="KMN59"/>
      <c r="KMO59"/>
      <c r="KMP59"/>
      <c r="KMQ59"/>
      <c r="KMR59"/>
      <c r="KMS59"/>
      <c r="KMT59"/>
      <c r="KMU59"/>
      <c r="KMV59"/>
      <c r="KMW59"/>
      <c r="KMX59"/>
      <c r="KMY59"/>
      <c r="KMZ59"/>
      <c r="KNA59"/>
      <c r="KNB59"/>
      <c r="KNC59"/>
      <c r="KND59"/>
      <c r="KNE59"/>
      <c r="KNF59"/>
      <c r="KNG59"/>
      <c r="KNH59"/>
      <c r="KNI59"/>
      <c r="KNJ59"/>
      <c r="KNK59"/>
      <c r="KNL59"/>
      <c r="KNM59"/>
      <c r="KNN59"/>
      <c r="KNO59"/>
      <c r="KNP59"/>
      <c r="KNQ59"/>
      <c r="KNR59"/>
      <c r="KNS59"/>
      <c r="KNT59"/>
      <c r="KNU59"/>
      <c r="KNV59"/>
      <c r="KNW59"/>
      <c r="KNX59"/>
      <c r="KNY59"/>
      <c r="KNZ59"/>
      <c r="KOA59"/>
      <c r="KOB59"/>
      <c r="KOC59"/>
      <c r="KOD59"/>
      <c r="KOE59"/>
      <c r="KOF59"/>
      <c r="KOG59"/>
      <c r="KOH59"/>
      <c r="KOI59"/>
      <c r="KOJ59"/>
      <c r="KOK59"/>
      <c r="KOL59"/>
      <c r="KOM59"/>
      <c r="KON59"/>
      <c r="KOO59"/>
      <c r="KOP59"/>
      <c r="KOQ59"/>
      <c r="KOR59"/>
      <c r="KOS59"/>
      <c r="KOT59"/>
      <c r="KOU59"/>
      <c r="KOV59"/>
      <c r="KOW59"/>
      <c r="KOX59"/>
      <c r="KOY59"/>
      <c r="KOZ59"/>
      <c r="KPA59"/>
      <c r="KPB59"/>
      <c r="KPC59"/>
      <c r="KPD59"/>
      <c r="KPE59"/>
      <c r="KPF59"/>
      <c r="KPG59"/>
      <c r="KPH59"/>
      <c r="KPI59"/>
      <c r="KPJ59"/>
      <c r="KPK59"/>
      <c r="KPL59"/>
      <c r="KPM59"/>
      <c r="KPN59"/>
      <c r="KPO59"/>
      <c r="KPP59"/>
      <c r="KPQ59"/>
      <c r="KPR59"/>
      <c r="KPS59"/>
      <c r="KPT59"/>
      <c r="KPU59"/>
      <c r="KPV59"/>
      <c r="KPW59"/>
      <c r="KPX59"/>
      <c r="KPY59"/>
      <c r="KPZ59"/>
      <c r="KQA59"/>
      <c r="KQB59"/>
      <c r="KQC59"/>
      <c r="KQD59"/>
      <c r="KQE59"/>
      <c r="KQF59"/>
      <c r="KQG59"/>
      <c r="KQH59"/>
      <c r="KQI59"/>
      <c r="KQJ59"/>
      <c r="KQK59"/>
      <c r="KQL59"/>
      <c r="KQM59"/>
      <c r="KQN59"/>
      <c r="KQO59"/>
      <c r="KQP59"/>
      <c r="KQQ59"/>
      <c r="KQR59"/>
      <c r="KQS59"/>
      <c r="KQT59"/>
      <c r="KQU59"/>
      <c r="KQV59"/>
      <c r="KQW59"/>
      <c r="KQX59"/>
      <c r="KQY59"/>
      <c r="KQZ59"/>
      <c r="KRA59"/>
      <c r="KRB59"/>
      <c r="KRC59"/>
      <c r="KRD59"/>
      <c r="KRE59"/>
      <c r="KRF59"/>
      <c r="KRG59"/>
      <c r="KRH59"/>
      <c r="KRI59"/>
      <c r="KRJ59"/>
      <c r="KRK59"/>
      <c r="KRL59"/>
      <c r="KRM59"/>
      <c r="KRN59"/>
      <c r="KRO59"/>
      <c r="KRP59"/>
      <c r="KRQ59"/>
      <c r="KRR59"/>
      <c r="KRS59"/>
      <c r="KRT59"/>
      <c r="KRU59"/>
      <c r="KRV59"/>
      <c r="KRW59"/>
      <c r="KRX59"/>
      <c r="KRY59"/>
      <c r="KRZ59"/>
      <c r="KSA59"/>
      <c r="KSB59"/>
      <c r="KSC59"/>
      <c r="KSD59"/>
      <c r="KSE59"/>
      <c r="KSF59"/>
      <c r="KSG59"/>
      <c r="KSH59"/>
      <c r="KSI59"/>
      <c r="KSJ59"/>
      <c r="KSK59"/>
      <c r="KSL59"/>
      <c r="KSM59"/>
      <c r="KSN59"/>
      <c r="KSO59"/>
      <c r="KSP59"/>
      <c r="KSQ59"/>
      <c r="KSR59"/>
      <c r="KSS59"/>
      <c r="KST59"/>
      <c r="KSU59"/>
      <c r="KSV59"/>
      <c r="KSW59"/>
      <c r="KSX59"/>
      <c r="KSY59"/>
      <c r="KSZ59"/>
      <c r="KTA59"/>
      <c r="KTB59"/>
      <c r="KTC59"/>
      <c r="KTD59"/>
      <c r="KTE59"/>
      <c r="KTF59"/>
      <c r="KTG59"/>
      <c r="KTH59"/>
      <c r="KTI59"/>
      <c r="KTJ59"/>
      <c r="KTK59"/>
      <c r="KTL59"/>
      <c r="KTM59"/>
      <c r="KTN59"/>
      <c r="KTO59"/>
      <c r="KTP59"/>
      <c r="KTQ59"/>
      <c r="KTR59"/>
      <c r="KTS59"/>
      <c r="KTT59"/>
      <c r="KTU59"/>
      <c r="KTV59"/>
      <c r="KTW59"/>
      <c r="KTX59"/>
      <c r="KTY59"/>
      <c r="KTZ59"/>
      <c r="KUA59"/>
      <c r="KUB59"/>
      <c r="KUC59"/>
      <c r="KUD59"/>
      <c r="KUE59"/>
      <c r="KUF59"/>
      <c r="KUG59"/>
      <c r="KUH59"/>
      <c r="KUI59"/>
      <c r="KUJ59"/>
      <c r="KUK59"/>
      <c r="KUL59"/>
      <c r="KUM59"/>
      <c r="KUN59"/>
      <c r="KUO59"/>
      <c r="KUP59"/>
      <c r="KUQ59"/>
      <c r="KUR59"/>
      <c r="KUS59"/>
      <c r="KUT59"/>
      <c r="KUU59"/>
      <c r="KUV59"/>
      <c r="KUW59"/>
      <c r="KUX59"/>
      <c r="KUY59"/>
      <c r="KUZ59"/>
      <c r="KVA59"/>
      <c r="KVB59"/>
      <c r="KVC59"/>
      <c r="KVD59"/>
      <c r="KVE59"/>
      <c r="KVF59"/>
      <c r="KVG59"/>
      <c r="KVH59"/>
      <c r="KVI59"/>
      <c r="KVJ59"/>
      <c r="KVK59"/>
      <c r="KVL59"/>
      <c r="KVM59"/>
      <c r="KVN59"/>
      <c r="KVO59"/>
      <c r="KVP59"/>
      <c r="KVQ59"/>
      <c r="KVR59"/>
      <c r="KVS59"/>
      <c r="KVT59"/>
      <c r="KVU59"/>
      <c r="KVV59"/>
      <c r="KVW59"/>
      <c r="KVX59"/>
      <c r="KVY59"/>
      <c r="KVZ59"/>
      <c r="KWA59"/>
      <c r="KWB59"/>
      <c r="KWC59"/>
      <c r="KWD59"/>
      <c r="KWE59"/>
      <c r="KWF59"/>
      <c r="KWG59"/>
      <c r="KWH59"/>
      <c r="KWI59"/>
      <c r="KWJ59"/>
      <c r="KWK59"/>
      <c r="KWL59"/>
      <c r="KWM59"/>
      <c r="KWN59"/>
      <c r="KWO59"/>
      <c r="KWP59"/>
      <c r="KWQ59"/>
      <c r="KWR59"/>
      <c r="KWS59"/>
      <c r="KWT59"/>
      <c r="KWU59"/>
      <c r="KWV59"/>
      <c r="KWW59"/>
      <c r="KWX59"/>
      <c r="KWY59"/>
      <c r="KWZ59"/>
      <c r="KXA59"/>
      <c r="KXB59"/>
      <c r="KXC59"/>
      <c r="KXD59"/>
      <c r="KXE59"/>
      <c r="KXF59"/>
      <c r="KXG59"/>
      <c r="KXH59"/>
      <c r="KXI59"/>
      <c r="KXJ59"/>
      <c r="KXK59"/>
      <c r="KXL59"/>
      <c r="KXM59"/>
      <c r="KXN59"/>
      <c r="KXO59"/>
      <c r="KXP59"/>
      <c r="KXQ59"/>
      <c r="KXR59"/>
      <c r="KXS59"/>
      <c r="KXT59"/>
      <c r="KXU59"/>
      <c r="KXV59"/>
      <c r="KXW59"/>
      <c r="KXX59"/>
      <c r="KXY59"/>
      <c r="KXZ59"/>
      <c r="KYA59"/>
      <c r="KYB59"/>
      <c r="KYC59"/>
      <c r="KYD59"/>
      <c r="KYE59"/>
      <c r="KYF59"/>
      <c r="KYG59"/>
      <c r="KYH59"/>
      <c r="KYI59"/>
      <c r="KYJ59"/>
      <c r="KYK59"/>
      <c r="KYL59"/>
      <c r="KYM59"/>
      <c r="KYN59"/>
      <c r="KYO59"/>
      <c r="KYP59"/>
      <c r="KYQ59"/>
      <c r="KYR59"/>
      <c r="KYS59"/>
      <c r="KYT59"/>
      <c r="KYU59"/>
      <c r="KYV59"/>
      <c r="KYW59"/>
      <c r="KYX59"/>
      <c r="KYY59"/>
      <c r="KYZ59"/>
      <c r="KZA59"/>
      <c r="KZB59"/>
      <c r="KZC59"/>
      <c r="KZD59"/>
      <c r="KZE59"/>
      <c r="KZF59"/>
      <c r="KZG59"/>
      <c r="KZH59"/>
      <c r="KZI59"/>
      <c r="KZJ59"/>
      <c r="KZK59"/>
      <c r="KZL59"/>
      <c r="KZM59"/>
      <c r="KZN59"/>
      <c r="KZO59"/>
      <c r="KZP59"/>
      <c r="KZQ59"/>
      <c r="KZR59"/>
      <c r="KZS59"/>
      <c r="KZT59"/>
      <c r="KZU59"/>
      <c r="KZV59"/>
      <c r="KZW59"/>
      <c r="KZX59"/>
      <c r="KZY59"/>
      <c r="KZZ59"/>
      <c r="LAA59"/>
      <c r="LAB59"/>
      <c r="LAC59"/>
      <c r="LAD59"/>
      <c r="LAE59"/>
      <c r="LAF59"/>
      <c r="LAG59"/>
      <c r="LAH59"/>
      <c r="LAI59"/>
      <c r="LAJ59"/>
      <c r="LAK59"/>
      <c r="LAL59"/>
      <c r="LAM59"/>
      <c r="LAN59"/>
      <c r="LAO59"/>
      <c r="LAP59"/>
      <c r="LAQ59"/>
      <c r="LAR59"/>
      <c r="LAS59"/>
      <c r="LAT59"/>
      <c r="LAU59"/>
      <c r="LAV59"/>
      <c r="LAW59"/>
      <c r="LAX59"/>
      <c r="LAY59"/>
      <c r="LAZ59"/>
      <c r="LBA59"/>
      <c r="LBB59"/>
      <c r="LBC59"/>
      <c r="LBD59"/>
      <c r="LBE59"/>
      <c r="LBF59"/>
      <c r="LBG59"/>
      <c r="LBH59"/>
      <c r="LBI59"/>
      <c r="LBJ59"/>
      <c r="LBK59"/>
      <c r="LBL59"/>
      <c r="LBM59"/>
      <c r="LBN59"/>
      <c r="LBO59"/>
      <c r="LBP59"/>
      <c r="LBQ59"/>
      <c r="LBR59"/>
      <c r="LBS59"/>
      <c r="LBT59"/>
      <c r="LBU59"/>
      <c r="LBV59"/>
      <c r="LBW59"/>
      <c r="LBX59"/>
      <c r="LBY59"/>
      <c r="LBZ59"/>
      <c r="LCA59"/>
      <c r="LCB59"/>
      <c r="LCC59"/>
      <c r="LCD59"/>
      <c r="LCE59"/>
      <c r="LCF59"/>
      <c r="LCG59"/>
      <c r="LCH59"/>
      <c r="LCI59"/>
      <c r="LCJ59"/>
      <c r="LCK59"/>
      <c r="LCL59"/>
      <c r="LCM59"/>
      <c r="LCN59"/>
      <c r="LCO59"/>
      <c r="LCP59"/>
      <c r="LCQ59"/>
      <c r="LCR59"/>
      <c r="LCS59"/>
      <c r="LCT59"/>
      <c r="LCU59"/>
      <c r="LCV59"/>
      <c r="LCW59"/>
      <c r="LCX59"/>
      <c r="LCY59"/>
      <c r="LCZ59"/>
      <c r="LDA59"/>
      <c r="LDB59"/>
      <c r="LDC59"/>
      <c r="LDD59"/>
      <c r="LDE59"/>
      <c r="LDF59"/>
      <c r="LDG59"/>
      <c r="LDH59"/>
      <c r="LDI59"/>
      <c r="LDJ59"/>
      <c r="LDK59"/>
      <c r="LDL59"/>
      <c r="LDM59"/>
      <c r="LDN59"/>
      <c r="LDO59"/>
      <c r="LDP59"/>
      <c r="LDQ59"/>
      <c r="LDR59"/>
      <c r="LDS59"/>
      <c r="LDT59"/>
      <c r="LDU59"/>
      <c r="LDV59"/>
      <c r="LDW59"/>
      <c r="LDX59"/>
      <c r="LDY59"/>
      <c r="LDZ59"/>
      <c r="LEA59"/>
      <c r="LEB59"/>
      <c r="LEC59"/>
      <c r="LED59"/>
      <c r="LEE59"/>
      <c r="LEF59"/>
      <c r="LEG59"/>
      <c r="LEH59"/>
      <c r="LEI59"/>
      <c r="LEJ59"/>
      <c r="LEK59"/>
      <c r="LEL59"/>
      <c r="LEM59"/>
      <c r="LEN59"/>
      <c r="LEO59"/>
      <c r="LEP59"/>
      <c r="LEQ59"/>
      <c r="LER59"/>
      <c r="LES59"/>
      <c r="LET59"/>
      <c r="LEU59"/>
      <c r="LEV59"/>
      <c r="LEW59"/>
      <c r="LEX59"/>
      <c r="LEY59"/>
      <c r="LEZ59"/>
      <c r="LFA59"/>
      <c r="LFB59"/>
      <c r="LFC59"/>
      <c r="LFD59"/>
      <c r="LFE59"/>
      <c r="LFF59"/>
      <c r="LFG59"/>
      <c r="LFH59"/>
      <c r="LFI59"/>
      <c r="LFJ59"/>
      <c r="LFK59"/>
      <c r="LFL59"/>
      <c r="LFM59"/>
      <c r="LFN59"/>
      <c r="LFO59"/>
      <c r="LFP59"/>
      <c r="LFQ59"/>
      <c r="LFR59"/>
      <c r="LFS59"/>
      <c r="LFT59"/>
      <c r="LFU59"/>
      <c r="LFV59"/>
      <c r="LFW59"/>
      <c r="LFX59"/>
      <c r="LFY59"/>
      <c r="LFZ59"/>
      <c r="LGA59"/>
      <c r="LGB59"/>
      <c r="LGC59"/>
      <c r="LGD59"/>
      <c r="LGE59"/>
      <c r="LGF59"/>
      <c r="LGG59"/>
      <c r="LGH59"/>
      <c r="LGI59"/>
      <c r="LGJ59"/>
      <c r="LGK59"/>
      <c r="LGL59"/>
      <c r="LGM59"/>
      <c r="LGN59"/>
      <c r="LGO59"/>
      <c r="LGP59"/>
      <c r="LGQ59"/>
      <c r="LGR59"/>
      <c r="LGS59"/>
      <c r="LGT59"/>
      <c r="LGU59"/>
      <c r="LGV59"/>
      <c r="LGW59"/>
      <c r="LGX59"/>
      <c r="LGY59"/>
      <c r="LGZ59"/>
      <c r="LHA59"/>
      <c r="LHB59"/>
      <c r="LHC59"/>
      <c r="LHD59"/>
      <c r="LHE59"/>
      <c r="LHF59"/>
      <c r="LHG59"/>
      <c r="LHH59"/>
      <c r="LHI59"/>
      <c r="LHJ59"/>
      <c r="LHK59"/>
      <c r="LHL59"/>
      <c r="LHM59"/>
      <c r="LHN59"/>
      <c r="LHO59"/>
      <c r="LHP59"/>
      <c r="LHQ59"/>
      <c r="LHR59"/>
      <c r="LHS59"/>
      <c r="LHT59"/>
      <c r="LHU59"/>
      <c r="LHV59"/>
      <c r="LHW59"/>
      <c r="LHX59"/>
      <c r="LHY59"/>
      <c r="LHZ59"/>
      <c r="LIA59"/>
      <c r="LIB59"/>
      <c r="LIC59"/>
      <c r="LID59"/>
      <c r="LIE59"/>
      <c r="LIF59"/>
      <c r="LIG59"/>
      <c r="LIH59"/>
      <c r="LII59"/>
      <c r="LIJ59"/>
      <c r="LIK59"/>
      <c r="LIL59"/>
      <c r="LIM59"/>
      <c r="LIN59"/>
      <c r="LIO59"/>
      <c r="LIP59"/>
      <c r="LIQ59"/>
      <c r="LIR59"/>
      <c r="LIS59"/>
      <c r="LIT59"/>
      <c r="LIU59"/>
      <c r="LIV59"/>
      <c r="LIW59"/>
      <c r="LIX59"/>
      <c r="LIY59"/>
      <c r="LIZ59"/>
      <c r="LJA59"/>
      <c r="LJB59"/>
      <c r="LJC59"/>
      <c r="LJD59"/>
      <c r="LJE59"/>
      <c r="LJF59"/>
      <c r="LJG59"/>
      <c r="LJH59"/>
      <c r="LJI59"/>
      <c r="LJJ59"/>
      <c r="LJK59"/>
      <c r="LJL59"/>
      <c r="LJM59"/>
      <c r="LJN59"/>
      <c r="LJO59"/>
      <c r="LJP59"/>
      <c r="LJQ59"/>
      <c r="LJR59"/>
      <c r="LJS59"/>
      <c r="LJT59"/>
      <c r="LJU59"/>
      <c r="LJV59"/>
      <c r="LJW59"/>
      <c r="LJX59"/>
      <c r="LJY59"/>
      <c r="LJZ59"/>
      <c r="LKA59"/>
      <c r="LKB59"/>
      <c r="LKC59"/>
      <c r="LKD59"/>
      <c r="LKE59"/>
      <c r="LKF59"/>
      <c r="LKG59"/>
      <c r="LKH59"/>
      <c r="LKI59"/>
      <c r="LKJ59"/>
      <c r="LKK59"/>
      <c r="LKL59"/>
      <c r="LKM59"/>
      <c r="LKN59"/>
      <c r="LKO59"/>
      <c r="LKP59"/>
      <c r="LKQ59"/>
      <c r="LKR59"/>
      <c r="LKS59"/>
      <c r="LKT59"/>
      <c r="LKU59"/>
      <c r="LKV59"/>
      <c r="LKW59"/>
      <c r="LKX59"/>
      <c r="LKY59"/>
      <c r="LKZ59"/>
      <c r="LLA59"/>
      <c r="LLB59"/>
      <c r="LLC59"/>
      <c r="LLD59"/>
      <c r="LLE59"/>
      <c r="LLF59"/>
      <c r="LLG59"/>
      <c r="LLH59"/>
      <c r="LLI59"/>
      <c r="LLJ59"/>
      <c r="LLK59"/>
      <c r="LLL59"/>
      <c r="LLM59"/>
      <c r="LLN59"/>
      <c r="LLO59"/>
      <c r="LLP59"/>
      <c r="LLQ59"/>
      <c r="LLR59"/>
      <c r="LLS59"/>
      <c r="LLT59"/>
      <c r="LLU59"/>
      <c r="LLV59"/>
      <c r="LLW59"/>
      <c r="LLX59"/>
      <c r="LLY59"/>
      <c r="LLZ59"/>
      <c r="LMA59"/>
      <c r="LMB59"/>
      <c r="LMC59"/>
      <c r="LMD59"/>
      <c r="LME59"/>
      <c r="LMF59"/>
      <c r="LMG59"/>
      <c r="LMH59"/>
      <c r="LMI59"/>
      <c r="LMJ59"/>
      <c r="LMK59"/>
      <c r="LML59"/>
      <c r="LMM59"/>
      <c r="LMN59"/>
      <c r="LMO59"/>
      <c r="LMP59"/>
      <c r="LMQ59"/>
      <c r="LMR59"/>
      <c r="LMS59"/>
      <c r="LMT59"/>
      <c r="LMU59"/>
      <c r="LMV59"/>
      <c r="LMW59"/>
      <c r="LMX59"/>
      <c r="LMY59"/>
      <c r="LMZ59"/>
      <c r="LNA59"/>
      <c r="LNB59"/>
      <c r="LNC59"/>
      <c r="LND59"/>
      <c r="LNE59"/>
      <c r="LNF59"/>
      <c r="LNG59"/>
      <c r="LNH59"/>
      <c r="LNI59"/>
      <c r="LNJ59"/>
      <c r="LNK59"/>
      <c r="LNL59"/>
      <c r="LNM59"/>
      <c r="LNN59"/>
      <c r="LNO59"/>
      <c r="LNP59"/>
      <c r="LNQ59"/>
      <c r="LNR59"/>
      <c r="LNS59"/>
      <c r="LNT59"/>
      <c r="LNU59"/>
      <c r="LNV59"/>
      <c r="LNW59"/>
      <c r="LNX59"/>
      <c r="LNY59"/>
      <c r="LNZ59"/>
      <c r="LOA59"/>
      <c r="LOB59"/>
      <c r="LOC59"/>
      <c r="LOD59"/>
      <c r="LOE59"/>
      <c r="LOF59"/>
      <c r="LOG59"/>
      <c r="LOH59"/>
      <c r="LOI59"/>
      <c r="LOJ59"/>
      <c r="LOK59"/>
      <c r="LOL59"/>
      <c r="LOM59"/>
      <c r="LON59"/>
      <c r="LOO59"/>
      <c r="LOP59"/>
      <c r="LOQ59"/>
      <c r="LOR59"/>
      <c r="LOS59"/>
      <c r="LOT59"/>
      <c r="LOU59"/>
      <c r="LOV59"/>
      <c r="LOW59"/>
      <c r="LOX59"/>
      <c r="LOY59"/>
      <c r="LOZ59"/>
      <c r="LPA59"/>
      <c r="LPB59"/>
      <c r="LPC59"/>
      <c r="LPD59"/>
      <c r="LPE59"/>
      <c r="LPF59"/>
      <c r="LPG59"/>
      <c r="LPH59"/>
      <c r="LPI59"/>
      <c r="LPJ59"/>
      <c r="LPK59"/>
      <c r="LPL59"/>
      <c r="LPM59"/>
      <c r="LPN59"/>
      <c r="LPO59"/>
      <c r="LPP59"/>
      <c r="LPQ59"/>
      <c r="LPR59"/>
      <c r="LPS59"/>
      <c r="LPT59"/>
      <c r="LPU59"/>
      <c r="LPV59"/>
      <c r="LPW59"/>
      <c r="LPX59"/>
      <c r="LPY59"/>
      <c r="LPZ59"/>
      <c r="LQA59"/>
      <c r="LQB59"/>
      <c r="LQC59"/>
      <c r="LQD59"/>
      <c r="LQE59"/>
      <c r="LQF59"/>
      <c r="LQG59"/>
      <c r="LQH59"/>
      <c r="LQI59"/>
      <c r="LQJ59"/>
      <c r="LQK59"/>
      <c r="LQL59"/>
      <c r="LQM59"/>
      <c r="LQN59"/>
      <c r="LQO59"/>
      <c r="LQP59"/>
      <c r="LQQ59"/>
      <c r="LQR59"/>
      <c r="LQS59"/>
      <c r="LQT59"/>
      <c r="LQU59"/>
      <c r="LQV59"/>
      <c r="LQW59"/>
      <c r="LQX59"/>
      <c r="LQY59"/>
      <c r="LQZ59"/>
      <c r="LRA59"/>
      <c r="LRB59"/>
      <c r="LRC59"/>
      <c r="LRD59"/>
      <c r="LRE59"/>
      <c r="LRF59"/>
      <c r="LRG59"/>
      <c r="LRH59"/>
      <c r="LRI59"/>
      <c r="LRJ59"/>
      <c r="LRK59"/>
      <c r="LRL59"/>
      <c r="LRM59"/>
      <c r="LRN59"/>
      <c r="LRO59"/>
      <c r="LRP59"/>
      <c r="LRQ59"/>
      <c r="LRR59"/>
      <c r="LRS59"/>
      <c r="LRT59"/>
      <c r="LRU59"/>
      <c r="LRV59"/>
      <c r="LRW59"/>
      <c r="LRX59"/>
      <c r="LRY59"/>
      <c r="LRZ59"/>
      <c r="LSA59"/>
      <c r="LSB59"/>
      <c r="LSC59"/>
      <c r="LSD59"/>
      <c r="LSE59"/>
      <c r="LSF59"/>
      <c r="LSG59"/>
      <c r="LSH59"/>
      <c r="LSI59"/>
      <c r="LSJ59"/>
      <c r="LSK59"/>
      <c r="LSL59"/>
      <c r="LSM59"/>
      <c r="LSN59"/>
      <c r="LSO59"/>
      <c r="LSP59"/>
      <c r="LSQ59"/>
      <c r="LSR59"/>
      <c r="LSS59"/>
      <c r="LST59"/>
      <c r="LSU59"/>
      <c r="LSV59"/>
      <c r="LSW59"/>
      <c r="LSX59"/>
      <c r="LSY59"/>
      <c r="LSZ59"/>
      <c r="LTA59"/>
      <c r="LTB59"/>
      <c r="LTC59"/>
      <c r="LTD59"/>
      <c r="LTE59"/>
      <c r="LTF59"/>
      <c r="LTG59"/>
      <c r="LTH59"/>
      <c r="LTI59"/>
      <c r="LTJ59"/>
      <c r="LTK59"/>
      <c r="LTL59"/>
      <c r="LTM59"/>
      <c r="LTN59"/>
      <c r="LTO59"/>
      <c r="LTP59"/>
      <c r="LTQ59"/>
      <c r="LTR59"/>
      <c r="LTS59"/>
      <c r="LTT59"/>
      <c r="LTU59"/>
      <c r="LTV59"/>
      <c r="LTW59"/>
      <c r="LTX59"/>
      <c r="LTY59"/>
      <c r="LTZ59"/>
      <c r="LUA59"/>
      <c r="LUB59"/>
      <c r="LUC59"/>
      <c r="LUD59"/>
      <c r="LUE59"/>
      <c r="LUF59"/>
      <c r="LUG59"/>
      <c r="LUH59"/>
      <c r="LUI59"/>
      <c r="LUJ59"/>
      <c r="LUK59"/>
      <c r="LUL59"/>
      <c r="LUM59"/>
      <c r="LUN59"/>
      <c r="LUO59"/>
      <c r="LUP59"/>
      <c r="LUQ59"/>
      <c r="LUR59"/>
      <c r="LUS59"/>
      <c r="LUT59"/>
      <c r="LUU59"/>
      <c r="LUV59"/>
      <c r="LUW59"/>
      <c r="LUX59"/>
      <c r="LUY59"/>
      <c r="LUZ59"/>
      <c r="LVA59"/>
      <c r="LVB59"/>
      <c r="LVC59"/>
      <c r="LVD59"/>
      <c r="LVE59"/>
      <c r="LVF59"/>
      <c r="LVG59"/>
      <c r="LVH59"/>
      <c r="LVI59"/>
      <c r="LVJ59"/>
      <c r="LVK59"/>
      <c r="LVL59"/>
      <c r="LVM59"/>
      <c r="LVN59"/>
      <c r="LVO59"/>
      <c r="LVP59"/>
      <c r="LVQ59"/>
      <c r="LVR59"/>
      <c r="LVS59"/>
      <c r="LVT59"/>
      <c r="LVU59"/>
      <c r="LVV59"/>
      <c r="LVW59"/>
      <c r="LVX59"/>
      <c r="LVY59"/>
      <c r="LVZ59"/>
      <c r="LWA59"/>
      <c r="LWB59"/>
      <c r="LWC59"/>
      <c r="LWD59"/>
      <c r="LWE59"/>
      <c r="LWF59"/>
      <c r="LWG59"/>
      <c r="LWH59"/>
      <c r="LWI59"/>
      <c r="LWJ59"/>
      <c r="LWK59"/>
      <c r="LWL59"/>
      <c r="LWM59"/>
      <c r="LWN59"/>
      <c r="LWO59"/>
      <c r="LWP59"/>
      <c r="LWQ59"/>
      <c r="LWR59"/>
      <c r="LWS59"/>
      <c r="LWT59"/>
      <c r="LWU59"/>
      <c r="LWV59"/>
      <c r="LWW59"/>
      <c r="LWX59"/>
      <c r="LWY59"/>
      <c r="LWZ59"/>
      <c r="LXA59"/>
      <c r="LXB59"/>
      <c r="LXC59"/>
      <c r="LXD59"/>
      <c r="LXE59"/>
      <c r="LXF59"/>
      <c r="LXG59"/>
      <c r="LXH59"/>
      <c r="LXI59"/>
      <c r="LXJ59"/>
      <c r="LXK59"/>
      <c r="LXL59"/>
      <c r="LXM59"/>
      <c r="LXN59"/>
      <c r="LXO59"/>
      <c r="LXP59"/>
      <c r="LXQ59"/>
      <c r="LXR59"/>
      <c r="LXS59"/>
      <c r="LXT59"/>
      <c r="LXU59"/>
      <c r="LXV59"/>
      <c r="LXW59"/>
      <c r="LXX59"/>
      <c r="LXY59"/>
      <c r="LXZ59"/>
      <c r="LYA59"/>
      <c r="LYB59"/>
      <c r="LYC59"/>
      <c r="LYD59"/>
      <c r="LYE59"/>
      <c r="LYF59"/>
      <c r="LYG59"/>
      <c r="LYH59"/>
      <c r="LYI59"/>
      <c r="LYJ59"/>
      <c r="LYK59"/>
      <c r="LYL59"/>
      <c r="LYM59"/>
      <c r="LYN59"/>
      <c r="LYO59"/>
      <c r="LYP59"/>
      <c r="LYQ59"/>
      <c r="LYR59"/>
      <c r="LYS59"/>
      <c r="LYT59"/>
      <c r="LYU59"/>
      <c r="LYV59"/>
      <c r="LYW59"/>
      <c r="LYX59"/>
      <c r="LYY59"/>
      <c r="LYZ59"/>
      <c r="LZA59"/>
      <c r="LZB59"/>
      <c r="LZC59"/>
      <c r="LZD59"/>
      <c r="LZE59"/>
      <c r="LZF59"/>
      <c r="LZG59"/>
      <c r="LZH59"/>
      <c r="LZI59"/>
      <c r="LZJ59"/>
      <c r="LZK59"/>
      <c r="LZL59"/>
      <c r="LZM59"/>
      <c r="LZN59"/>
      <c r="LZO59"/>
      <c r="LZP59"/>
      <c r="LZQ59"/>
      <c r="LZR59"/>
      <c r="LZS59"/>
      <c r="LZT59"/>
      <c r="LZU59"/>
      <c r="LZV59"/>
      <c r="LZW59"/>
      <c r="LZX59"/>
      <c r="LZY59"/>
      <c r="LZZ59"/>
      <c r="MAA59"/>
      <c r="MAB59"/>
      <c r="MAC59"/>
      <c r="MAD59"/>
      <c r="MAE59"/>
      <c r="MAF59"/>
      <c r="MAG59"/>
      <c r="MAH59"/>
      <c r="MAI59"/>
      <c r="MAJ59"/>
      <c r="MAK59"/>
      <c r="MAL59"/>
      <c r="MAM59"/>
      <c r="MAN59"/>
      <c r="MAO59"/>
      <c r="MAP59"/>
      <c r="MAQ59"/>
      <c r="MAR59"/>
      <c r="MAS59"/>
      <c r="MAT59"/>
      <c r="MAU59"/>
      <c r="MAV59"/>
      <c r="MAW59"/>
      <c r="MAX59"/>
      <c r="MAY59"/>
      <c r="MAZ59"/>
      <c r="MBA59"/>
      <c r="MBB59"/>
      <c r="MBC59"/>
      <c r="MBD59"/>
      <c r="MBE59"/>
      <c r="MBF59"/>
      <c r="MBG59"/>
      <c r="MBH59"/>
      <c r="MBI59"/>
      <c r="MBJ59"/>
      <c r="MBK59"/>
      <c r="MBL59"/>
      <c r="MBM59"/>
      <c r="MBN59"/>
      <c r="MBO59"/>
      <c r="MBP59"/>
      <c r="MBQ59"/>
      <c r="MBR59"/>
      <c r="MBS59"/>
      <c r="MBT59"/>
      <c r="MBU59"/>
      <c r="MBV59"/>
      <c r="MBW59"/>
      <c r="MBX59"/>
      <c r="MBY59"/>
      <c r="MBZ59"/>
      <c r="MCA59"/>
      <c r="MCB59"/>
      <c r="MCC59"/>
      <c r="MCD59"/>
      <c r="MCE59"/>
      <c r="MCF59"/>
      <c r="MCG59"/>
      <c r="MCH59"/>
      <c r="MCI59"/>
      <c r="MCJ59"/>
      <c r="MCK59"/>
      <c r="MCL59"/>
      <c r="MCM59"/>
      <c r="MCN59"/>
      <c r="MCO59"/>
      <c r="MCP59"/>
      <c r="MCQ59"/>
      <c r="MCR59"/>
      <c r="MCS59"/>
      <c r="MCT59"/>
      <c r="MCU59"/>
      <c r="MCV59"/>
      <c r="MCW59"/>
      <c r="MCX59"/>
      <c r="MCY59"/>
      <c r="MCZ59"/>
      <c r="MDA59"/>
      <c r="MDB59"/>
      <c r="MDC59"/>
      <c r="MDD59"/>
      <c r="MDE59"/>
      <c r="MDF59"/>
      <c r="MDG59"/>
      <c r="MDH59"/>
      <c r="MDI59"/>
      <c r="MDJ59"/>
      <c r="MDK59"/>
      <c r="MDL59"/>
      <c r="MDM59"/>
      <c r="MDN59"/>
      <c r="MDO59"/>
      <c r="MDP59"/>
      <c r="MDQ59"/>
      <c r="MDR59"/>
      <c r="MDS59"/>
      <c r="MDT59"/>
      <c r="MDU59"/>
      <c r="MDV59"/>
      <c r="MDW59"/>
      <c r="MDX59"/>
      <c r="MDY59"/>
      <c r="MDZ59"/>
      <c r="MEA59"/>
      <c r="MEB59"/>
      <c r="MEC59"/>
      <c r="MED59"/>
      <c r="MEE59"/>
      <c r="MEF59"/>
      <c r="MEG59"/>
      <c r="MEH59"/>
      <c r="MEI59"/>
      <c r="MEJ59"/>
      <c r="MEK59"/>
      <c r="MEL59"/>
      <c r="MEM59"/>
      <c r="MEN59"/>
      <c r="MEO59"/>
      <c r="MEP59"/>
      <c r="MEQ59"/>
      <c r="MER59"/>
      <c r="MES59"/>
      <c r="MET59"/>
      <c r="MEU59"/>
      <c r="MEV59"/>
      <c r="MEW59"/>
      <c r="MEX59"/>
      <c r="MEY59"/>
      <c r="MEZ59"/>
      <c r="MFA59"/>
      <c r="MFB59"/>
      <c r="MFC59"/>
      <c r="MFD59"/>
      <c r="MFE59"/>
      <c r="MFF59"/>
      <c r="MFG59"/>
      <c r="MFH59"/>
      <c r="MFI59"/>
      <c r="MFJ59"/>
      <c r="MFK59"/>
      <c r="MFL59"/>
      <c r="MFM59"/>
      <c r="MFN59"/>
      <c r="MFO59"/>
      <c r="MFP59"/>
      <c r="MFQ59"/>
      <c r="MFR59"/>
      <c r="MFS59"/>
      <c r="MFT59"/>
      <c r="MFU59"/>
      <c r="MFV59"/>
      <c r="MFW59"/>
      <c r="MFX59"/>
      <c r="MFY59"/>
      <c r="MFZ59"/>
      <c r="MGA59"/>
      <c r="MGB59"/>
      <c r="MGC59"/>
      <c r="MGD59"/>
      <c r="MGE59"/>
      <c r="MGF59"/>
      <c r="MGG59"/>
      <c r="MGH59"/>
      <c r="MGI59"/>
      <c r="MGJ59"/>
      <c r="MGK59"/>
      <c r="MGL59"/>
      <c r="MGM59"/>
      <c r="MGN59"/>
      <c r="MGO59"/>
      <c r="MGP59"/>
      <c r="MGQ59"/>
      <c r="MGR59"/>
      <c r="MGS59"/>
      <c r="MGT59"/>
      <c r="MGU59"/>
      <c r="MGV59"/>
      <c r="MGW59"/>
      <c r="MGX59"/>
      <c r="MGY59"/>
      <c r="MGZ59"/>
      <c r="MHA59"/>
      <c r="MHB59"/>
      <c r="MHC59"/>
      <c r="MHD59"/>
      <c r="MHE59"/>
      <c r="MHF59"/>
      <c r="MHG59"/>
      <c r="MHH59"/>
      <c r="MHI59"/>
      <c r="MHJ59"/>
      <c r="MHK59"/>
      <c r="MHL59"/>
      <c r="MHM59"/>
      <c r="MHN59"/>
      <c r="MHO59"/>
      <c r="MHP59"/>
      <c r="MHQ59"/>
      <c r="MHR59"/>
      <c r="MHS59"/>
      <c r="MHT59"/>
      <c r="MHU59"/>
      <c r="MHV59"/>
      <c r="MHW59"/>
      <c r="MHX59"/>
      <c r="MHY59"/>
      <c r="MHZ59"/>
      <c r="MIA59"/>
      <c r="MIB59"/>
      <c r="MIC59"/>
      <c r="MID59"/>
      <c r="MIE59"/>
      <c r="MIF59"/>
      <c r="MIG59"/>
      <c r="MIH59"/>
      <c r="MII59"/>
      <c r="MIJ59"/>
      <c r="MIK59"/>
      <c r="MIL59"/>
      <c r="MIM59"/>
      <c r="MIN59"/>
      <c r="MIO59"/>
      <c r="MIP59"/>
      <c r="MIQ59"/>
      <c r="MIR59"/>
      <c r="MIS59"/>
      <c r="MIT59"/>
      <c r="MIU59"/>
      <c r="MIV59"/>
      <c r="MIW59"/>
      <c r="MIX59"/>
      <c r="MIY59"/>
      <c r="MIZ59"/>
      <c r="MJA59"/>
      <c r="MJB59"/>
      <c r="MJC59"/>
      <c r="MJD59"/>
      <c r="MJE59"/>
      <c r="MJF59"/>
      <c r="MJG59"/>
      <c r="MJH59"/>
      <c r="MJI59"/>
      <c r="MJJ59"/>
      <c r="MJK59"/>
      <c r="MJL59"/>
      <c r="MJM59"/>
      <c r="MJN59"/>
      <c r="MJO59"/>
      <c r="MJP59"/>
      <c r="MJQ59"/>
      <c r="MJR59"/>
      <c r="MJS59"/>
      <c r="MJT59"/>
      <c r="MJU59"/>
      <c r="MJV59"/>
      <c r="MJW59"/>
      <c r="MJX59"/>
      <c r="MJY59"/>
      <c r="MJZ59"/>
      <c r="MKA59"/>
      <c r="MKB59"/>
      <c r="MKC59"/>
      <c r="MKD59"/>
      <c r="MKE59"/>
      <c r="MKF59"/>
      <c r="MKG59"/>
      <c r="MKH59"/>
      <c r="MKI59"/>
      <c r="MKJ59"/>
      <c r="MKK59"/>
      <c r="MKL59"/>
      <c r="MKM59"/>
      <c r="MKN59"/>
      <c r="MKO59"/>
      <c r="MKP59"/>
      <c r="MKQ59"/>
      <c r="MKR59"/>
      <c r="MKS59"/>
      <c r="MKT59"/>
      <c r="MKU59"/>
      <c r="MKV59"/>
      <c r="MKW59"/>
      <c r="MKX59"/>
      <c r="MKY59"/>
      <c r="MKZ59"/>
      <c r="MLA59"/>
      <c r="MLB59"/>
      <c r="MLC59"/>
      <c r="MLD59"/>
      <c r="MLE59"/>
      <c r="MLF59"/>
      <c r="MLG59"/>
      <c r="MLH59"/>
      <c r="MLI59"/>
      <c r="MLJ59"/>
      <c r="MLK59"/>
      <c r="MLL59"/>
      <c r="MLM59"/>
      <c r="MLN59"/>
      <c r="MLO59"/>
      <c r="MLP59"/>
      <c r="MLQ59"/>
      <c r="MLR59"/>
      <c r="MLS59"/>
      <c r="MLT59"/>
      <c r="MLU59"/>
      <c r="MLV59"/>
      <c r="MLW59"/>
      <c r="MLX59"/>
      <c r="MLY59"/>
      <c r="MLZ59"/>
      <c r="MMA59"/>
      <c r="MMB59"/>
      <c r="MMC59"/>
      <c r="MMD59"/>
      <c r="MME59"/>
      <c r="MMF59"/>
      <c r="MMG59"/>
      <c r="MMH59"/>
      <c r="MMI59"/>
      <c r="MMJ59"/>
      <c r="MMK59"/>
      <c r="MML59"/>
      <c r="MMM59"/>
      <c r="MMN59"/>
      <c r="MMO59"/>
      <c r="MMP59"/>
      <c r="MMQ59"/>
      <c r="MMR59"/>
      <c r="MMS59"/>
      <c r="MMT59"/>
      <c r="MMU59"/>
      <c r="MMV59"/>
      <c r="MMW59"/>
      <c r="MMX59"/>
      <c r="MMY59"/>
      <c r="MMZ59"/>
      <c r="MNA59"/>
      <c r="MNB59"/>
      <c r="MNC59"/>
      <c r="MND59"/>
      <c r="MNE59"/>
      <c r="MNF59"/>
      <c r="MNG59"/>
      <c r="MNH59"/>
      <c r="MNI59"/>
      <c r="MNJ59"/>
      <c r="MNK59"/>
      <c r="MNL59"/>
      <c r="MNM59"/>
      <c r="MNN59"/>
      <c r="MNO59"/>
      <c r="MNP59"/>
      <c r="MNQ59"/>
      <c r="MNR59"/>
      <c r="MNS59"/>
      <c r="MNT59"/>
      <c r="MNU59"/>
      <c r="MNV59"/>
      <c r="MNW59"/>
      <c r="MNX59"/>
      <c r="MNY59"/>
      <c r="MNZ59"/>
      <c r="MOA59"/>
      <c r="MOB59"/>
      <c r="MOC59"/>
      <c r="MOD59"/>
      <c r="MOE59"/>
      <c r="MOF59"/>
      <c r="MOG59"/>
      <c r="MOH59"/>
      <c r="MOI59"/>
      <c r="MOJ59"/>
      <c r="MOK59"/>
      <c r="MOL59"/>
      <c r="MOM59"/>
      <c r="MON59"/>
      <c r="MOO59"/>
      <c r="MOP59"/>
      <c r="MOQ59"/>
      <c r="MOR59"/>
      <c r="MOS59"/>
      <c r="MOT59"/>
      <c r="MOU59"/>
      <c r="MOV59"/>
      <c r="MOW59"/>
      <c r="MOX59"/>
      <c r="MOY59"/>
      <c r="MOZ59"/>
      <c r="MPA59"/>
      <c r="MPB59"/>
      <c r="MPC59"/>
      <c r="MPD59"/>
      <c r="MPE59"/>
      <c r="MPF59"/>
      <c r="MPG59"/>
      <c r="MPH59"/>
      <c r="MPI59"/>
      <c r="MPJ59"/>
      <c r="MPK59"/>
      <c r="MPL59"/>
      <c r="MPM59"/>
      <c r="MPN59"/>
      <c r="MPO59"/>
      <c r="MPP59"/>
      <c r="MPQ59"/>
      <c r="MPR59"/>
      <c r="MPS59"/>
      <c r="MPT59"/>
      <c r="MPU59"/>
      <c r="MPV59"/>
      <c r="MPW59"/>
      <c r="MPX59"/>
      <c r="MPY59"/>
      <c r="MPZ59"/>
      <c r="MQA59"/>
      <c r="MQB59"/>
      <c r="MQC59"/>
      <c r="MQD59"/>
      <c r="MQE59"/>
      <c r="MQF59"/>
      <c r="MQG59"/>
      <c r="MQH59"/>
      <c r="MQI59"/>
      <c r="MQJ59"/>
      <c r="MQK59"/>
      <c r="MQL59"/>
      <c r="MQM59"/>
      <c r="MQN59"/>
      <c r="MQO59"/>
      <c r="MQP59"/>
      <c r="MQQ59"/>
      <c r="MQR59"/>
      <c r="MQS59"/>
      <c r="MQT59"/>
      <c r="MQU59"/>
      <c r="MQV59"/>
      <c r="MQW59"/>
      <c r="MQX59"/>
      <c r="MQY59"/>
      <c r="MQZ59"/>
      <c r="MRA59"/>
      <c r="MRB59"/>
      <c r="MRC59"/>
      <c r="MRD59"/>
      <c r="MRE59"/>
      <c r="MRF59"/>
      <c r="MRG59"/>
      <c r="MRH59"/>
      <c r="MRI59"/>
      <c r="MRJ59"/>
      <c r="MRK59"/>
      <c r="MRL59"/>
      <c r="MRM59"/>
      <c r="MRN59"/>
      <c r="MRO59"/>
      <c r="MRP59"/>
      <c r="MRQ59"/>
      <c r="MRR59"/>
      <c r="MRS59"/>
      <c r="MRT59"/>
      <c r="MRU59"/>
      <c r="MRV59"/>
      <c r="MRW59"/>
      <c r="MRX59"/>
      <c r="MRY59"/>
      <c r="MRZ59"/>
      <c r="MSA59"/>
      <c r="MSB59"/>
      <c r="MSC59"/>
      <c r="MSD59"/>
      <c r="MSE59"/>
      <c r="MSF59"/>
      <c r="MSG59"/>
      <c r="MSH59"/>
      <c r="MSI59"/>
      <c r="MSJ59"/>
      <c r="MSK59"/>
      <c r="MSL59"/>
      <c r="MSM59"/>
      <c r="MSN59"/>
      <c r="MSO59"/>
      <c r="MSP59"/>
      <c r="MSQ59"/>
      <c r="MSR59"/>
      <c r="MSS59"/>
      <c r="MST59"/>
      <c r="MSU59"/>
      <c r="MSV59"/>
      <c r="MSW59"/>
      <c r="MSX59"/>
      <c r="MSY59"/>
      <c r="MSZ59"/>
      <c r="MTA59"/>
      <c r="MTB59"/>
      <c r="MTC59"/>
      <c r="MTD59"/>
      <c r="MTE59"/>
      <c r="MTF59"/>
      <c r="MTG59"/>
      <c r="MTH59"/>
      <c r="MTI59"/>
      <c r="MTJ59"/>
      <c r="MTK59"/>
      <c r="MTL59"/>
      <c r="MTM59"/>
      <c r="MTN59"/>
      <c r="MTO59"/>
      <c r="MTP59"/>
      <c r="MTQ59"/>
      <c r="MTR59"/>
      <c r="MTS59"/>
      <c r="MTT59"/>
      <c r="MTU59"/>
      <c r="MTV59"/>
      <c r="MTW59"/>
      <c r="MTX59"/>
      <c r="MTY59"/>
      <c r="MTZ59"/>
      <c r="MUA59"/>
      <c r="MUB59"/>
      <c r="MUC59"/>
      <c r="MUD59"/>
      <c r="MUE59"/>
      <c r="MUF59"/>
      <c r="MUG59"/>
      <c r="MUH59"/>
      <c r="MUI59"/>
      <c r="MUJ59"/>
      <c r="MUK59"/>
      <c r="MUL59"/>
      <c r="MUM59"/>
      <c r="MUN59"/>
      <c r="MUO59"/>
      <c r="MUP59"/>
      <c r="MUQ59"/>
      <c r="MUR59"/>
      <c r="MUS59"/>
      <c r="MUT59"/>
      <c r="MUU59"/>
      <c r="MUV59"/>
      <c r="MUW59"/>
      <c r="MUX59"/>
      <c r="MUY59"/>
      <c r="MUZ59"/>
      <c r="MVA59"/>
      <c r="MVB59"/>
      <c r="MVC59"/>
      <c r="MVD59"/>
      <c r="MVE59"/>
      <c r="MVF59"/>
      <c r="MVG59"/>
      <c r="MVH59"/>
      <c r="MVI59"/>
      <c r="MVJ59"/>
      <c r="MVK59"/>
      <c r="MVL59"/>
      <c r="MVM59"/>
      <c r="MVN59"/>
      <c r="MVO59"/>
      <c r="MVP59"/>
      <c r="MVQ59"/>
      <c r="MVR59"/>
      <c r="MVS59"/>
      <c r="MVT59"/>
      <c r="MVU59"/>
      <c r="MVV59"/>
      <c r="MVW59"/>
      <c r="MVX59"/>
      <c r="MVY59"/>
      <c r="MVZ59"/>
      <c r="MWA59"/>
      <c r="MWB59"/>
      <c r="MWC59"/>
      <c r="MWD59"/>
      <c r="MWE59"/>
      <c r="MWF59"/>
      <c r="MWG59"/>
      <c r="MWH59"/>
      <c r="MWI59"/>
      <c r="MWJ59"/>
      <c r="MWK59"/>
      <c r="MWL59"/>
      <c r="MWM59"/>
      <c r="MWN59"/>
      <c r="MWO59"/>
      <c r="MWP59"/>
      <c r="MWQ59"/>
      <c r="MWR59"/>
      <c r="MWS59"/>
      <c r="MWT59"/>
      <c r="MWU59"/>
      <c r="MWV59"/>
      <c r="MWW59"/>
      <c r="MWX59"/>
      <c r="MWY59"/>
      <c r="MWZ59"/>
      <c r="MXA59"/>
      <c r="MXB59"/>
      <c r="MXC59"/>
      <c r="MXD59"/>
      <c r="MXE59"/>
      <c r="MXF59"/>
      <c r="MXG59"/>
      <c r="MXH59"/>
      <c r="MXI59"/>
      <c r="MXJ59"/>
      <c r="MXK59"/>
      <c r="MXL59"/>
      <c r="MXM59"/>
      <c r="MXN59"/>
      <c r="MXO59"/>
      <c r="MXP59"/>
      <c r="MXQ59"/>
      <c r="MXR59"/>
      <c r="MXS59"/>
      <c r="MXT59"/>
      <c r="MXU59"/>
      <c r="MXV59"/>
      <c r="MXW59"/>
      <c r="MXX59"/>
      <c r="MXY59"/>
      <c r="MXZ59"/>
      <c r="MYA59"/>
      <c r="MYB59"/>
      <c r="MYC59"/>
      <c r="MYD59"/>
      <c r="MYE59"/>
      <c r="MYF59"/>
      <c r="MYG59"/>
      <c r="MYH59"/>
      <c r="MYI59"/>
      <c r="MYJ59"/>
      <c r="MYK59"/>
      <c r="MYL59"/>
      <c r="MYM59"/>
      <c r="MYN59"/>
      <c r="MYO59"/>
      <c r="MYP59"/>
      <c r="MYQ59"/>
      <c r="MYR59"/>
      <c r="MYS59"/>
      <c r="MYT59"/>
      <c r="MYU59"/>
      <c r="MYV59"/>
      <c r="MYW59"/>
      <c r="MYX59"/>
      <c r="MYY59"/>
      <c r="MYZ59"/>
      <c r="MZA59"/>
      <c r="MZB59"/>
      <c r="MZC59"/>
      <c r="MZD59"/>
      <c r="MZE59"/>
      <c r="MZF59"/>
      <c r="MZG59"/>
      <c r="MZH59"/>
      <c r="MZI59"/>
      <c r="MZJ59"/>
      <c r="MZK59"/>
      <c r="MZL59"/>
      <c r="MZM59"/>
      <c r="MZN59"/>
      <c r="MZO59"/>
      <c r="MZP59"/>
      <c r="MZQ59"/>
      <c r="MZR59"/>
      <c r="MZS59"/>
      <c r="MZT59"/>
      <c r="MZU59"/>
      <c r="MZV59"/>
      <c r="MZW59"/>
      <c r="MZX59"/>
      <c r="MZY59"/>
      <c r="MZZ59"/>
      <c r="NAA59"/>
      <c r="NAB59"/>
      <c r="NAC59"/>
      <c r="NAD59"/>
      <c r="NAE59"/>
      <c r="NAF59"/>
      <c r="NAG59"/>
      <c r="NAH59"/>
      <c r="NAI59"/>
      <c r="NAJ59"/>
      <c r="NAK59"/>
      <c r="NAL59"/>
      <c r="NAM59"/>
      <c r="NAN59"/>
      <c r="NAO59"/>
      <c r="NAP59"/>
      <c r="NAQ59"/>
      <c r="NAR59"/>
      <c r="NAS59"/>
      <c r="NAT59"/>
      <c r="NAU59"/>
      <c r="NAV59"/>
      <c r="NAW59"/>
      <c r="NAX59"/>
      <c r="NAY59"/>
      <c r="NAZ59"/>
      <c r="NBA59"/>
      <c r="NBB59"/>
      <c r="NBC59"/>
      <c r="NBD59"/>
      <c r="NBE59"/>
      <c r="NBF59"/>
      <c r="NBG59"/>
      <c r="NBH59"/>
      <c r="NBI59"/>
      <c r="NBJ59"/>
      <c r="NBK59"/>
      <c r="NBL59"/>
      <c r="NBM59"/>
      <c r="NBN59"/>
      <c r="NBO59"/>
      <c r="NBP59"/>
      <c r="NBQ59"/>
      <c r="NBR59"/>
      <c r="NBS59"/>
      <c r="NBT59"/>
      <c r="NBU59"/>
      <c r="NBV59"/>
      <c r="NBW59"/>
      <c r="NBX59"/>
      <c r="NBY59"/>
      <c r="NBZ59"/>
      <c r="NCA59"/>
      <c r="NCB59"/>
      <c r="NCC59"/>
      <c r="NCD59"/>
      <c r="NCE59"/>
      <c r="NCF59"/>
      <c r="NCG59"/>
      <c r="NCH59"/>
      <c r="NCI59"/>
      <c r="NCJ59"/>
      <c r="NCK59"/>
      <c r="NCL59"/>
      <c r="NCM59"/>
      <c r="NCN59"/>
      <c r="NCO59"/>
      <c r="NCP59"/>
      <c r="NCQ59"/>
      <c r="NCR59"/>
      <c r="NCS59"/>
      <c r="NCT59"/>
      <c r="NCU59"/>
      <c r="NCV59"/>
      <c r="NCW59"/>
      <c r="NCX59"/>
      <c r="NCY59"/>
      <c r="NCZ59"/>
      <c r="NDA59"/>
      <c r="NDB59"/>
      <c r="NDC59"/>
      <c r="NDD59"/>
      <c r="NDE59"/>
      <c r="NDF59"/>
      <c r="NDG59"/>
      <c r="NDH59"/>
      <c r="NDI59"/>
      <c r="NDJ59"/>
      <c r="NDK59"/>
      <c r="NDL59"/>
      <c r="NDM59"/>
      <c r="NDN59"/>
      <c r="NDO59"/>
      <c r="NDP59"/>
      <c r="NDQ59"/>
      <c r="NDR59"/>
      <c r="NDS59"/>
      <c r="NDT59"/>
      <c r="NDU59"/>
      <c r="NDV59"/>
      <c r="NDW59"/>
      <c r="NDX59"/>
      <c r="NDY59"/>
      <c r="NDZ59"/>
      <c r="NEA59"/>
      <c r="NEB59"/>
      <c r="NEC59"/>
      <c r="NED59"/>
      <c r="NEE59"/>
      <c r="NEF59"/>
      <c r="NEG59"/>
      <c r="NEH59"/>
      <c r="NEI59"/>
      <c r="NEJ59"/>
      <c r="NEK59"/>
      <c r="NEL59"/>
      <c r="NEM59"/>
      <c r="NEN59"/>
      <c r="NEO59"/>
      <c r="NEP59"/>
      <c r="NEQ59"/>
      <c r="NER59"/>
      <c r="NES59"/>
      <c r="NET59"/>
      <c r="NEU59"/>
      <c r="NEV59"/>
      <c r="NEW59"/>
      <c r="NEX59"/>
      <c r="NEY59"/>
      <c r="NEZ59"/>
      <c r="NFA59"/>
      <c r="NFB59"/>
      <c r="NFC59"/>
      <c r="NFD59"/>
      <c r="NFE59"/>
      <c r="NFF59"/>
      <c r="NFG59"/>
      <c r="NFH59"/>
      <c r="NFI59"/>
      <c r="NFJ59"/>
      <c r="NFK59"/>
      <c r="NFL59"/>
      <c r="NFM59"/>
      <c r="NFN59"/>
      <c r="NFO59"/>
      <c r="NFP59"/>
      <c r="NFQ59"/>
      <c r="NFR59"/>
      <c r="NFS59"/>
      <c r="NFT59"/>
      <c r="NFU59"/>
      <c r="NFV59"/>
      <c r="NFW59"/>
      <c r="NFX59"/>
      <c r="NFY59"/>
      <c r="NFZ59"/>
      <c r="NGA59"/>
      <c r="NGB59"/>
      <c r="NGC59"/>
      <c r="NGD59"/>
      <c r="NGE59"/>
      <c r="NGF59"/>
      <c r="NGG59"/>
      <c r="NGH59"/>
      <c r="NGI59"/>
      <c r="NGJ59"/>
      <c r="NGK59"/>
      <c r="NGL59"/>
      <c r="NGM59"/>
      <c r="NGN59"/>
      <c r="NGO59"/>
      <c r="NGP59"/>
      <c r="NGQ59"/>
      <c r="NGR59"/>
      <c r="NGS59"/>
      <c r="NGT59"/>
      <c r="NGU59"/>
      <c r="NGV59"/>
      <c r="NGW59"/>
      <c r="NGX59"/>
      <c r="NGY59"/>
      <c r="NGZ59"/>
      <c r="NHA59"/>
      <c r="NHB59"/>
      <c r="NHC59"/>
      <c r="NHD59"/>
      <c r="NHE59"/>
      <c r="NHF59"/>
      <c r="NHG59"/>
      <c r="NHH59"/>
      <c r="NHI59"/>
      <c r="NHJ59"/>
      <c r="NHK59"/>
      <c r="NHL59"/>
      <c r="NHM59"/>
      <c r="NHN59"/>
      <c r="NHO59"/>
      <c r="NHP59"/>
      <c r="NHQ59"/>
      <c r="NHR59"/>
      <c r="NHS59"/>
      <c r="NHT59"/>
      <c r="NHU59"/>
      <c r="NHV59"/>
      <c r="NHW59"/>
      <c r="NHX59"/>
      <c r="NHY59"/>
      <c r="NHZ59"/>
      <c r="NIA59"/>
      <c r="NIB59"/>
      <c r="NIC59"/>
      <c r="NID59"/>
      <c r="NIE59"/>
      <c r="NIF59"/>
      <c r="NIG59"/>
      <c r="NIH59"/>
      <c r="NII59"/>
      <c r="NIJ59"/>
      <c r="NIK59"/>
      <c r="NIL59"/>
      <c r="NIM59"/>
      <c r="NIN59"/>
      <c r="NIO59"/>
      <c r="NIP59"/>
      <c r="NIQ59"/>
      <c r="NIR59"/>
      <c r="NIS59"/>
      <c r="NIT59"/>
      <c r="NIU59"/>
      <c r="NIV59"/>
      <c r="NIW59"/>
      <c r="NIX59"/>
      <c r="NIY59"/>
      <c r="NIZ59"/>
      <c r="NJA59"/>
      <c r="NJB59"/>
      <c r="NJC59"/>
      <c r="NJD59"/>
      <c r="NJE59"/>
      <c r="NJF59"/>
      <c r="NJG59"/>
      <c r="NJH59"/>
      <c r="NJI59"/>
      <c r="NJJ59"/>
      <c r="NJK59"/>
      <c r="NJL59"/>
      <c r="NJM59"/>
      <c r="NJN59"/>
      <c r="NJO59"/>
      <c r="NJP59"/>
      <c r="NJQ59"/>
      <c r="NJR59"/>
      <c r="NJS59"/>
      <c r="NJT59"/>
      <c r="NJU59"/>
      <c r="NJV59"/>
      <c r="NJW59"/>
      <c r="NJX59"/>
      <c r="NJY59"/>
      <c r="NJZ59"/>
      <c r="NKA59"/>
      <c r="NKB59"/>
      <c r="NKC59"/>
      <c r="NKD59"/>
      <c r="NKE59"/>
      <c r="NKF59"/>
      <c r="NKG59"/>
      <c r="NKH59"/>
      <c r="NKI59"/>
      <c r="NKJ59"/>
      <c r="NKK59"/>
      <c r="NKL59"/>
      <c r="NKM59"/>
      <c r="NKN59"/>
      <c r="NKO59"/>
      <c r="NKP59"/>
      <c r="NKQ59"/>
      <c r="NKR59"/>
      <c r="NKS59"/>
      <c r="NKT59"/>
      <c r="NKU59"/>
      <c r="NKV59"/>
      <c r="NKW59"/>
      <c r="NKX59"/>
      <c r="NKY59"/>
      <c r="NKZ59"/>
      <c r="NLA59"/>
      <c r="NLB59"/>
      <c r="NLC59"/>
      <c r="NLD59"/>
      <c r="NLE59"/>
      <c r="NLF59"/>
      <c r="NLG59"/>
      <c r="NLH59"/>
      <c r="NLI59"/>
      <c r="NLJ59"/>
      <c r="NLK59"/>
      <c r="NLL59"/>
      <c r="NLM59"/>
      <c r="NLN59"/>
      <c r="NLO59"/>
      <c r="NLP59"/>
      <c r="NLQ59"/>
      <c r="NLR59"/>
      <c r="NLS59"/>
      <c r="NLT59"/>
      <c r="NLU59"/>
      <c r="NLV59"/>
      <c r="NLW59"/>
      <c r="NLX59"/>
      <c r="NLY59"/>
      <c r="NLZ59"/>
      <c r="NMA59"/>
      <c r="NMB59"/>
      <c r="NMC59"/>
      <c r="NMD59"/>
      <c r="NME59"/>
      <c r="NMF59"/>
      <c r="NMG59"/>
      <c r="NMH59"/>
      <c r="NMI59"/>
      <c r="NMJ59"/>
      <c r="NMK59"/>
      <c r="NML59"/>
      <c r="NMM59"/>
      <c r="NMN59"/>
      <c r="NMO59"/>
      <c r="NMP59"/>
      <c r="NMQ59"/>
      <c r="NMR59"/>
      <c r="NMS59"/>
      <c r="NMT59"/>
      <c r="NMU59"/>
      <c r="NMV59"/>
      <c r="NMW59"/>
      <c r="NMX59"/>
      <c r="NMY59"/>
      <c r="NMZ59"/>
      <c r="NNA59"/>
      <c r="NNB59"/>
      <c r="NNC59"/>
      <c r="NND59"/>
      <c r="NNE59"/>
      <c r="NNF59"/>
      <c r="NNG59"/>
      <c r="NNH59"/>
      <c r="NNI59"/>
      <c r="NNJ59"/>
      <c r="NNK59"/>
      <c r="NNL59"/>
      <c r="NNM59"/>
      <c r="NNN59"/>
      <c r="NNO59"/>
      <c r="NNP59"/>
      <c r="NNQ59"/>
      <c r="NNR59"/>
      <c r="NNS59"/>
      <c r="NNT59"/>
      <c r="NNU59"/>
      <c r="NNV59"/>
      <c r="NNW59"/>
      <c r="NNX59"/>
      <c r="NNY59"/>
      <c r="NNZ59"/>
      <c r="NOA59"/>
      <c r="NOB59"/>
      <c r="NOC59"/>
      <c r="NOD59"/>
      <c r="NOE59"/>
      <c r="NOF59"/>
      <c r="NOG59"/>
      <c r="NOH59"/>
      <c r="NOI59"/>
      <c r="NOJ59"/>
      <c r="NOK59"/>
      <c r="NOL59"/>
      <c r="NOM59"/>
      <c r="NON59"/>
      <c r="NOO59"/>
      <c r="NOP59"/>
      <c r="NOQ59"/>
      <c r="NOR59"/>
      <c r="NOS59"/>
      <c r="NOT59"/>
      <c r="NOU59"/>
      <c r="NOV59"/>
      <c r="NOW59"/>
      <c r="NOX59"/>
      <c r="NOY59"/>
      <c r="NOZ59"/>
      <c r="NPA59"/>
      <c r="NPB59"/>
      <c r="NPC59"/>
      <c r="NPD59"/>
      <c r="NPE59"/>
      <c r="NPF59"/>
      <c r="NPG59"/>
      <c r="NPH59"/>
      <c r="NPI59"/>
      <c r="NPJ59"/>
      <c r="NPK59"/>
      <c r="NPL59"/>
      <c r="NPM59"/>
      <c r="NPN59"/>
      <c r="NPO59"/>
      <c r="NPP59"/>
      <c r="NPQ59"/>
      <c r="NPR59"/>
      <c r="NPS59"/>
      <c r="NPT59"/>
      <c r="NPU59"/>
      <c r="NPV59"/>
      <c r="NPW59"/>
      <c r="NPX59"/>
      <c r="NPY59"/>
      <c r="NPZ59"/>
      <c r="NQA59"/>
      <c r="NQB59"/>
      <c r="NQC59"/>
      <c r="NQD59"/>
      <c r="NQE59"/>
      <c r="NQF59"/>
      <c r="NQG59"/>
      <c r="NQH59"/>
      <c r="NQI59"/>
      <c r="NQJ59"/>
      <c r="NQK59"/>
      <c r="NQL59"/>
      <c r="NQM59"/>
      <c r="NQN59"/>
      <c r="NQO59"/>
      <c r="NQP59"/>
      <c r="NQQ59"/>
      <c r="NQR59"/>
      <c r="NQS59"/>
      <c r="NQT59"/>
      <c r="NQU59"/>
      <c r="NQV59"/>
      <c r="NQW59"/>
      <c r="NQX59"/>
      <c r="NQY59"/>
      <c r="NQZ59"/>
      <c r="NRA59"/>
      <c r="NRB59"/>
      <c r="NRC59"/>
      <c r="NRD59"/>
      <c r="NRE59"/>
      <c r="NRF59"/>
      <c r="NRG59"/>
      <c r="NRH59"/>
      <c r="NRI59"/>
      <c r="NRJ59"/>
      <c r="NRK59"/>
      <c r="NRL59"/>
      <c r="NRM59"/>
      <c r="NRN59"/>
      <c r="NRO59"/>
      <c r="NRP59"/>
      <c r="NRQ59"/>
      <c r="NRR59"/>
      <c r="NRS59"/>
      <c r="NRT59"/>
      <c r="NRU59"/>
      <c r="NRV59"/>
      <c r="NRW59"/>
      <c r="NRX59"/>
      <c r="NRY59"/>
      <c r="NRZ59"/>
      <c r="NSA59"/>
      <c r="NSB59"/>
      <c r="NSC59"/>
      <c r="NSD59"/>
      <c r="NSE59"/>
      <c r="NSF59"/>
      <c r="NSG59"/>
      <c r="NSH59"/>
      <c r="NSI59"/>
      <c r="NSJ59"/>
      <c r="NSK59"/>
      <c r="NSL59"/>
      <c r="NSM59"/>
      <c r="NSN59"/>
      <c r="NSO59"/>
      <c r="NSP59"/>
      <c r="NSQ59"/>
      <c r="NSR59"/>
      <c r="NSS59"/>
      <c r="NST59"/>
      <c r="NSU59"/>
      <c r="NSV59"/>
      <c r="NSW59"/>
      <c r="NSX59"/>
      <c r="NSY59"/>
      <c r="NSZ59"/>
      <c r="NTA59"/>
      <c r="NTB59"/>
      <c r="NTC59"/>
      <c r="NTD59"/>
      <c r="NTE59"/>
      <c r="NTF59"/>
      <c r="NTG59"/>
      <c r="NTH59"/>
      <c r="NTI59"/>
      <c r="NTJ59"/>
      <c r="NTK59"/>
      <c r="NTL59"/>
      <c r="NTM59"/>
      <c r="NTN59"/>
      <c r="NTO59"/>
      <c r="NTP59"/>
      <c r="NTQ59"/>
      <c r="NTR59"/>
      <c r="NTS59"/>
      <c r="NTT59"/>
      <c r="NTU59"/>
      <c r="NTV59"/>
      <c r="NTW59"/>
      <c r="NTX59"/>
      <c r="NTY59"/>
      <c r="NTZ59"/>
      <c r="NUA59"/>
      <c r="NUB59"/>
      <c r="NUC59"/>
      <c r="NUD59"/>
      <c r="NUE59"/>
      <c r="NUF59"/>
      <c r="NUG59"/>
      <c r="NUH59"/>
      <c r="NUI59"/>
      <c r="NUJ59"/>
      <c r="NUK59"/>
      <c r="NUL59"/>
      <c r="NUM59"/>
      <c r="NUN59"/>
      <c r="NUO59"/>
      <c r="NUP59"/>
      <c r="NUQ59"/>
      <c r="NUR59"/>
      <c r="NUS59"/>
      <c r="NUT59"/>
      <c r="NUU59"/>
      <c r="NUV59"/>
      <c r="NUW59"/>
      <c r="NUX59"/>
      <c r="NUY59"/>
      <c r="NUZ59"/>
      <c r="NVA59"/>
      <c r="NVB59"/>
      <c r="NVC59"/>
      <c r="NVD59"/>
      <c r="NVE59"/>
      <c r="NVF59"/>
      <c r="NVG59"/>
      <c r="NVH59"/>
      <c r="NVI59"/>
      <c r="NVJ59"/>
      <c r="NVK59"/>
      <c r="NVL59"/>
      <c r="NVM59"/>
      <c r="NVN59"/>
      <c r="NVO59"/>
      <c r="NVP59"/>
      <c r="NVQ59"/>
      <c r="NVR59"/>
      <c r="NVS59"/>
      <c r="NVT59"/>
      <c r="NVU59"/>
      <c r="NVV59"/>
      <c r="NVW59"/>
      <c r="NVX59"/>
      <c r="NVY59"/>
      <c r="NVZ59"/>
      <c r="NWA59"/>
      <c r="NWB59"/>
      <c r="NWC59"/>
      <c r="NWD59"/>
      <c r="NWE59"/>
      <c r="NWF59"/>
      <c r="NWG59"/>
      <c r="NWH59"/>
      <c r="NWI59"/>
      <c r="NWJ59"/>
      <c r="NWK59"/>
      <c r="NWL59"/>
      <c r="NWM59"/>
      <c r="NWN59"/>
      <c r="NWO59"/>
      <c r="NWP59"/>
      <c r="NWQ59"/>
      <c r="NWR59"/>
      <c r="NWS59"/>
      <c r="NWT59"/>
      <c r="NWU59"/>
      <c r="NWV59"/>
      <c r="NWW59"/>
      <c r="NWX59"/>
      <c r="NWY59"/>
      <c r="NWZ59"/>
      <c r="NXA59"/>
      <c r="NXB59"/>
      <c r="NXC59"/>
      <c r="NXD59"/>
      <c r="NXE59"/>
      <c r="NXF59"/>
      <c r="NXG59"/>
      <c r="NXH59"/>
      <c r="NXI59"/>
      <c r="NXJ59"/>
      <c r="NXK59"/>
      <c r="NXL59"/>
      <c r="NXM59"/>
      <c r="NXN59"/>
      <c r="NXO59"/>
      <c r="NXP59"/>
      <c r="NXQ59"/>
      <c r="NXR59"/>
      <c r="NXS59"/>
      <c r="NXT59"/>
      <c r="NXU59"/>
      <c r="NXV59"/>
      <c r="NXW59"/>
      <c r="NXX59"/>
      <c r="NXY59"/>
      <c r="NXZ59"/>
      <c r="NYA59"/>
      <c r="NYB59"/>
      <c r="NYC59"/>
      <c r="NYD59"/>
      <c r="NYE59"/>
      <c r="NYF59"/>
      <c r="NYG59"/>
      <c r="NYH59"/>
      <c r="NYI59"/>
      <c r="NYJ59"/>
      <c r="NYK59"/>
      <c r="NYL59"/>
      <c r="NYM59"/>
      <c r="NYN59"/>
      <c r="NYO59"/>
      <c r="NYP59"/>
      <c r="NYQ59"/>
      <c r="NYR59"/>
      <c r="NYS59"/>
      <c r="NYT59"/>
      <c r="NYU59"/>
      <c r="NYV59"/>
      <c r="NYW59"/>
      <c r="NYX59"/>
      <c r="NYY59"/>
      <c r="NYZ59"/>
      <c r="NZA59"/>
      <c r="NZB59"/>
      <c r="NZC59"/>
      <c r="NZD59"/>
      <c r="NZE59"/>
      <c r="NZF59"/>
      <c r="NZG59"/>
      <c r="NZH59"/>
      <c r="NZI59"/>
      <c r="NZJ59"/>
      <c r="NZK59"/>
      <c r="NZL59"/>
      <c r="NZM59"/>
      <c r="NZN59"/>
      <c r="NZO59"/>
      <c r="NZP59"/>
      <c r="NZQ59"/>
      <c r="NZR59"/>
      <c r="NZS59"/>
      <c r="NZT59"/>
      <c r="NZU59"/>
      <c r="NZV59"/>
      <c r="NZW59"/>
      <c r="NZX59"/>
      <c r="NZY59"/>
      <c r="NZZ59"/>
      <c r="OAA59"/>
      <c r="OAB59"/>
      <c r="OAC59"/>
      <c r="OAD59"/>
      <c r="OAE59"/>
      <c r="OAF59"/>
      <c r="OAG59"/>
      <c r="OAH59"/>
      <c r="OAI59"/>
      <c r="OAJ59"/>
      <c r="OAK59"/>
      <c r="OAL59"/>
      <c r="OAM59"/>
      <c r="OAN59"/>
      <c r="OAO59"/>
      <c r="OAP59"/>
      <c r="OAQ59"/>
      <c r="OAR59"/>
      <c r="OAS59"/>
      <c r="OAT59"/>
      <c r="OAU59"/>
      <c r="OAV59"/>
      <c r="OAW59"/>
      <c r="OAX59"/>
      <c r="OAY59"/>
      <c r="OAZ59"/>
      <c r="OBA59"/>
      <c r="OBB59"/>
      <c r="OBC59"/>
      <c r="OBD59"/>
      <c r="OBE59"/>
      <c r="OBF59"/>
      <c r="OBG59"/>
      <c r="OBH59"/>
      <c r="OBI59"/>
      <c r="OBJ59"/>
      <c r="OBK59"/>
      <c r="OBL59"/>
      <c r="OBM59"/>
      <c r="OBN59"/>
      <c r="OBO59"/>
      <c r="OBP59"/>
      <c r="OBQ59"/>
      <c r="OBR59"/>
      <c r="OBS59"/>
      <c r="OBT59"/>
      <c r="OBU59"/>
      <c r="OBV59"/>
      <c r="OBW59"/>
      <c r="OBX59"/>
      <c r="OBY59"/>
      <c r="OBZ59"/>
      <c r="OCA59"/>
      <c r="OCB59"/>
      <c r="OCC59"/>
      <c r="OCD59"/>
      <c r="OCE59"/>
      <c r="OCF59"/>
      <c r="OCG59"/>
      <c r="OCH59"/>
      <c r="OCI59"/>
      <c r="OCJ59"/>
      <c r="OCK59"/>
      <c r="OCL59"/>
      <c r="OCM59"/>
      <c r="OCN59"/>
      <c r="OCO59"/>
      <c r="OCP59"/>
      <c r="OCQ59"/>
      <c r="OCR59"/>
      <c r="OCS59"/>
      <c r="OCT59"/>
      <c r="OCU59"/>
      <c r="OCV59"/>
      <c r="OCW59"/>
      <c r="OCX59"/>
      <c r="OCY59"/>
      <c r="OCZ59"/>
      <c r="ODA59"/>
      <c r="ODB59"/>
      <c r="ODC59"/>
      <c r="ODD59"/>
      <c r="ODE59"/>
      <c r="ODF59"/>
      <c r="ODG59"/>
      <c r="ODH59"/>
      <c r="ODI59"/>
      <c r="ODJ59"/>
      <c r="ODK59"/>
      <c r="ODL59"/>
      <c r="ODM59"/>
      <c r="ODN59"/>
      <c r="ODO59"/>
      <c r="ODP59"/>
      <c r="ODQ59"/>
      <c r="ODR59"/>
      <c r="ODS59"/>
      <c r="ODT59"/>
      <c r="ODU59"/>
      <c r="ODV59"/>
      <c r="ODW59"/>
      <c r="ODX59"/>
      <c r="ODY59"/>
      <c r="ODZ59"/>
      <c r="OEA59"/>
      <c r="OEB59"/>
      <c r="OEC59"/>
      <c r="OED59"/>
      <c r="OEE59"/>
      <c r="OEF59"/>
      <c r="OEG59"/>
      <c r="OEH59"/>
      <c r="OEI59"/>
      <c r="OEJ59"/>
      <c r="OEK59"/>
      <c r="OEL59"/>
      <c r="OEM59"/>
      <c r="OEN59"/>
      <c r="OEO59"/>
      <c r="OEP59"/>
      <c r="OEQ59"/>
      <c r="OER59"/>
      <c r="OES59"/>
      <c r="OET59"/>
      <c r="OEU59"/>
      <c r="OEV59"/>
      <c r="OEW59"/>
      <c r="OEX59"/>
      <c r="OEY59"/>
      <c r="OEZ59"/>
      <c r="OFA59"/>
      <c r="OFB59"/>
      <c r="OFC59"/>
      <c r="OFD59"/>
      <c r="OFE59"/>
      <c r="OFF59"/>
      <c r="OFG59"/>
      <c r="OFH59"/>
      <c r="OFI59"/>
      <c r="OFJ59"/>
      <c r="OFK59"/>
      <c r="OFL59"/>
      <c r="OFM59"/>
      <c r="OFN59"/>
      <c r="OFO59"/>
      <c r="OFP59"/>
      <c r="OFQ59"/>
      <c r="OFR59"/>
      <c r="OFS59"/>
      <c r="OFT59"/>
      <c r="OFU59"/>
      <c r="OFV59"/>
      <c r="OFW59"/>
      <c r="OFX59"/>
      <c r="OFY59"/>
      <c r="OFZ59"/>
      <c r="OGA59"/>
      <c r="OGB59"/>
      <c r="OGC59"/>
      <c r="OGD59"/>
      <c r="OGE59"/>
      <c r="OGF59"/>
      <c r="OGG59"/>
      <c r="OGH59"/>
      <c r="OGI59"/>
      <c r="OGJ59"/>
      <c r="OGK59"/>
      <c r="OGL59"/>
      <c r="OGM59"/>
      <c r="OGN59"/>
      <c r="OGO59"/>
      <c r="OGP59"/>
      <c r="OGQ59"/>
      <c r="OGR59"/>
      <c r="OGS59"/>
      <c r="OGT59"/>
      <c r="OGU59"/>
      <c r="OGV59"/>
      <c r="OGW59"/>
      <c r="OGX59"/>
      <c r="OGY59"/>
      <c r="OGZ59"/>
      <c r="OHA59"/>
      <c r="OHB59"/>
      <c r="OHC59"/>
      <c r="OHD59"/>
      <c r="OHE59"/>
      <c r="OHF59"/>
      <c r="OHG59"/>
      <c r="OHH59"/>
      <c r="OHI59"/>
      <c r="OHJ59"/>
      <c r="OHK59"/>
      <c r="OHL59"/>
      <c r="OHM59"/>
      <c r="OHN59"/>
      <c r="OHO59"/>
      <c r="OHP59"/>
      <c r="OHQ59"/>
      <c r="OHR59"/>
      <c r="OHS59"/>
      <c r="OHT59"/>
      <c r="OHU59"/>
      <c r="OHV59"/>
      <c r="OHW59"/>
      <c r="OHX59"/>
      <c r="OHY59"/>
      <c r="OHZ59"/>
      <c r="OIA59"/>
      <c r="OIB59"/>
      <c r="OIC59"/>
      <c r="OID59"/>
      <c r="OIE59"/>
      <c r="OIF59"/>
      <c r="OIG59"/>
      <c r="OIH59"/>
      <c r="OII59"/>
      <c r="OIJ59"/>
      <c r="OIK59"/>
      <c r="OIL59"/>
      <c r="OIM59"/>
      <c r="OIN59"/>
      <c r="OIO59"/>
      <c r="OIP59"/>
      <c r="OIQ59"/>
      <c r="OIR59"/>
      <c r="OIS59"/>
      <c r="OIT59"/>
      <c r="OIU59"/>
      <c r="OIV59"/>
      <c r="OIW59"/>
      <c r="OIX59"/>
      <c r="OIY59"/>
      <c r="OIZ59"/>
      <c r="OJA59"/>
      <c r="OJB59"/>
      <c r="OJC59"/>
      <c r="OJD59"/>
      <c r="OJE59"/>
      <c r="OJF59"/>
      <c r="OJG59"/>
      <c r="OJH59"/>
      <c r="OJI59"/>
      <c r="OJJ59"/>
      <c r="OJK59"/>
      <c r="OJL59"/>
      <c r="OJM59"/>
      <c r="OJN59"/>
      <c r="OJO59"/>
      <c r="OJP59"/>
      <c r="OJQ59"/>
      <c r="OJR59"/>
      <c r="OJS59"/>
      <c r="OJT59"/>
      <c r="OJU59"/>
      <c r="OJV59"/>
      <c r="OJW59"/>
      <c r="OJX59"/>
      <c r="OJY59"/>
      <c r="OJZ59"/>
      <c r="OKA59"/>
      <c r="OKB59"/>
      <c r="OKC59"/>
      <c r="OKD59"/>
      <c r="OKE59"/>
      <c r="OKF59"/>
      <c r="OKG59"/>
      <c r="OKH59"/>
      <c r="OKI59"/>
      <c r="OKJ59"/>
      <c r="OKK59"/>
      <c r="OKL59"/>
      <c r="OKM59"/>
      <c r="OKN59"/>
      <c r="OKO59"/>
      <c r="OKP59"/>
      <c r="OKQ59"/>
      <c r="OKR59"/>
      <c r="OKS59"/>
      <c r="OKT59"/>
      <c r="OKU59"/>
      <c r="OKV59"/>
      <c r="OKW59"/>
      <c r="OKX59"/>
      <c r="OKY59"/>
      <c r="OKZ59"/>
      <c r="OLA59"/>
      <c r="OLB59"/>
      <c r="OLC59"/>
      <c r="OLD59"/>
      <c r="OLE59"/>
      <c r="OLF59"/>
      <c r="OLG59"/>
      <c r="OLH59"/>
      <c r="OLI59"/>
      <c r="OLJ59"/>
      <c r="OLK59"/>
      <c r="OLL59"/>
      <c r="OLM59"/>
      <c r="OLN59"/>
      <c r="OLO59"/>
      <c r="OLP59"/>
      <c r="OLQ59"/>
      <c r="OLR59"/>
      <c r="OLS59"/>
      <c r="OLT59"/>
      <c r="OLU59"/>
      <c r="OLV59"/>
      <c r="OLW59"/>
      <c r="OLX59"/>
      <c r="OLY59"/>
      <c r="OLZ59"/>
      <c r="OMA59"/>
      <c r="OMB59"/>
      <c r="OMC59"/>
      <c r="OMD59"/>
      <c r="OME59"/>
      <c r="OMF59"/>
      <c r="OMG59"/>
      <c r="OMH59"/>
      <c r="OMI59"/>
      <c r="OMJ59"/>
      <c r="OMK59"/>
      <c r="OML59"/>
      <c r="OMM59"/>
      <c r="OMN59"/>
      <c r="OMO59"/>
      <c r="OMP59"/>
      <c r="OMQ59"/>
      <c r="OMR59"/>
      <c r="OMS59"/>
      <c r="OMT59"/>
      <c r="OMU59"/>
      <c r="OMV59"/>
      <c r="OMW59"/>
      <c r="OMX59"/>
      <c r="OMY59"/>
      <c r="OMZ59"/>
      <c r="ONA59"/>
      <c r="ONB59"/>
      <c r="ONC59"/>
      <c r="OND59"/>
      <c r="ONE59"/>
      <c r="ONF59"/>
      <c r="ONG59"/>
      <c r="ONH59"/>
      <c r="ONI59"/>
      <c r="ONJ59"/>
      <c r="ONK59"/>
      <c r="ONL59"/>
      <c r="ONM59"/>
      <c r="ONN59"/>
      <c r="ONO59"/>
      <c r="ONP59"/>
      <c r="ONQ59"/>
      <c r="ONR59"/>
      <c r="ONS59"/>
      <c r="ONT59"/>
      <c r="ONU59"/>
      <c r="ONV59"/>
      <c r="ONW59"/>
      <c r="ONX59"/>
      <c r="ONY59"/>
      <c r="ONZ59"/>
      <c r="OOA59"/>
      <c r="OOB59"/>
      <c r="OOC59"/>
      <c r="OOD59"/>
      <c r="OOE59"/>
      <c r="OOF59"/>
      <c r="OOG59"/>
      <c r="OOH59"/>
      <c r="OOI59"/>
      <c r="OOJ59"/>
      <c r="OOK59"/>
      <c r="OOL59"/>
      <c r="OOM59"/>
      <c r="OON59"/>
      <c r="OOO59"/>
      <c r="OOP59"/>
      <c r="OOQ59"/>
      <c r="OOR59"/>
      <c r="OOS59"/>
      <c r="OOT59"/>
      <c r="OOU59"/>
      <c r="OOV59"/>
      <c r="OOW59"/>
      <c r="OOX59"/>
      <c r="OOY59"/>
      <c r="OOZ59"/>
      <c r="OPA59"/>
      <c r="OPB59"/>
      <c r="OPC59"/>
      <c r="OPD59"/>
      <c r="OPE59"/>
      <c r="OPF59"/>
      <c r="OPG59"/>
      <c r="OPH59"/>
      <c r="OPI59"/>
      <c r="OPJ59"/>
      <c r="OPK59"/>
      <c r="OPL59"/>
      <c r="OPM59"/>
      <c r="OPN59"/>
      <c r="OPO59"/>
      <c r="OPP59"/>
      <c r="OPQ59"/>
      <c r="OPR59"/>
      <c r="OPS59"/>
      <c r="OPT59"/>
      <c r="OPU59"/>
      <c r="OPV59"/>
      <c r="OPW59"/>
      <c r="OPX59"/>
      <c r="OPY59"/>
      <c r="OPZ59"/>
      <c r="OQA59"/>
      <c r="OQB59"/>
      <c r="OQC59"/>
      <c r="OQD59"/>
      <c r="OQE59"/>
      <c r="OQF59"/>
      <c r="OQG59"/>
      <c r="OQH59"/>
      <c r="OQI59"/>
      <c r="OQJ59"/>
      <c r="OQK59"/>
      <c r="OQL59"/>
      <c r="OQM59"/>
      <c r="OQN59"/>
      <c r="OQO59"/>
      <c r="OQP59"/>
      <c r="OQQ59"/>
      <c r="OQR59"/>
      <c r="OQS59"/>
      <c r="OQT59"/>
      <c r="OQU59"/>
      <c r="OQV59"/>
      <c r="OQW59"/>
      <c r="OQX59"/>
      <c r="OQY59"/>
      <c r="OQZ59"/>
      <c r="ORA59"/>
      <c r="ORB59"/>
      <c r="ORC59"/>
      <c r="ORD59"/>
      <c r="ORE59"/>
      <c r="ORF59"/>
      <c r="ORG59"/>
      <c r="ORH59"/>
      <c r="ORI59"/>
      <c r="ORJ59"/>
      <c r="ORK59"/>
      <c r="ORL59"/>
      <c r="ORM59"/>
      <c r="ORN59"/>
      <c r="ORO59"/>
      <c r="ORP59"/>
      <c r="ORQ59"/>
      <c r="ORR59"/>
      <c r="ORS59"/>
      <c r="ORT59"/>
      <c r="ORU59"/>
      <c r="ORV59"/>
      <c r="ORW59"/>
      <c r="ORX59"/>
      <c r="ORY59"/>
      <c r="ORZ59"/>
      <c r="OSA59"/>
      <c r="OSB59"/>
      <c r="OSC59"/>
      <c r="OSD59"/>
      <c r="OSE59"/>
      <c r="OSF59"/>
      <c r="OSG59"/>
      <c r="OSH59"/>
      <c r="OSI59"/>
      <c r="OSJ59"/>
      <c r="OSK59"/>
      <c r="OSL59"/>
      <c r="OSM59"/>
      <c r="OSN59"/>
      <c r="OSO59"/>
      <c r="OSP59"/>
      <c r="OSQ59"/>
      <c r="OSR59"/>
      <c r="OSS59"/>
      <c r="OST59"/>
      <c r="OSU59"/>
      <c r="OSV59"/>
      <c r="OSW59"/>
      <c r="OSX59"/>
      <c r="OSY59"/>
      <c r="OSZ59"/>
      <c r="OTA59"/>
      <c r="OTB59"/>
      <c r="OTC59"/>
      <c r="OTD59"/>
      <c r="OTE59"/>
      <c r="OTF59"/>
      <c r="OTG59"/>
      <c r="OTH59"/>
      <c r="OTI59"/>
      <c r="OTJ59"/>
      <c r="OTK59"/>
      <c r="OTL59"/>
      <c r="OTM59"/>
      <c r="OTN59"/>
      <c r="OTO59"/>
      <c r="OTP59"/>
      <c r="OTQ59"/>
      <c r="OTR59"/>
      <c r="OTS59"/>
      <c r="OTT59"/>
      <c r="OTU59"/>
      <c r="OTV59"/>
      <c r="OTW59"/>
      <c r="OTX59"/>
      <c r="OTY59"/>
      <c r="OTZ59"/>
      <c r="OUA59"/>
      <c r="OUB59"/>
      <c r="OUC59"/>
      <c r="OUD59"/>
      <c r="OUE59"/>
      <c r="OUF59"/>
      <c r="OUG59"/>
      <c r="OUH59"/>
      <c r="OUI59"/>
      <c r="OUJ59"/>
      <c r="OUK59"/>
      <c r="OUL59"/>
      <c r="OUM59"/>
      <c r="OUN59"/>
      <c r="OUO59"/>
      <c r="OUP59"/>
      <c r="OUQ59"/>
      <c r="OUR59"/>
      <c r="OUS59"/>
      <c r="OUT59"/>
      <c r="OUU59"/>
      <c r="OUV59"/>
      <c r="OUW59"/>
      <c r="OUX59"/>
      <c r="OUY59"/>
      <c r="OUZ59"/>
      <c r="OVA59"/>
      <c r="OVB59"/>
      <c r="OVC59"/>
      <c r="OVD59"/>
      <c r="OVE59"/>
      <c r="OVF59"/>
      <c r="OVG59"/>
      <c r="OVH59"/>
      <c r="OVI59"/>
      <c r="OVJ59"/>
      <c r="OVK59"/>
      <c r="OVL59"/>
      <c r="OVM59"/>
      <c r="OVN59"/>
      <c r="OVO59"/>
      <c r="OVP59"/>
      <c r="OVQ59"/>
      <c r="OVR59"/>
      <c r="OVS59"/>
      <c r="OVT59"/>
      <c r="OVU59"/>
      <c r="OVV59"/>
      <c r="OVW59"/>
      <c r="OVX59"/>
      <c r="OVY59"/>
      <c r="OVZ59"/>
      <c r="OWA59"/>
      <c r="OWB59"/>
      <c r="OWC59"/>
      <c r="OWD59"/>
      <c r="OWE59"/>
      <c r="OWF59"/>
      <c r="OWG59"/>
      <c r="OWH59"/>
      <c r="OWI59"/>
      <c r="OWJ59"/>
      <c r="OWK59"/>
      <c r="OWL59"/>
      <c r="OWM59"/>
      <c r="OWN59"/>
      <c r="OWO59"/>
      <c r="OWP59"/>
      <c r="OWQ59"/>
      <c r="OWR59"/>
      <c r="OWS59"/>
      <c r="OWT59"/>
      <c r="OWU59"/>
      <c r="OWV59"/>
      <c r="OWW59"/>
      <c r="OWX59"/>
      <c r="OWY59"/>
      <c r="OWZ59"/>
      <c r="OXA59"/>
      <c r="OXB59"/>
      <c r="OXC59"/>
      <c r="OXD59"/>
      <c r="OXE59"/>
      <c r="OXF59"/>
      <c r="OXG59"/>
      <c r="OXH59"/>
      <c r="OXI59"/>
      <c r="OXJ59"/>
      <c r="OXK59"/>
      <c r="OXL59"/>
      <c r="OXM59"/>
      <c r="OXN59"/>
      <c r="OXO59"/>
      <c r="OXP59"/>
      <c r="OXQ59"/>
      <c r="OXR59"/>
      <c r="OXS59"/>
      <c r="OXT59"/>
      <c r="OXU59"/>
      <c r="OXV59"/>
      <c r="OXW59"/>
      <c r="OXX59"/>
      <c r="OXY59"/>
      <c r="OXZ59"/>
      <c r="OYA59"/>
      <c r="OYB59"/>
      <c r="OYC59"/>
      <c r="OYD59"/>
      <c r="OYE59"/>
      <c r="OYF59"/>
      <c r="OYG59"/>
      <c r="OYH59"/>
      <c r="OYI59"/>
      <c r="OYJ59"/>
      <c r="OYK59"/>
      <c r="OYL59"/>
      <c r="OYM59"/>
      <c r="OYN59"/>
      <c r="OYO59"/>
      <c r="OYP59"/>
      <c r="OYQ59"/>
      <c r="OYR59"/>
      <c r="OYS59"/>
      <c r="OYT59"/>
      <c r="OYU59"/>
      <c r="OYV59"/>
      <c r="OYW59"/>
      <c r="OYX59"/>
      <c r="OYY59"/>
      <c r="OYZ59"/>
      <c r="OZA59"/>
      <c r="OZB59"/>
      <c r="OZC59"/>
      <c r="OZD59"/>
      <c r="OZE59"/>
      <c r="OZF59"/>
      <c r="OZG59"/>
      <c r="OZH59"/>
      <c r="OZI59"/>
      <c r="OZJ59"/>
      <c r="OZK59"/>
      <c r="OZL59"/>
      <c r="OZM59"/>
      <c r="OZN59"/>
      <c r="OZO59"/>
      <c r="OZP59"/>
      <c r="OZQ59"/>
      <c r="OZR59"/>
      <c r="OZS59"/>
      <c r="OZT59"/>
      <c r="OZU59"/>
      <c r="OZV59"/>
      <c r="OZW59"/>
      <c r="OZX59"/>
      <c r="OZY59"/>
      <c r="OZZ59"/>
      <c r="PAA59"/>
      <c r="PAB59"/>
      <c r="PAC59"/>
      <c r="PAD59"/>
      <c r="PAE59"/>
      <c r="PAF59"/>
      <c r="PAG59"/>
      <c r="PAH59"/>
      <c r="PAI59"/>
      <c r="PAJ59"/>
      <c r="PAK59"/>
      <c r="PAL59"/>
      <c r="PAM59"/>
      <c r="PAN59"/>
      <c r="PAO59"/>
      <c r="PAP59"/>
      <c r="PAQ59"/>
      <c r="PAR59"/>
      <c r="PAS59"/>
      <c r="PAT59"/>
      <c r="PAU59"/>
      <c r="PAV59"/>
      <c r="PAW59"/>
      <c r="PAX59"/>
      <c r="PAY59"/>
      <c r="PAZ59"/>
      <c r="PBA59"/>
      <c r="PBB59"/>
      <c r="PBC59"/>
      <c r="PBD59"/>
      <c r="PBE59"/>
      <c r="PBF59"/>
      <c r="PBG59"/>
      <c r="PBH59"/>
      <c r="PBI59"/>
      <c r="PBJ59"/>
      <c r="PBK59"/>
      <c r="PBL59"/>
      <c r="PBM59"/>
      <c r="PBN59"/>
      <c r="PBO59"/>
      <c r="PBP59"/>
      <c r="PBQ59"/>
      <c r="PBR59"/>
      <c r="PBS59"/>
      <c r="PBT59"/>
      <c r="PBU59"/>
      <c r="PBV59"/>
      <c r="PBW59"/>
      <c r="PBX59"/>
      <c r="PBY59"/>
      <c r="PBZ59"/>
      <c r="PCA59"/>
      <c r="PCB59"/>
      <c r="PCC59"/>
      <c r="PCD59"/>
      <c r="PCE59"/>
      <c r="PCF59"/>
      <c r="PCG59"/>
      <c r="PCH59"/>
      <c r="PCI59"/>
      <c r="PCJ59"/>
      <c r="PCK59"/>
      <c r="PCL59"/>
      <c r="PCM59"/>
      <c r="PCN59"/>
      <c r="PCO59"/>
      <c r="PCP59"/>
      <c r="PCQ59"/>
      <c r="PCR59"/>
      <c r="PCS59"/>
      <c r="PCT59"/>
      <c r="PCU59"/>
      <c r="PCV59"/>
      <c r="PCW59"/>
      <c r="PCX59"/>
      <c r="PCY59"/>
      <c r="PCZ59"/>
      <c r="PDA59"/>
      <c r="PDB59"/>
      <c r="PDC59"/>
      <c r="PDD59"/>
      <c r="PDE59"/>
      <c r="PDF59"/>
      <c r="PDG59"/>
      <c r="PDH59"/>
      <c r="PDI59"/>
      <c r="PDJ59"/>
      <c r="PDK59"/>
      <c r="PDL59"/>
      <c r="PDM59"/>
      <c r="PDN59"/>
      <c r="PDO59"/>
      <c r="PDP59"/>
      <c r="PDQ59"/>
      <c r="PDR59"/>
      <c r="PDS59"/>
      <c r="PDT59"/>
      <c r="PDU59"/>
      <c r="PDV59"/>
      <c r="PDW59"/>
      <c r="PDX59"/>
      <c r="PDY59"/>
      <c r="PDZ59"/>
      <c r="PEA59"/>
      <c r="PEB59"/>
      <c r="PEC59"/>
      <c r="PED59"/>
      <c r="PEE59"/>
      <c r="PEF59"/>
      <c r="PEG59"/>
      <c r="PEH59"/>
      <c r="PEI59"/>
      <c r="PEJ59"/>
      <c r="PEK59"/>
      <c r="PEL59"/>
      <c r="PEM59"/>
      <c r="PEN59"/>
      <c r="PEO59"/>
      <c r="PEP59"/>
      <c r="PEQ59"/>
      <c r="PER59"/>
      <c r="PES59"/>
      <c r="PET59"/>
      <c r="PEU59"/>
      <c r="PEV59"/>
      <c r="PEW59"/>
      <c r="PEX59"/>
      <c r="PEY59"/>
      <c r="PEZ59"/>
      <c r="PFA59"/>
      <c r="PFB59"/>
      <c r="PFC59"/>
      <c r="PFD59"/>
      <c r="PFE59"/>
      <c r="PFF59"/>
      <c r="PFG59"/>
      <c r="PFH59"/>
      <c r="PFI59"/>
      <c r="PFJ59"/>
      <c r="PFK59"/>
      <c r="PFL59"/>
      <c r="PFM59"/>
      <c r="PFN59"/>
      <c r="PFO59"/>
      <c r="PFP59"/>
      <c r="PFQ59"/>
      <c r="PFR59"/>
      <c r="PFS59"/>
      <c r="PFT59"/>
      <c r="PFU59"/>
      <c r="PFV59"/>
      <c r="PFW59"/>
      <c r="PFX59"/>
      <c r="PFY59"/>
      <c r="PFZ59"/>
      <c r="PGA59"/>
      <c r="PGB59"/>
      <c r="PGC59"/>
      <c r="PGD59"/>
      <c r="PGE59"/>
      <c r="PGF59"/>
      <c r="PGG59"/>
      <c r="PGH59"/>
      <c r="PGI59"/>
      <c r="PGJ59"/>
      <c r="PGK59"/>
      <c r="PGL59"/>
      <c r="PGM59"/>
      <c r="PGN59"/>
      <c r="PGO59"/>
      <c r="PGP59"/>
      <c r="PGQ59"/>
      <c r="PGR59"/>
      <c r="PGS59"/>
      <c r="PGT59"/>
      <c r="PGU59"/>
      <c r="PGV59"/>
      <c r="PGW59"/>
      <c r="PGX59"/>
      <c r="PGY59"/>
      <c r="PGZ59"/>
      <c r="PHA59"/>
      <c r="PHB59"/>
      <c r="PHC59"/>
      <c r="PHD59"/>
      <c r="PHE59"/>
      <c r="PHF59"/>
      <c r="PHG59"/>
      <c r="PHH59"/>
      <c r="PHI59"/>
      <c r="PHJ59"/>
      <c r="PHK59"/>
      <c r="PHL59"/>
      <c r="PHM59"/>
      <c r="PHN59"/>
      <c r="PHO59"/>
      <c r="PHP59"/>
      <c r="PHQ59"/>
      <c r="PHR59"/>
      <c r="PHS59"/>
      <c r="PHT59"/>
      <c r="PHU59"/>
      <c r="PHV59"/>
      <c r="PHW59"/>
      <c r="PHX59"/>
      <c r="PHY59"/>
      <c r="PHZ59"/>
      <c r="PIA59"/>
      <c r="PIB59"/>
      <c r="PIC59"/>
      <c r="PID59"/>
      <c r="PIE59"/>
      <c r="PIF59"/>
      <c r="PIG59"/>
      <c r="PIH59"/>
      <c r="PII59"/>
      <c r="PIJ59"/>
      <c r="PIK59"/>
      <c r="PIL59"/>
      <c r="PIM59"/>
      <c r="PIN59"/>
      <c r="PIO59"/>
      <c r="PIP59"/>
      <c r="PIQ59"/>
      <c r="PIR59"/>
      <c r="PIS59"/>
      <c r="PIT59"/>
      <c r="PIU59"/>
      <c r="PIV59"/>
      <c r="PIW59"/>
      <c r="PIX59"/>
      <c r="PIY59"/>
      <c r="PIZ59"/>
      <c r="PJA59"/>
      <c r="PJB59"/>
      <c r="PJC59"/>
      <c r="PJD59"/>
      <c r="PJE59"/>
      <c r="PJF59"/>
      <c r="PJG59"/>
      <c r="PJH59"/>
      <c r="PJI59"/>
      <c r="PJJ59"/>
      <c r="PJK59"/>
      <c r="PJL59"/>
      <c r="PJM59"/>
      <c r="PJN59"/>
      <c r="PJO59"/>
      <c r="PJP59"/>
      <c r="PJQ59"/>
      <c r="PJR59"/>
      <c r="PJS59"/>
      <c r="PJT59"/>
      <c r="PJU59"/>
      <c r="PJV59"/>
      <c r="PJW59"/>
      <c r="PJX59"/>
      <c r="PJY59"/>
      <c r="PJZ59"/>
      <c r="PKA59"/>
      <c r="PKB59"/>
      <c r="PKC59"/>
      <c r="PKD59"/>
      <c r="PKE59"/>
      <c r="PKF59"/>
      <c r="PKG59"/>
      <c r="PKH59"/>
      <c r="PKI59"/>
      <c r="PKJ59"/>
      <c r="PKK59"/>
      <c r="PKL59"/>
      <c r="PKM59"/>
      <c r="PKN59"/>
      <c r="PKO59"/>
      <c r="PKP59"/>
      <c r="PKQ59"/>
      <c r="PKR59"/>
      <c r="PKS59"/>
      <c r="PKT59"/>
      <c r="PKU59"/>
      <c r="PKV59"/>
      <c r="PKW59"/>
      <c r="PKX59"/>
      <c r="PKY59"/>
      <c r="PKZ59"/>
      <c r="PLA59"/>
      <c r="PLB59"/>
      <c r="PLC59"/>
      <c r="PLD59"/>
      <c r="PLE59"/>
      <c r="PLF59"/>
      <c r="PLG59"/>
      <c r="PLH59"/>
      <c r="PLI59"/>
      <c r="PLJ59"/>
      <c r="PLK59"/>
      <c r="PLL59"/>
      <c r="PLM59"/>
      <c r="PLN59"/>
      <c r="PLO59"/>
      <c r="PLP59"/>
      <c r="PLQ59"/>
      <c r="PLR59"/>
      <c r="PLS59"/>
      <c r="PLT59"/>
      <c r="PLU59"/>
      <c r="PLV59"/>
      <c r="PLW59"/>
      <c r="PLX59"/>
      <c r="PLY59"/>
      <c r="PLZ59"/>
      <c r="PMA59"/>
      <c r="PMB59"/>
      <c r="PMC59"/>
      <c r="PMD59"/>
      <c r="PME59"/>
      <c r="PMF59"/>
      <c r="PMG59"/>
      <c r="PMH59"/>
      <c r="PMI59"/>
      <c r="PMJ59"/>
      <c r="PMK59"/>
      <c r="PML59"/>
      <c r="PMM59"/>
      <c r="PMN59"/>
      <c r="PMO59"/>
      <c r="PMP59"/>
      <c r="PMQ59"/>
      <c r="PMR59"/>
      <c r="PMS59"/>
      <c r="PMT59"/>
      <c r="PMU59"/>
      <c r="PMV59"/>
      <c r="PMW59"/>
      <c r="PMX59"/>
      <c r="PMY59"/>
      <c r="PMZ59"/>
      <c r="PNA59"/>
      <c r="PNB59"/>
      <c r="PNC59"/>
      <c r="PND59"/>
      <c r="PNE59"/>
      <c r="PNF59"/>
      <c r="PNG59"/>
      <c r="PNH59"/>
      <c r="PNI59"/>
      <c r="PNJ59"/>
      <c r="PNK59"/>
      <c r="PNL59"/>
      <c r="PNM59"/>
      <c r="PNN59"/>
      <c r="PNO59"/>
      <c r="PNP59"/>
      <c r="PNQ59"/>
      <c r="PNR59"/>
      <c r="PNS59"/>
      <c r="PNT59"/>
      <c r="PNU59"/>
      <c r="PNV59"/>
      <c r="PNW59"/>
      <c r="PNX59"/>
      <c r="PNY59"/>
      <c r="PNZ59"/>
      <c r="POA59"/>
      <c r="POB59"/>
      <c r="POC59"/>
      <c r="POD59"/>
      <c r="POE59"/>
      <c r="POF59"/>
      <c r="POG59"/>
      <c r="POH59"/>
      <c r="POI59"/>
      <c r="POJ59"/>
      <c r="POK59"/>
      <c r="POL59"/>
      <c r="POM59"/>
      <c r="PON59"/>
      <c r="POO59"/>
      <c r="POP59"/>
      <c r="POQ59"/>
      <c r="POR59"/>
      <c r="POS59"/>
      <c r="POT59"/>
      <c r="POU59"/>
      <c r="POV59"/>
      <c r="POW59"/>
      <c r="POX59"/>
      <c r="POY59"/>
      <c r="POZ59"/>
      <c r="PPA59"/>
      <c r="PPB59"/>
      <c r="PPC59"/>
      <c r="PPD59"/>
      <c r="PPE59"/>
      <c r="PPF59"/>
      <c r="PPG59"/>
      <c r="PPH59"/>
      <c r="PPI59"/>
      <c r="PPJ59"/>
      <c r="PPK59"/>
      <c r="PPL59"/>
      <c r="PPM59"/>
      <c r="PPN59"/>
      <c r="PPO59"/>
      <c r="PPP59"/>
      <c r="PPQ59"/>
      <c r="PPR59"/>
      <c r="PPS59"/>
      <c r="PPT59"/>
      <c r="PPU59"/>
      <c r="PPV59"/>
      <c r="PPW59"/>
      <c r="PPX59"/>
      <c r="PPY59"/>
      <c r="PPZ59"/>
      <c r="PQA59"/>
      <c r="PQB59"/>
      <c r="PQC59"/>
      <c r="PQD59"/>
      <c r="PQE59"/>
      <c r="PQF59"/>
      <c r="PQG59"/>
      <c r="PQH59"/>
      <c r="PQI59"/>
      <c r="PQJ59"/>
      <c r="PQK59"/>
      <c r="PQL59"/>
      <c r="PQM59"/>
      <c r="PQN59"/>
      <c r="PQO59"/>
      <c r="PQP59"/>
      <c r="PQQ59"/>
      <c r="PQR59"/>
      <c r="PQS59"/>
      <c r="PQT59"/>
      <c r="PQU59"/>
      <c r="PQV59"/>
      <c r="PQW59"/>
      <c r="PQX59"/>
      <c r="PQY59"/>
      <c r="PQZ59"/>
      <c r="PRA59"/>
      <c r="PRB59"/>
      <c r="PRC59"/>
      <c r="PRD59"/>
      <c r="PRE59"/>
      <c r="PRF59"/>
      <c r="PRG59"/>
      <c r="PRH59"/>
      <c r="PRI59"/>
      <c r="PRJ59"/>
      <c r="PRK59"/>
      <c r="PRL59"/>
      <c r="PRM59"/>
      <c r="PRN59"/>
      <c r="PRO59"/>
      <c r="PRP59"/>
      <c r="PRQ59"/>
      <c r="PRR59"/>
      <c r="PRS59"/>
      <c r="PRT59"/>
      <c r="PRU59"/>
      <c r="PRV59"/>
      <c r="PRW59"/>
      <c r="PRX59"/>
      <c r="PRY59"/>
      <c r="PRZ59"/>
      <c r="PSA59"/>
      <c r="PSB59"/>
      <c r="PSC59"/>
      <c r="PSD59"/>
      <c r="PSE59"/>
      <c r="PSF59"/>
      <c r="PSG59"/>
      <c r="PSH59"/>
      <c r="PSI59"/>
      <c r="PSJ59"/>
      <c r="PSK59"/>
      <c r="PSL59"/>
      <c r="PSM59"/>
      <c r="PSN59"/>
      <c r="PSO59"/>
      <c r="PSP59"/>
      <c r="PSQ59"/>
      <c r="PSR59"/>
      <c r="PSS59"/>
      <c r="PST59"/>
      <c r="PSU59"/>
      <c r="PSV59"/>
      <c r="PSW59"/>
      <c r="PSX59"/>
      <c r="PSY59"/>
      <c r="PSZ59"/>
      <c r="PTA59"/>
      <c r="PTB59"/>
      <c r="PTC59"/>
      <c r="PTD59"/>
      <c r="PTE59"/>
      <c r="PTF59"/>
      <c r="PTG59"/>
      <c r="PTH59"/>
      <c r="PTI59"/>
      <c r="PTJ59"/>
      <c r="PTK59"/>
      <c r="PTL59"/>
      <c r="PTM59"/>
      <c r="PTN59"/>
      <c r="PTO59"/>
      <c r="PTP59"/>
      <c r="PTQ59"/>
      <c r="PTR59"/>
      <c r="PTS59"/>
      <c r="PTT59"/>
      <c r="PTU59"/>
      <c r="PTV59"/>
      <c r="PTW59"/>
      <c r="PTX59"/>
      <c r="PTY59"/>
      <c r="PTZ59"/>
      <c r="PUA59"/>
      <c r="PUB59"/>
      <c r="PUC59"/>
      <c r="PUD59"/>
      <c r="PUE59"/>
      <c r="PUF59"/>
      <c r="PUG59"/>
      <c r="PUH59"/>
      <c r="PUI59"/>
      <c r="PUJ59"/>
      <c r="PUK59"/>
      <c r="PUL59"/>
      <c r="PUM59"/>
      <c r="PUN59"/>
      <c r="PUO59"/>
      <c r="PUP59"/>
      <c r="PUQ59"/>
      <c r="PUR59"/>
      <c r="PUS59"/>
      <c r="PUT59"/>
      <c r="PUU59"/>
      <c r="PUV59"/>
      <c r="PUW59"/>
      <c r="PUX59"/>
      <c r="PUY59"/>
      <c r="PUZ59"/>
      <c r="PVA59"/>
      <c r="PVB59"/>
      <c r="PVC59"/>
      <c r="PVD59"/>
      <c r="PVE59"/>
      <c r="PVF59"/>
      <c r="PVG59"/>
      <c r="PVH59"/>
      <c r="PVI59"/>
      <c r="PVJ59"/>
      <c r="PVK59"/>
      <c r="PVL59"/>
      <c r="PVM59"/>
      <c r="PVN59"/>
      <c r="PVO59"/>
      <c r="PVP59"/>
      <c r="PVQ59"/>
      <c r="PVR59"/>
      <c r="PVS59"/>
      <c r="PVT59"/>
      <c r="PVU59"/>
      <c r="PVV59"/>
      <c r="PVW59"/>
      <c r="PVX59"/>
      <c r="PVY59"/>
      <c r="PVZ59"/>
      <c r="PWA59"/>
      <c r="PWB59"/>
      <c r="PWC59"/>
      <c r="PWD59"/>
      <c r="PWE59"/>
      <c r="PWF59"/>
      <c r="PWG59"/>
      <c r="PWH59"/>
      <c r="PWI59"/>
      <c r="PWJ59"/>
      <c r="PWK59"/>
      <c r="PWL59"/>
      <c r="PWM59"/>
      <c r="PWN59"/>
      <c r="PWO59"/>
      <c r="PWP59"/>
      <c r="PWQ59"/>
      <c r="PWR59"/>
      <c r="PWS59"/>
      <c r="PWT59"/>
      <c r="PWU59"/>
      <c r="PWV59"/>
      <c r="PWW59"/>
      <c r="PWX59"/>
      <c r="PWY59"/>
      <c r="PWZ59"/>
      <c r="PXA59"/>
      <c r="PXB59"/>
      <c r="PXC59"/>
      <c r="PXD59"/>
      <c r="PXE59"/>
      <c r="PXF59"/>
      <c r="PXG59"/>
      <c r="PXH59"/>
      <c r="PXI59"/>
      <c r="PXJ59"/>
      <c r="PXK59"/>
      <c r="PXL59"/>
      <c r="PXM59"/>
      <c r="PXN59"/>
      <c r="PXO59"/>
      <c r="PXP59"/>
      <c r="PXQ59"/>
      <c r="PXR59"/>
      <c r="PXS59"/>
      <c r="PXT59"/>
      <c r="PXU59"/>
      <c r="PXV59"/>
      <c r="PXW59"/>
      <c r="PXX59"/>
      <c r="PXY59"/>
      <c r="PXZ59"/>
      <c r="PYA59"/>
      <c r="PYB59"/>
      <c r="PYC59"/>
      <c r="PYD59"/>
      <c r="PYE59"/>
      <c r="PYF59"/>
      <c r="PYG59"/>
      <c r="PYH59"/>
      <c r="PYI59"/>
      <c r="PYJ59"/>
      <c r="PYK59"/>
      <c r="PYL59"/>
      <c r="PYM59"/>
      <c r="PYN59"/>
      <c r="PYO59"/>
      <c r="PYP59"/>
      <c r="PYQ59"/>
      <c r="PYR59"/>
      <c r="PYS59"/>
      <c r="PYT59"/>
      <c r="PYU59"/>
      <c r="PYV59"/>
      <c r="PYW59"/>
      <c r="PYX59"/>
      <c r="PYY59"/>
      <c r="PYZ59"/>
      <c r="PZA59"/>
      <c r="PZB59"/>
      <c r="PZC59"/>
      <c r="PZD59"/>
      <c r="PZE59"/>
      <c r="PZF59"/>
      <c r="PZG59"/>
      <c r="PZH59"/>
      <c r="PZI59"/>
      <c r="PZJ59"/>
      <c r="PZK59"/>
      <c r="PZL59"/>
      <c r="PZM59"/>
      <c r="PZN59"/>
      <c r="PZO59"/>
      <c r="PZP59"/>
      <c r="PZQ59"/>
      <c r="PZR59"/>
      <c r="PZS59"/>
      <c r="PZT59"/>
      <c r="PZU59"/>
      <c r="PZV59"/>
      <c r="PZW59"/>
      <c r="PZX59"/>
      <c r="PZY59"/>
      <c r="PZZ59"/>
      <c r="QAA59"/>
      <c r="QAB59"/>
      <c r="QAC59"/>
      <c r="QAD59"/>
      <c r="QAE59"/>
      <c r="QAF59"/>
      <c r="QAG59"/>
      <c r="QAH59"/>
      <c r="QAI59"/>
      <c r="QAJ59"/>
      <c r="QAK59"/>
      <c r="QAL59"/>
      <c r="QAM59"/>
      <c r="QAN59"/>
      <c r="QAO59"/>
      <c r="QAP59"/>
      <c r="QAQ59"/>
      <c r="QAR59"/>
      <c r="QAS59"/>
      <c r="QAT59"/>
      <c r="QAU59"/>
      <c r="QAV59"/>
      <c r="QAW59"/>
      <c r="QAX59"/>
      <c r="QAY59"/>
      <c r="QAZ59"/>
      <c r="QBA59"/>
      <c r="QBB59"/>
      <c r="QBC59"/>
      <c r="QBD59"/>
      <c r="QBE59"/>
      <c r="QBF59"/>
      <c r="QBG59"/>
      <c r="QBH59"/>
      <c r="QBI59"/>
      <c r="QBJ59"/>
      <c r="QBK59"/>
      <c r="QBL59"/>
      <c r="QBM59"/>
      <c r="QBN59"/>
      <c r="QBO59"/>
      <c r="QBP59"/>
      <c r="QBQ59"/>
      <c r="QBR59"/>
      <c r="QBS59"/>
      <c r="QBT59"/>
      <c r="QBU59"/>
      <c r="QBV59"/>
      <c r="QBW59"/>
      <c r="QBX59"/>
      <c r="QBY59"/>
      <c r="QBZ59"/>
      <c r="QCA59"/>
      <c r="QCB59"/>
      <c r="QCC59"/>
      <c r="QCD59"/>
      <c r="QCE59"/>
      <c r="QCF59"/>
      <c r="QCG59"/>
      <c r="QCH59"/>
      <c r="QCI59"/>
      <c r="QCJ59"/>
      <c r="QCK59"/>
      <c r="QCL59"/>
      <c r="QCM59"/>
      <c r="QCN59"/>
      <c r="QCO59"/>
      <c r="QCP59"/>
      <c r="QCQ59"/>
      <c r="QCR59"/>
      <c r="QCS59"/>
      <c r="QCT59"/>
      <c r="QCU59"/>
      <c r="QCV59"/>
      <c r="QCW59"/>
      <c r="QCX59"/>
      <c r="QCY59"/>
      <c r="QCZ59"/>
      <c r="QDA59"/>
      <c r="QDB59"/>
      <c r="QDC59"/>
      <c r="QDD59"/>
      <c r="QDE59"/>
      <c r="QDF59"/>
      <c r="QDG59"/>
      <c r="QDH59"/>
      <c r="QDI59"/>
      <c r="QDJ59"/>
      <c r="QDK59"/>
      <c r="QDL59"/>
      <c r="QDM59"/>
      <c r="QDN59"/>
      <c r="QDO59"/>
      <c r="QDP59"/>
      <c r="QDQ59"/>
      <c r="QDR59"/>
      <c r="QDS59"/>
      <c r="QDT59"/>
      <c r="QDU59"/>
      <c r="QDV59"/>
      <c r="QDW59"/>
      <c r="QDX59"/>
      <c r="QDY59"/>
      <c r="QDZ59"/>
      <c r="QEA59"/>
      <c r="QEB59"/>
      <c r="QEC59"/>
      <c r="QED59"/>
      <c r="QEE59"/>
      <c r="QEF59"/>
      <c r="QEG59"/>
      <c r="QEH59"/>
      <c r="QEI59"/>
      <c r="QEJ59"/>
      <c r="QEK59"/>
      <c r="QEL59"/>
      <c r="QEM59"/>
      <c r="QEN59"/>
      <c r="QEO59"/>
      <c r="QEP59"/>
      <c r="QEQ59"/>
      <c r="QER59"/>
      <c r="QES59"/>
      <c r="QET59"/>
      <c r="QEU59"/>
      <c r="QEV59"/>
      <c r="QEW59"/>
      <c r="QEX59"/>
      <c r="QEY59"/>
      <c r="QEZ59"/>
      <c r="QFA59"/>
      <c r="QFB59"/>
      <c r="QFC59"/>
      <c r="QFD59"/>
      <c r="QFE59"/>
      <c r="QFF59"/>
      <c r="QFG59"/>
      <c r="QFH59"/>
      <c r="QFI59"/>
      <c r="QFJ59"/>
      <c r="QFK59"/>
      <c r="QFL59"/>
      <c r="QFM59"/>
      <c r="QFN59"/>
      <c r="QFO59"/>
      <c r="QFP59"/>
      <c r="QFQ59"/>
      <c r="QFR59"/>
      <c r="QFS59"/>
      <c r="QFT59"/>
      <c r="QFU59"/>
      <c r="QFV59"/>
      <c r="QFW59"/>
      <c r="QFX59"/>
      <c r="QFY59"/>
      <c r="QFZ59"/>
      <c r="QGA59"/>
      <c r="QGB59"/>
      <c r="QGC59"/>
      <c r="QGD59"/>
      <c r="QGE59"/>
      <c r="QGF59"/>
      <c r="QGG59"/>
      <c r="QGH59"/>
      <c r="QGI59"/>
      <c r="QGJ59"/>
      <c r="QGK59"/>
      <c r="QGL59"/>
      <c r="QGM59"/>
      <c r="QGN59"/>
      <c r="QGO59"/>
      <c r="QGP59"/>
      <c r="QGQ59"/>
      <c r="QGR59"/>
      <c r="QGS59"/>
      <c r="QGT59"/>
      <c r="QGU59"/>
      <c r="QGV59"/>
      <c r="QGW59"/>
      <c r="QGX59"/>
      <c r="QGY59"/>
      <c r="QGZ59"/>
      <c r="QHA59"/>
      <c r="QHB59"/>
      <c r="QHC59"/>
      <c r="QHD59"/>
      <c r="QHE59"/>
      <c r="QHF59"/>
      <c r="QHG59"/>
      <c r="QHH59"/>
      <c r="QHI59"/>
      <c r="QHJ59"/>
      <c r="QHK59"/>
      <c r="QHL59"/>
      <c r="QHM59"/>
      <c r="QHN59"/>
      <c r="QHO59"/>
      <c r="QHP59"/>
      <c r="QHQ59"/>
      <c r="QHR59"/>
      <c r="QHS59"/>
      <c r="QHT59"/>
      <c r="QHU59"/>
      <c r="QHV59"/>
      <c r="QHW59"/>
      <c r="QHX59"/>
      <c r="QHY59"/>
      <c r="QHZ59"/>
      <c r="QIA59"/>
      <c r="QIB59"/>
      <c r="QIC59"/>
      <c r="QID59"/>
      <c r="QIE59"/>
      <c r="QIF59"/>
      <c r="QIG59"/>
      <c r="QIH59"/>
      <c r="QII59"/>
      <c r="QIJ59"/>
      <c r="QIK59"/>
      <c r="QIL59"/>
      <c r="QIM59"/>
      <c r="QIN59"/>
      <c r="QIO59"/>
      <c r="QIP59"/>
      <c r="QIQ59"/>
      <c r="QIR59"/>
      <c r="QIS59"/>
      <c r="QIT59"/>
      <c r="QIU59"/>
      <c r="QIV59"/>
      <c r="QIW59"/>
      <c r="QIX59"/>
      <c r="QIY59"/>
      <c r="QIZ59"/>
      <c r="QJA59"/>
      <c r="QJB59"/>
      <c r="QJC59"/>
      <c r="QJD59"/>
      <c r="QJE59"/>
      <c r="QJF59"/>
      <c r="QJG59"/>
      <c r="QJH59"/>
      <c r="QJI59"/>
      <c r="QJJ59"/>
      <c r="QJK59"/>
      <c r="QJL59"/>
      <c r="QJM59"/>
      <c r="QJN59"/>
      <c r="QJO59"/>
      <c r="QJP59"/>
      <c r="QJQ59"/>
      <c r="QJR59"/>
      <c r="QJS59"/>
      <c r="QJT59"/>
      <c r="QJU59"/>
      <c r="QJV59"/>
      <c r="QJW59"/>
      <c r="QJX59"/>
      <c r="QJY59"/>
      <c r="QJZ59"/>
      <c r="QKA59"/>
      <c r="QKB59"/>
      <c r="QKC59"/>
      <c r="QKD59"/>
      <c r="QKE59"/>
      <c r="QKF59"/>
      <c r="QKG59"/>
      <c r="QKH59"/>
      <c r="QKI59"/>
      <c r="QKJ59"/>
      <c r="QKK59"/>
      <c r="QKL59"/>
      <c r="QKM59"/>
      <c r="QKN59"/>
      <c r="QKO59"/>
      <c r="QKP59"/>
      <c r="QKQ59"/>
      <c r="QKR59"/>
      <c r="QKS59"/>
      <c r="QKT59"/>
      <c r="QKU59"/>
      <c r="QKV59"/>
      <c r="QKW59"/>
      <c r="QKX59"/>
      <c r="QKY59"/>
      <c r="QKZ59"/>
      <c r="QLA59"/>
      <c r="QLB59"/>
      <c r="QLC59"/>
      <c r="QLD59"/>
      <c r="QLE59"/>
      <c r="QLF59"/>
      <c r="QLG59"/>
      <c r="QLH59"/>
      <c r="QLI59"/>
      <c r="QLJ59"/>
      <c r="QLK59"/>
      <c r="QLL59"/>
      <c r="QLM59"/>
      <c r="QLN59"/>
      <c r="QLO59"/>
      <c r="QLP59"/>
      <c r="QLQ59"/>
      <c r="QLR59"/>
      <c r="QLS59"/>
      <c r="QLT59"/>
      <c r="QLU59"/>
      <c r="QLV59"/>
      <c r="QLW59"/>
      <c r="QLX59"/>
      <c r="QLY59"/>
      <c r="QLZ59"/>
      <c r="QMA59"/>
      <c r="QMB59"/>
      <c r="QMC59"/>
      <c r="QMD59"/>
      <c r="QME59"/>
      <c r="QMF59"/>
      <c r="QMG59"/>
      <c r="QMH59"/>
      <c r="QMI59"/>
      <c r="QMJ59"/>
      <c r="QMK59"/>
      <c r="QML59"/>
      <c r="QMM59"/>
      <c r="QMN59"/>
      <c r="QMO59"/>
      <c r="QMP59"/>
      <c r="QMQ59"/>
      <c r="QMR59"/>
      <c r="QMS59"/>
      <c r="QMT59"/>
      <c r="QMU59"/>
      <c r="QMV59"/>
      <c r="QMW59"/>
      <c r="QMX59"/>
      <c r="QMY59"/>
      <c r="QMZ59"/>
      <c r="QNA59"/>
      <c r="QNB59"/>
      <c r="QNC59"/>
      <c r="QND59"/>
      <c r="QNE59"/>
      <c r="QNF59"/>
      <c r="QNG59"/>
      <c r="QNH59"/>
      <c r="QNI59"/>
      <c r="QNJ59"/>
      <c r="QNK59"/>
      <c r="QNL59"/>
      <c r="QNM59"/>
      <c r="QNN59"/>
      <c r="QNO59"/>
      <c r="QNP59"/>
      <c r="QNQ59"/>
      <c r="QNR59"/>
      <c r="QNS59"/>
      <c r="QNT59"/>
      <c r="QNU59"/>
      <c r="QNV59"/>
      <c r="QNW59"/>
      <c r="QNX59"/>
      <c r="QNY59"/>
      <c r="QNZ59"/>
      <c r="QOA59"/>
      <c r="QOB59"/>
      <c r="QOC59"/>
      <c r="QOD59"/>
      <c r="QOE59"/>
      <c r="QOF59"/>
      <c r="QOG59"/>
      <c r="QOH59"/>
      <c r="QOI59"/>
      <c r="QOJ59"/>
      <c r="QOK59"/>
      <c r="QOL59"/>
      <c r="QOM59"/>
      <c r="QON59"/>
      <c r="QOO59"/>
      <c r="QOP59"/>
      <c r="QOQ59"/>
      <c r="QOR59"/>
      <c r="QOS59"/>
      <c r="QOT59"/>
      <c r="QOU59"/>
      <c r="QOV59"/>
      <c r="QOW59"/>
      <c r="QOX59"/>
      <c r="QOY59"/>
      <c r="QOZ59"/>
      <c r="QPA59"/>
      <c r="QPB59"/>
      <c r="QPC59"/>
      <c r="QPD59"/>
      <c r="QPE59"/>
      <c r="QPF59"/>
      <c r="QPG59"/>
      <c r="QPH59"/>
      <c r="QPI59"/>
      <c r="QPJ59"/>
      <c r="QPK59"/>
      <c r="QPL59"/>
      <c r="QPM59"/>
      <c r="QPN59"/>
      <c r="QPO59"/>
      <c r="QPP59"/>
      <c r="QPQ59"/>
      <c r="QPR59"/>
      <c r="QPS59"/>
      <c r="QPT59"/>
      <c r="QPU59"/>
      <c r="QPV59"/>
      <c r="QPW59"/>
      <c r="QPX59"/>
      <c r="QPY59"/>
      <c r="QPZ59"/>
      <c r="QQA59"/>
      <c r="QQB59"/>
      <c r="QQC59"/>
      <c r="QQD59"/>
      <c r="QQE59"/>
      <c r="QQF59"/>
      <c r="QQG59"/>
      <c r="QQH59"/>
      <c r="QQI59"/>
      <c r="QQJ59"/>
      <c r="QQK59"/>
      <c r="QQL59"/>
      <c r="QQM59"/>
      <c r="QQN59"/>
      <c r="QQO59"/>
      <c r="QQP59"/>
      <c r="QQQ59"/>
      <c r="QQR59"/>
      <c r="QQS59"/>
      <c r="QQT59"/>
      <c r="QQU59"/>
      <c r="QQV59"/>
      <c r="QQW59"/>
      <c r="QQX59"/>
      <c r="QQY59"/>
      <c r="QQZ59"/>
      <c r="QRA59"/>
      <c r="QRB59"/>
      <c r="QRC59"/>
      <c r="QRD59"/>
      <c r="QRE59"/>
      <c r="QRF59"/>
      <c r="QRG59"/>
      <c r="QRH59"/>
      <c r="QRI59"/>
      <c r="QRJ59"/>
      <c r="QRK59"/>
      <c r="QRL59"/>
      <c r="QRM59"/>
      <c r="QRN59"/>
      <c r="QRO59"/>
      <c r="QRP59"/>
      <c r="QRQ59"/>
      <c r="QRR59"/>
      <c r="QRS59"/>
      <c r="QRT59"/>
      <c r="QRU59"/>
      <c r="QRV59"/>
      <c r="QRW59"/>
      <c r="QRX59"/>
      <c r="QRY59"/>
      <c r="QRZ59"/>
      <c r="QSA59"/>
      <c r="QSB59"/>
      <c r="QSC59"/>
      <c r="QSD59"/>
      <c r="QSE59"/>
      <c r="QSF59"/>
      <c r="QSG59"/>
      <c r="QSH59"/>
      <c r="QSI59"/>
      <c r="QSJ59"/>
      <c r="QSK59"/>
      <c r="QSL59"/>
      <c r="QSM59"/>
      <c r="QSN59"/>
      <c r="QSO59"/>
      <c r="QSP59"/>
      <c r="QSQ59"/>
      <c r="QSR59"/>
      <c r="QSS59"/>
      <c r="QST59"/>
      <c r="QSU59"/>
      <c r="QSV59"/>
      <c r="QSW59"/>
      <c r="QSX59"/>
      <c r="QSY59"/>
      <c r="QSZ59"/>
      <c r="QTA59"/>
      <c r="QTB59"/>
      <c r="QTC59"/>
      <c r="QTD59"/>
      <c r="QTE59"/>
      <c r="QTF59"/>
      <c r="QTG59"/>
      <c r="QTH59"/>
      <c r="QTI59"/>
      <c r="QTJ59"/>
      <c r="QTK59"/>
      <c r="QTL59"/>
      <c r="QTM59"/>
      <c r="QTN59"/>
      <c r="QTO59"/>
      <c r="QTP59"/>
      <c r="QTQ59"/>
      <c r="QTR59"/>
      <c r="QTS59"/>
      <c r="QTT59"/>
      <c r="QTU59"/>
      <c r="QTV59"/>
      <c r="QTW59"/>
      <c r="QTX59"/>
      <c r="QTY59"/>
      <c r="QTZ59"/>
      <c r="QUA59"/>
      <c r="QUB59"/>
      <c r="QUC59"/>
      <c r="QUD59"/>
      <c r="QUE59"/>
      <c r="QUF59"/>
      <c r="QUG59"/>
      <c r="QUH59"/>
      <c r="QUI59"/>
      <c r="QUJ59"/>
      <c r="QUK59"/>
      <c r="QUL59"/>
      <c r="QUM59"/>
      <c r="QUN59"/>
      <c r="QUO59"/>
      <c r="QUP59"/>
      <c r="QUQ59"/>
      <c r="QUR59"/>
      <c r="QUS59"/>
      <c r="QUT59"/>
      <c r="QUU59"/>
      <c r="QUV59"/>
      <c r="QUW59"/>
      <c r="QUX59"/>
      <c r="QUY59"/>
      <c r="QUZ59"/>
      <c r="QVA59"/>
      <c r="QVB59"/>
      <c r="QVC59"/>
      <c r="QVD59"/>
      <c r="QVE59"/>
      <c r="QVF59"/>
      <c r="QVG59"/>
      <c r="QVH59"/>
      <c r="QVI59"/>
      <c r="QVJ59"/>
      <c r="QVK59"/>
      <c r="QVL59"/>
      <c r="QVM59"/>
      <c r="QVN59"/>
      <c r="QVO59"/>
      <c r="QVP59"/>
      <c r="QVQ59"/>
      <c r="QVR59"/>
      <c r="QVS59"/>
      <c r="QVT59"/>
      <c r="QVU59"/>
      <c r="QVV59"/>
      <c r="QVW59"/>
      <c r="QVX59"/>
      <c r="QVY59"/>
      <c r="QVZ59"/>
      <c r="QWA59"/>
      <c r="QWB59"/>
      <c r="QWC59"/>
      <c r="QWD59"/>
      <c r="QWE59"/>
      <c r="QWF59"/>
      <c r="QWG59"/>
      <c r="QWH59"/>
      <c r="QWI59"/>
      <c r="QWJ59"/>
      <c r="QWK59"/>
      <c r="QWL59"/>
      <c r="QWM59"/>
      <c r="QWN59"/>
      <c r="QWO59"/>
      <c r="QWP59"/>
      <c r="QWQ59"/>
      <c r="QWR59"/>
      <c r="QWS59"/>
      <c r="QWT59"/>
      <c r="QWU59"/>
      <c r="QWV59"/>
      <c r="QWW59"/>
      <c r="QWX59"/>
      <c r="QWY59"/>
      <c r="QWZ59"/>
      <c r="QXA59"/>
      <c r="QXB59"/>
      <c r="QXC59"/>
      <c r="QXD59"/>
      <c r="QXE59"/>
      <c r="QXF59"/>
      <c r="QXG59"/>
      <c r="QXH59"/>
      <c r="QXI59"/>
      <c r="QXJ59"/>
      <c r="QXK59"/>
      <c r="QXL59"/>
      <c r="QXM59"/>
      <c r="QXN59"/>
      <c r="QXO59"/>
      <c r="QXP59"/>
      <c r="QXQ59"/>
      <c r="QXR59"/>
      <c r="QXS59"/>
      <c r="QXT59"/>
      <c r="QXU59"/>
      <c r="QXV59"/>
      <c r="QXW59"/>
      <c r="QXX59"/>
      <c r="QXY59"/>
      <c r="QXZ59"/>
      <c r="QYA59"/>
      <c r="QYB59"/>
      <c r="QYC59"/>
      <c r="QYD59"/>
      <c r="QYE59"/>
      <c r="QYF59"/>
      <c r="QYG59"/>
      <c r="QYH59"/>
      <c r="QYI59"/>
      <c r="QYJ59"/>
      <c r="QYK59"/>
      <c r="QYL59"/>
      <c r="QYM59"/>
      <c r="QYN59"/>
      <c r="QYO59"/>
      <c r="QYP59"/>
      <c r="QYQ59"/>
      <c r="QYR59"/>
      <c r="QYS59"/>
      <c r="QYT59"/>
      <c r="QYU59"/>
      <c r="QYV59"/>
      <c r="QYW59"/>
      <c r="QYX59"/>
      <c r="QYY59"/>
      <c r="QYZ59"/>
      <c r="QZA59"/>
      <c r="QZB59"/>
      <c r="QZC59"/>
      <c r="QZD59"/>
      <c r="QZE59"/>
      <c r="QZF59"/>
      <c r="QZG59"/>
      <c r="QZH59"/>
      <c r="QZI59"/>
      <c r="QZJ59"/>
      <c r="QZK59"/>
      <c r="QZL59"/>
      <c r="QZM59"/>
      <c r="QZN59"/>
      <c r="QZO59"/>
      <c r="QZP59"/>
      <c r="QZQ59"/>
      <c r="QZR59"/>
      <c r="QZS59"/>
      <c r="QZT59"/>
      <c r="QZU59"/>
      <c r="QZV59"/>
      <c r="QZW59"/>
      <c r="QZX59"/>
      <c r="QZY59"/>
      <c r="QZZ59"/>
      <c r="RAA59"/>
      <c r="RAB59"/>
      <c r="RAC59"/>
      <c r="RAD59"/>
      <c r="RAE59"/>
      <c r="RAF59"/>
      <c r="RAG59"/>
      <c r="RAH59"/>
      <c r="RAI59"/>
      <c r="RAJ59"/>
      <c r="RAK59"/>
      <c r="RAL59"/>
      <c r="RAM59"/>
      <c r="RAN59"/>
      <c r="RAO59"/>
      <c r="RAP59"/>
      <c r="RAQ59"/>
      <c r="RAR59"/>
      <c r="RAS59"/>
      <c r="RAT59"/>
      <c r="RAU59"/>
      <c r="RAV59"/>
      <c r="RAW59"/>
      <c r="RAX59"/>
      <c r="RAY59"/>
      <c r="RAZ59"/>
      <c r="RBA59"/>
      <c r="RBB59"/>
      <c r="RBC59"/>
      <c r="RBD59"/>
      <c r="RBE59"/>
      <c r="RBF59"/>
      <c r="RBG59"/>
      <c r="RBH59"/>
      <c r="RBI59"/>
      <c r="RBJ59"/>
      <c r="RBK59"/>
      <c r="RBL59"/>
      <c r="RBM59"/>
      <c r="RBN59"/>
      <c r="RBO59"/>
      <c r="RBP59"/>
      <c r="RBQ59"/>
      <c r="RBR59"/>
      <c r="RBS59"/>
      <c r="RBT59"/>
      <c r="RBU59"/>
      <c r="RBV59"/>
      <c r="RBW59"/>
      <c r="RBX59"/>
      <c r="RBY59"/>
      <c r="RBZ59"/>
      <c r="RCA59"/>
      <c r="RCB59"/>
      <c r="RCC59"/>
      <c r="RCD59"/>
      <c r="RCE59"/>
      <c r="RCF59"/>
      <c r="RCG59"/>
      <c r="RCH59"/>
      <c r="RCI59"/>
      <c r="RCJ59"/>
      <c r="RCK59"/>
      <c r="RCL59"/>
      <c r="RCM59"/>
      <c r="RCN59"/>
      <c r="RCO59"/>
      <c r="RCP59"/>
      <c r="RCQ59"/>
      <c r="RCR59"/>
      <c r="RCS59"/>
      <c r="RCT59"/>
      <c r="RCU59"/>
      <c r="RCV59"/>
      <c r="RCW59"/>
      <c r="RCX59"/>
      <c r="RCY59"/>
      <c r="RCZ59"/>
      <c r="RDA59"/>
      <c r="RDB59"/>
      <c r="RDC59"/>
      <c r="RDD59"/>
      <c r="RDE59"/>
      <c r="RDF59"/>
      <c r="RDG59"/>
      <c r="RDH59"/>
      <c r="RDI59"/>
      <c r="RDJ59"/>
      <c r="RDK59"/>
      <c r="RDL59"/>
      <c r="RDM59"/>
      <c r="RDN59"/>
      <c r="RDO59"/>
      <c r="RDP59"/>
      <c r="RDQ59"/>
      <c r="RDR59"/>
      <c r="RDS59"/>
      <c r="RDT59"/>
      <c r="RDU59"/>
      <c r="RDV59"/>
      <c r="RDW59"/>
      <c r="RDX59"/>
      <c r="RDY59"/>
      <c r="RDZ59"/>
      <c r="REA59"/>
      <c r="REB59"/>
      <c r="REC59"/>
      <c r="RED59"/>
      <c r="REE59"/>
      <c r="REF59"/>
      <c r="REG59"/>
      <c r="REH59"/>
      <c r="REI59"/>
      <c r="REJ59"/>
      <c r="REK59"/>
      <c r="REL59"/>
      <c r="REM59"/>
      <c r="REN59"/>
      <c r="REO59"/>
      <c r="REP59"/>
      <c r="REQ59"/>
      <c r="RER59"/>
      <c r="RES59"/>
      <c r="RET59"/>
      <c r="REU59"/>
      <c r="REV59"/>
      <c r="REW59"/>
      <c r="REX59"/>
      <c r="REY59"/>
      <c r="REZ59"/>
      <c r="RFA59"/>
      <c r="RFB59"/>
      <c r="RFC59"/>
      <c r="RFD59"/>
      <c r="RFE59"/>
      <c r="RFF59"/>
      <c r="RFG59"/>
      <c r="RFH59"/>
      <c r="RFI59"/>
      <c r="RFJ59"/>
      <c r="RFK59"/>
      <c r="RFL59"/>
      <c r="RFM59"/>
      <c r="RFN59"/>
      <c r="RFO59"/>
      <c r="RFP59"/>
      <c r="RFQ59"/>
      <c r="RFR59"/>
      <c r="RFS59"/>
      <c r="RFT59"/>
      <c r="RFU59"/>
      <c r="RFV59"/>
      <c r="RFW59"/>
      <c r="RFX59"/>
      <c r="RFY59"/>
      <c r="RFZ59"/>
      <c r="RGA59"/>
      <c r="RGB59"/>
      <c r="RGC59"/>
      <c r="RGD59"/>
      <c r="RGE59"/>
      <c r="RGF59"/>
      <c r="RGG59"/>
      <c r="RGH59"/>
      <c r="RGI59"/>
      <c r="RGJ59"/>
      <c r="RGK59"/>
      <c r="RGL59"/>
      <c r="RGM59"/>
      <c r="RGN59"/>
      <c r="RGO59"/>
      <c r="RGP59"/>
      <c r="RGQ59"/>
      <c r="RGR59"/>
      <c r="RGS59"/>
      <c r="RGT59"/>
      <c r="RGU59"/>
      <c r="RGV59"/>
      <c r="RGW59"/>
      <c r="RGX59"/>
      <c r="RGY59"/>
      <c r="RGZ59"/>
      <c r="RHA59"/>
      <c r="RHB59"/>
      <c r="RHC59"/>
      <c r="RHD59"/>
      <c r="RHE59"/>
      <c r="RHF59"/>
      <c r="RHG59"/>
      <c r="RHH59"/>
      <c r="RHI59"/>
      <c r="RHJ59"/>
      <c r="RHK59"/>
      <c r="RHL59"/>
      <c r="RHM59"/>
      <c r="RHN59"/>
      <c r="RHO59"/>
      <c r="RHP59"/>
      <c r="RHQ59"/>
      <c r="RHR59"/>
      <c r="RHS59"/>
      <c r="RHT59"/>
      <c r="RHU59"/>
      <c r="RHV59"/>
      <c r="RHW59"/>
      <c r="RHX59"/>
      <c r="RHY59"/>
      <c r="RHZ59"/>
      <c r="RIA59"/>
      <c r="RIB59"/>
      <c r="RIC59"/>
      <c r="RID59"/>
      <c r="RIE59"/>
      <c r="RIF59"/>
      <c r="RIG59"/>
      <c r="RIH59"/>
      <c r="RII59"/>
      <c r="RIJ59"/>
      <c r="RIK59"/>
      <c r="RIL59"/>
      <c r="RIM59"/>
      <c r="RIN59"/>
      <c r="RIO59"/>
      <c r="RIP59"/>
      <c r="RIQ59"/>
      <c r="RIR59"/>
      <c r="RIS59"/>
      <c r="RIT59"/>
      <c r="RIU59"/>
      <c r="RIV59"/>
      <c r="RIW59"/>
      <c r="RIX59"/>
      <c r="RIY59"/>
      <c r="RIZ59"/>
      <c r="RJA59"/>
      <c r="RJB59"/>
      <c r="RJC59"/>
      <c r="RJD59"/>
      <c r="RJE59"/>
      <c r="RJF59"/>
      <c r="RJG59"/>
      <c r="RJH59"/>
      <c r="RJI59"/>
      <c r="RJJ59"/>
      <c r="RJK59"/>
      <c r="RJL59"/>
      <c r="RJM59"/>
      <c r="RJN59"/>
      <c r="RJO59"/>
      <c r="RJP59"/>
      <c r="RJQ59"/>
      <c r="RJR59"/>
      <c r="RJS59"/>
      <c r="RJT59"/>
      <c r="RJU59"/>
      <c r="RJV59"/>
      <c r="RJW59"/>
      <c r="RJX59"/>
      <c r="RJY59"/>
      <c r="RJZ59"/>
      <c r="RKA59"/>
      <c r="RKB59"/>
      <c r="RKC59"/>
      <c r="RKD59"/>
      <c r="RKE59"/>
      <c r="RKF59"/>
      <c r="RKG59"/>
      <c r="RKH59"/>
      <c r="RKI59"/>
      <c r="RKJ59"/>
      <c r="RKK59"/>
      <c r="RKL59"/>
      <c r="RKM59"/>
      <c r="RKN59"/>
      <c r="RKO59"/>
      <c r="RKP59"/>
      <c r="RKQ59"/>
      <c r="RKR59"/>
      <c r="RKS59"/>
      <c r="RKT59"/>
      <c r="RKU59"/>
      <c r="RKV59"/>
      <c r="RKW59"/>
      <c r="RKX59"/>
      <c r="RKY59"/>
      <c r="RKZ59"/>
      <c r="RLA59"/>
      <c r="RLB59"/>
      <c r="RLC59"/>
      <c r="RLD59"/>
      <c r="RLE59"/>
      <c r="RLF59"/>
      <c r="RLG59"/>
      <c r="RLH59"/>
      <c r="RLI59"/>
      <c r="RLJ59"/>
      <c r="RLK59"/>
      <c r="RLL59"/>
      <c r="RLM59"/>
      <c r="RLN59"/>
      <c r="RLO59"/>
      <c r="RLP59"/>
      <c r="RLQ59"/>
      <c r="RLR59"/>
      <c r="RLS59"/>
      <c r="RLT59"/>
      <c r="RLU59"/>
      <c r="RLV59"/>
      <c r="RLW59"/>
      <c r="RLX59"/>
      <c r="RLY59"/>
      <c r="RLZ59"/>
      <c r="RMA59"/>
      <c r="RMB59"/>
      <c r="RMC59"/>
      <c r="RMD59"/>
      <c r="RME59"/>
      <c r="RMF59"/>
      <c r="RMG59"/>
      <c r="RMH59"/>
      <c r="RMI59"/>
      <c r="RMJ59"/>
      <c r="RMK59"/>
      <c r="RML59"/>
      <c r="RMM59"/>
      <c r="RMN59"/>
      <c r="RMO59"/>
      <c r="RMP59"/>
      <c r="RMQ59"/>
      <c r="RMR59"/>
      <c r="RMS59"/>
      <c r="RMT59"/>
      <c r="RMU59"/>
      <c r="RMV59"/>
      <c r="RMW59"/>
      <c r="RMX59"/>
      <c r="RMY59"/>
      <c r="RMZ59"/>
      <c r="RNA59"/>
      <c r="RNB59"/>
      <c r="RNC59"/>
      <c r="RND59"/>
      <c r="RNE59"/>
      <c r="RNF59"/>
      <c r="RNG59"/>
      <c r="RNH59"/>
      <c r="RNI59"/>
      <c r="RNJ59"/>
      <c r="RNK59"/>
      <c r="RNL59"/>
      <c r="RNM59"/>
      <c r="RNN59"/>
      <c r="RNO59"/>
      <c r="RNP59"/>
      <c r="RNQ59"/>
      <c r="RNR59"/>
      <c r="RNS59"/>
      <c r="RNT59"/>
      <c r="RNU59"/>
      <c r="RNV59"/>
      <c r="RNW59"/>
      <c r="RNX59"/>
      <c r="RNY59"/>
      <c r="RNZ59"/>
      <c r="ROA59"/>
      <c r="ROB59"/>
      <c r="ROC59"/>
      <c r="ROD59"/>
      <c r="ROE59"/>
      <c r="ROF59"/>
      <c r="ROG59"/>
      <c r="ROH59"/>
      <c r="ROI59"/>
      <c r="ROJ59"/>
      <c r="ROK59"/>
      <c r="ROL59"/>
      <c r="ROM59"/>
      <c r="RON59"/>
      <c r="ROO59"/>
      <c r="ROP59"/>
      <c r="ROQ59"/>
      <c r="ROR59"/>
      <c r="ROS59"/>
      <c r="ROT59"/>
      <c r="ROU59"/>
      <c r="ROV59"/>
      <c r="ROW59"/>
      <c r="ROX59"/>
      <c r="ROY59"/>
      <c r="ROZ59"/>
      <c r="RPA59"/>
      <c r="RPB59"/>
      <c r="RPC59"/>
      <c r="RPD59"/>
      <c r="RPE59"/>
      <c r="RPF59"/>
      <c r="RPG59"/>
      <c r="RPH59"/>
      <c r="RPI59"/>
      <c r="RPJ59"/>
      <c r="RPK59"/>
      <c r="RPL59"/>
      <c r="RPM59"/>
      <c r="RPN59"/>
      <c r="RPO59"/>
      <c r="RPP59"/>
      <c r="RPQ59"/>
      <c r="RPR59"/>
      <c r="RPS59"/>
      <c r="RPT59"/>
      <c r="RPU59"/>
      <c r="RPV59"/>
      <c r="RPW59"/>
      <c r="RPX59"/>
      <c r="RPY59"/>
      <c r="RPZ59"/>
      <c r="RQA59"/>
      <c r="RQB59"/>
      <c r="RQC59"/>
      <c r="RQD59"/>
      <c r="RQE59"/>
      <c r="RQF59"/>
      <c r="RQG59"/>
      <c r="RQH59"/>
      <c r="RQI59"/>
      <c r="RQJ59"/>
      <c r="RQK59"/>
      <c r="RQL59"/>
      <c r="RQM59"/>
      <c r="RQN59"/>
      <c r="RQO59"/>
      <c r="RQP59"/>
      <c r="RQQ59"/>
      <c r="RQR59"/>
      <c r="RQS59"/>
      <c r="RQT59"/>
      <c r="RQU59"/>
      <c r="RQV59"/>
      <c r="RQW59"/>
      <c r="RQX59"/>
      <c r="RQY59"/>
      <c r="RQZ59"/>
      <c r="RRA59"/>
      <c r="RRB59"/>
      <c r="RRC59"/>
      <c r="RRD59"/>
      <c r="RRE59"/>
      <c r="RRF59"/>
      <c r="RRG59"/>
      <c r="RRH59"/>
      <c r="RRI59"/>
      <c r="RRJ59"/>
      <c r="RRK59"/>
      <c r="RRL59"/>
      <c r="RRM59"/>
      <c r="RRN59"/>
      <c r="RRO59"/>
      <c r="RRP59"/>
      <c r="RRQ59"/>
      <c r="RRR59"/>
      <c r="RRS59"/>
      <c r="RRT59"/>
      <c r="RRU59"/>
      <c r="RRV59"/>
      <c r="RRW59"/>
      <c r="RRX59"/>
      <c r="RRY59"/>
      <c r="RRZ59"/>
      <c r="RSA59"/>
      <c r="RSB59"/>
      <c r="RSC59"/>
      <c r="RSD59"/>
      <c r="RSE59"/>
      <c r="RSF59"/>
      <c r="RSG59"/>
      <c r="RSH59"/>
      <c r="RSI59"/>
      <c r="RSJ59"/>
      <c r="RSK59"/>
      <c r="RSL59"/>
      <c r="RSM59"/>
      <c r="RSN59"/>
      <c r="RSO59"/>
      <c r="RSP59"/>
      <c r="RSQ59"/>
      <c r="RSR59"/>
      <c r="RSS59"/>
      <c r="RST59"/>
      <c r="RSU59"/>
      <c r="RSV59"/>
      <c r="RSW59"/>
      <c r="RSX59"/>
      <c r="RSY59"/>
      <c r="RSZ59"/>
      <c r="RTA59"/>
      <c r="RTB59"/>
      <c r="RTC59"/>
      <c r="RTD59"/>
      <c r="RTE59"/>
      <c r="RTF59"/>
      <c r="RTG59"/>
      <c r="RTH59"/>
      <c r="RTI59"/>
      <c r="RTJ59"/>
      <c r="RTK59"/>
      <c r="RTL59"/>
      <c r="RTM59"/>
      <c r="RTN59"/>
      <c r="RTO59"/>
      <c r="RTP59"/>
      <c r="RTQ59"/>
      <c r="RTR59"/>
      <c r="RTS59"/>
      <c r="RTT59"/>
      <c r="RTU59"/>
      <c r="RTV59"/>
      <c r="RTW59"/>
      <c r="RTX59"/>
      <c r="RTY59"/>
      <c r="RTZ59"/>
      <c r="RUA59"/>
      <c r="RUB59"/>
      <c r="RUC59"/>
      <c r="RUD59"/>
      <c r="RUE59"/>
      <c r="RUF59"/>
      <c r="RUG59"/>
      <c r="RUH59"/>
      <c r="RUI59"/>
      <c r="RUJ59"/>
      <c r="RUK59"/>
      <c r="RUL59"/>
      <c r="RUM59"/>
      <c r="RUN59"/>
      <c r="RUO59"/>
      <c r="RUP59"/>
      <c r="RUQ59"/>
      <c r="RUR59"/>
      <c r="RUS59"/>
      <c r="RUT59"/>
      <c r="RUU59"/>
      <c r="RUV59"/>
      <c r="RUW59"/>
      <c r="RUX59"/>
      <c r="RUY59"/>
      <c r="RUZ59"/>
      <c r="RVA59"/>
      <c r="RVB59"/>
      <c r="RVC59"/>
      <c r="RVD59"/>
      <c r="RVE59"/>
      <c r="RVF59"/>
      <c r="RVG59"/>
      <c r="RVH59"/>
      <c r="RVI59"/>
      <c r="RVJ59"/>
      <c r="RVK59"/>
      <c r="RVL59"/>
      <c r="RVM59"/>
      <c r="RVN59"/>
      <c r="RVO59"/>
      <c r="RVP59"/>
      <c r="RVQ59"/>
      <c r="RVR59"/>
      <c r="RVS59"/>
      <c r="RVT59"/>
      <c r="RVU59"/>
      <c r="RVV59"/>
      <c r="RVW59"/>
      <c r="RVX59"/>
      <c r="RVY59"/>
      <c r="RVZ59"/>
      <c r="RWA59"/>
      <c r="RWB59"/>
      <c r="RWC59"/>
      <c r="RWD59"/>
      <c r="RWE59"/>
      <c r="RWF59"/>
      <c r="RWG59"/>
      <c r="RWH59"/>
      <c r="RWI59"/>
      <c r="RWJ59"/>
      <c r="RWK59"/>
      <c r="RWL59"/>
      <c r="RWM59"/>
      <c r="RWN59"/>
      <c r="RWO59"/>
      <c r="RWP59"/>
      <c r="RWQ59"/>
      <c r="RWR59"/>
      <c r="RWS59"/>
      <c r="RWT59"/>
      <c r="RWU59"/>
      <c r="RWV59"/>
      <c r="RWW59"/>
      <c r="RWX59"/>
      <c r="RWY59"/>
      <c r="RWZ59"/>
      <c r="RXA59"/>
      <c r="RXB59"/>
      <c r="RXC59"/>
      <c r="RXD59"/>
      <c r="RXE59"/>
      <c r="RXF59"/>
      <c r="RXG59"/>
      <c r="RXH59"/>
      <c r="RXI59"/>
      <c r="RXJ59"/>
      <c r="RXK59"/>
      <c r="RXL59"/>
      <c r="RXM59"/>
      <c r="RXN59"/>
      <c r="RXO59"/>
      <c r="RXP59"/>
      <c r="RXQ59"/>
      <c r="RXR59"/>
      <c r="RXS59"/>
      <c r="RXT59"/>
      <c r="RXU59"/>
      <c r="RXV59"/>
      <c r="RXW59"/>
      <c r="RXX59"/>
      <c r="RXY59"/>
      <c r="RXZ59"/>
      <c r="RYA59"/>
      <c r="RYB59"/>
      <c r="RYC59"/>
      <c r="RYD59"/>
      <c r="RYE59"/>
      <c r="RYF59"/>
      <c r="RYG59"/>
      <c r="RYH59"/>
      <c r="RYI59"/>
      <c r="RYJ59"/>
      <c r="RYK59"/>
      <c r="RYL59"/>
      <c r="RYM59"/>
      <c r="RYN59"/>
      <c r="RYO59"/>
      <c r="RYP59"/>
      <c r="RYQ59"/>
      <c r="RYR59"/>
      <c r="RYS59"/>
      <c r="RYT59"/>
      <c r="RYU59"/>
      <c r="RYV59"/>
      <c r="RYW59"/>
      <c r="RYX59"/>
      <c r="RYY59"/>
      <c r="RYZ59"/>
      <c r="RZA59"/>
      <c r="RZB59"/>
      <c r="RZC59"/>
      <c r="RZD59"/>
      <c r="RZE59"/>
      <c r="RZF59"/>
      <c r="RZG59"/>
      <c r="RZH59"/>
      <c r="RZI59"/>
      <c r="RZJ59"/>
      <c r="RZK59"/>
      <c r="RZL59"/>
      <c r="RZM59"/>
      <c r="RZN59"/>
      <c r="RZO59"/>
      <c r="RZP59"/>
      <c r="RZQ59"/>
      <c r="RZR59"/>
      <c r="RZS59"/>
      <c r="RZT59"/>
      <c r="RZU59"/>
      <c r="RZV59"/>
      <c r="RZW59"/>
      <c r="RZX59"/>
      <c r="RZY59"/>
      <c r="RZZ59"/>
      <c r="SAA59"/>
      <c r="SAB59"/>
      <c r="SAC59"/>
      <c r="SAD59"/>
      <c r="SAE59"/>
      <c r="SAF59"/>
      <c r="SAG59"/>
      <c r="SAH59"/>
      <c r="SAI59"/>
      <c r="SAJ59"/>
      <c r="SAK59"/>
      <c r="SAL59"/>
      <c r="SAM59"/>
      <c r="SAN59"/>
      <c r="SAO59"/>
      <c r="SAP59"/>
      <c r="SAQ59"/>
      <c r="SAR59"/>
      <c r="SAS59"/>
      <c r="SAT59"/>
      <c r="SAU59"/>
      <c r="SAV59"/>
      <c r="SAW59"/>
      <c r="SAX59"/>
      <c r="SAY59"/>
      <c r="SAZ59"/>
      <c r="SBA59"/>
      <c r="SBB59"/>
      <c r="SBC59"/>
      <c r="SBD59"/>
      <c r="SBE59"/>
      <c r="SBF59"/>
      <c r="SBG59"/>
      <c r="SBH59"/>
      <c r="SBI59"/>
      <c r="SBJ59"/>
      <c r="SBK59"/>
      <c r="SBL59"/>
      <c r="SBM59"/>
      <c r="SBN59"/>
      <c r="SBO59"/>
      <c r="SBP59"/>
      <c r="SBQ59"/>
      <c r="SBR59"/>
      <c r="SBS59"/>
      <c r="SBT59"/>
      <c r="SBU59"/>
      <c r="SBV59"/>
      <c r="SBW59"/>
      <c r="SBX59"/>
      <c r="SBY59"/>
      <c r="SBZ59"/>
      <c r="SCA59"/>
      <c r="SCB59"/>
      <c r="SCC59"/>
      <c r="SCD59"/>
      <c r="SCE59"/>
      <c r="SCF59"/>
      <c r="SCG59"/>
      <c r="SCH59"/>
      <c r="SCI59"/>
      <c r="SCJ59"/>
      <c r="SCK59"/>
      <c r="SCL59"/>
      <c r="SCM59"/>
      <c r="SCN59"/>
      <c r="SCO59"/>
      <c r="SCP59"/>
      <c r="SCQ59"/>
      <c r="SCR59"/>
      <c r="SCS59"/>
      <c r="SCT59"/>
      <c r="SCU59"/>
      <c r="SCV59"/>
      <c r="SCW59"/>
      <c r="SCX59"/>
      <c r="SCY59"/>
      <c r="SCZ59"/>
      <c r="SDA59"/>
      <c r="SDB59"/>
      <c r="SDC59"/>
      <c r="SDD59"/>
      <c r="SDE59"/>
      <c r="SDF59"/>
      <c r="SDG59"/>
      <c r="SDH59"/>
      <c r="SDI59"/>
      <c r="SDJ59"/>
      <c r="SDK59"/>
      <c r="SDL59"/>
      <c r="SDM59"/>
      <c r="SDN59"/>
      <c r="SDO59"/>
      <c r="SDP59"/>
      <c r="SDQ59"/>
      <c r="SDR59"/>
      <c r="SDS59"/>
      <c r="SDT59"/>
      <c r="SDU59"/>
      <c r="SDV59"/>
      <c r="SDW59"/>
      <c r="SDX59"/>
      <c r="SDY59"/>
      <c r="SDZ59"/>
      <c r="SEA59"/>
      <c r="SEB59"/>
      <c r="SEC59"/>
      <c r="SED59"/>
      <c r="SEE59"/>
      <c r="SEF59"/>
      <c r="SEG59"/>
      <c r="SEH59"/>
      <c r="SEI59"/>
      <c r="SEJ59"/>
      <c r="SEK59"/>
      <c r="SEL59"/>
      <c r="SEM59"/>
      <c r="SEN59"/>
      <c r="SEO59"/>
      <c r="SEP59"/>
      <c r="SEQ59"/>
      <c r="SER59"/>
      <c r="SES59"/>
      <c r="SET59"/>
      <c r="SEU59"/>
      <c r="SEV59"/>
      <c r="SEW59"/>
      <c r="SEX59"/>
      <c r="SEY59"/>
      <c r="SEZ59"/>
      <c r="SFA59"/>
      <c r="SFB59"/>
      <c r="SFC59"/>
      <c r="SFD59"/>
      <c r="SFE59"/>
      <c r="SFF59"/>
      <c r="SFG59"/>
      <c r="SFH59"/>
      <c r="SFI59"/>
      <c r="SFJ59"/>
      <c r="SFK59"/>
      <c r="SFL59"/>
      <c r="SFM59"/>
      <c r="SFN59"/>
      <c r="SFO59"/>
      <c r="SFP59"/>
      <c r="SFQ59"/>
      <c r="SFR59"/>
      <c r="SFS59"/>
      <c r="SFT59"/>
      <c r="SFU59"/>
      <c r="SFV59"/>
      <c r="SFW59"/>
      <c r="SFX59"/>
      <c r="SFY59"/>
      <c r="SFZ59"/>
      <c r="SGA59"/>
      <c r="SGB59"/>
      <c r="SGC59"/>
      <c r="SGD59"/>
      <c r="SGE59"/>
      <c r="SGF59"/>
      <c r="SGG59"/>
      <c r="SGH59"/>
      <c r="SGI59"/>
      <c r="SGJ59"/>
      <c r="SGK59"/>
      <c r="SGL59"/>
      <c r="SGM59"/>
      <c r="SGN59"/>
      <c r="SGO59"/>
      <c r="SGP59"/>
      <c r="SGQ59"/>
      <c r="SGR59"/>
      <c r="SGS59"/>
      <c r="SGT59"/>
      <c r="SGU59"/>
      <c r="SGV59"/>
      <c r="SGW59"/>
      <c r="SGX59"/>
      <c r="SGY59"/>
      <c r="SGZ59"/>
      <c r="SHA59"/>
      <c r="SHB59"/>
      <c r="SHC59"/>
      <c r="SHD59"/>
      <c r="SHE59"/>
      <c r="SHF59"/>
      <c r="SHG59"/>
      <c r="SHH59"/>
      <c r="SHI59"/>
      <c r="SHJ59"/>
      <c r="SHK59"/>
      <c r="SHL59"/>
      <c r="SHM59"/>
      <c r="SHN59"/>
      <c r="SHO59"/>
      <c r="SHP59"/>
      <c r="SHQ59"/>
      <c r="SHR59"/>
      <c r="SHS59"/>
      <c r="SHT59"/>
      <c r="SHU59"/>
      <c r="SHV59"/>
      <c r="SHW59"/>
      <c r="SHX59"/>
      <c r="SHY59"/>
      <c r="SHZ59"/>
      <c r="SIA59"/>
      <c r="SIB59"/>
      <c r="SIC59"/>
      <c r="SID59"/>
      <c r="SIE59"/>
      <c r="SIF59"/>
      <c r="SIG59"/>
      <c r="SIH59"/>
      <c r="SII59"/>
      <c r="SIJ59"/>
      <c r="SIK59"/>
      <c r="SIL59"/>
      <c r="SIM59"/>
      <c r="SIN59"/>
      <c r="SIO59"/>
      <c r="SIP59"/>
      <c r="SIQ59"/>
      <c r="SIR59"/>
      <c r="SIS59"/>
      <c r="SIT59"/>
      <c r="SIU59"/>
      <c r="SIV59"/>
      <c r="SIW59"/>
      <c r="SIX59"/>
      <c r="SIY59"/>
      <c r="SIZ59"/>
      <c r="SJA59"/>
      <c r="SJB59"/>
      <c r="SJC59"/>
      <c r="SJD59"/>
      <c r="SJE59"/>
      <c r="SJF59"/>
      <c r="SJG59"/>
      <c r="SJH59"/>
      <c r="SJI59"/>
      <c r="SJJ59"/>
      <c r="SJK59"/>
      <c r="SJL59"/>
      <c r="SJM59"/>
      <c r="SJN59"/>
      <c r="SJO59"/>
      <c r="SJP59"/>
      <c r="SJQ59"/>
      <c r="SJR59"/>
      <c r="SJS59"/>
      <c r="SJT59"/>
      <c r="SJU59"/>
      <c r="SJV59"/>
      <c r="SJW59"/>
      <c r="SJX59"/>
      <c r="SJY59"/>
      <c r="SJZ59"/>
      <c r="SKA59"/>
      <c r="SKB59"/>
      <c r="SKC59"/>
      <c r="SKD59"/>
      <c r="SKE59"/>
      <c r="SKF59"/>
      <c r="SKG59"/>
      <c r="SKH59"/>
      <c r="SKI59"/>
      <c r="SKJ59"/>
      <c r="SKK59"/>
      <c r="SKL59"/>
      <c r="SKM59"/>
      <c r="SKN59"/>
      <c r="SKO59"/>
      <c r="SKP59"/>
      <c r="SKQ59"/>
      <c r="SKR59"/>
      <c r="SKS59"/>
      <c r="SKT59"/>
      <c r="SKU59"/>
      <c r="SKV59"/>
      <c r="SKW59"/>
      <c r="SKX59"/>
      <c r="SKY59"/>
      <c r="SKZ59"/>
      <c r="SLA59"/>
      <c r="SLB59"/>
      <c r="SLC59"/>
      <c r="SLD59"/>
      <c r="SLE59"/>
      <c r="SLF59"/>
      <c r="SLG59"/>
      <c r="SLH59"/>
      <c r="SLI59"/>
      <c r="SLJ59"/>
      <c r="SLK59"/>
      <c r="SLL59"/>
      <c r="SLM59"/>
      <c r="SLN59"/>
      <c r="SLO59"/>
      <c r="SLP59"/>
      <c r="SLQ59"/>
      <c r="SLR59"/>
      <c r="SLS59"/>
      <c r="SLT59"/>
      <c r="SLU59"/>
      <c r="SLV59"/>
      <c r="SLW59"/>
      <c r="SLX59"/>
      <c r="SLY59"/>
      <c r="SLZ59"/>
      <c r="SMA59"/>
      <c r="SMB59"/>
      <c r="SMC59"/>
      <c r="SMD59"/>
      <c r="SME59"/>
      <c r="SMF59"/>
      <c r="SMG59"/>
      <c r="SMH59"/>
      <c r="SMI59"/>
      <c r="SMJ59"/>
      <c r="SMK59"/>
      <c r="SML59"/>
      <c r="SMM59"/>
      <c r="SMN59"/>
      <c r="SMO59"/>
      <c r="SMP59"/>
      <c r="SMQ59"/>
      <c r="SMR59"/>
      <c r="SMS59"/>
      <c r="SMT59"/>
      <c r="SMU59"/>
      <c r="SMV59"/>
      <c r="SMW59"/>
      <c r="SMX59"/>
      <c r="SMY59"/>
      <c r="SMZ59"/>
      <c r="SNA59"/>
      <c r="SNB59"/>
      <c r="SNC59"/>
      <c r="SND59"/>
      <c r="SNE59"/>
      <c r="SNF59"/>
      <c r="SNG59"/>
      <c r="SNH59"/>
      <c r="SNI59"/>
      <c r="SNJ59"/>
      <c r="SNK59"/>
      <c r="SNL59"/>
      <c r="SNM59"/>
      <c r="SNN59"/>
      <c r="SNO59"/>
      <c r="SNP59"/>
      <c r="SNQ59"/>
      <c r="SNR59"/>
      <c r="SNS59"/>
      <c r="SNT59"/>
      <c r="SNU59"/>
      <c r="SNV59"/>
      <c r="SNW59"/>
      <c r="SNX59"/>
      <c r="SNY59"/>
      <c r="SNZ59"/>
      <c r="SOA59"/>
      <c r="SOB59"/>
      <c r="SOC59"/>
      <c r="SOD59"/>
      <c r="SOE59"/>
      <c r="SOF59"/>
      <c r="SOG59"/>
      <c r="SOH59"/>
      <c r="SOI59"/>
      <c r="SOJ59"/>
      <c r="SOK59"/>
      <c r="SOL59"/>
      <c r="SOM59"/>
      <c r="SON59"/>
      <c r="SOO59"/>
      <c r="SOP59"/>
      <c r="SOQ59"/>
      <c r="SOR59"/>
      <c r="SOS59"/>
      <c r="SOT59"/>
      <c r="SOU59"/>
      <c r="SOV59"/>
      <c r="SOW59"/>
      <c r="SOX59"/>
      <c r="SOY59"/>
      <c r="SOZ59"/>
      <c r="SPA59"/>
      <c r="SPB59"/>
      <c r="SPC59"/>
      <c r="SPD59"/>
      <c r="SPE59"/>
      <c r="SPF59"/>
      <c r="SPG59"/>
      <c r="SPH59"/>
      <c r="SPI59"/>
      <c r="SPJ59"/>
      <c r="SPK59"/>
      <c r="SPL59"/>
      <c r="SPM59"/>
      <c r="SPN59"/>
      <c r="SPO59"/>
      <c r="SPP59"/>
      <c r="SPQ59"/>
      <c r="SPR59"/>
      <c r="SPS59"/>
      <c r="SPT59"/>
      <c r="SPU59"/>
      <c r="SPV59"/>
      <c r="SPW59"/>
      <c r="SPX59"/>
      <c r="SPY59"/>
      <c r="SPZ59"/>
      <c r="SQA59"/>
      <c r="SQB59"/>
      <c r="SQC59"/>
      <c r="SQD59"/>
      <c r="SQE59"/>
      <c r="SQF59"/>
      <c r="SQG59"/>
      <c r="SQH59"/>
      <c r="SQI59"/>
      <c r="SQJ59"/>
      <c r="SQK59"/>
      <c r="SQL59"/>
      <c r="SQM59"/>
      <c r="SQN59"/>
      <c r="SQO59"/>
      <c r="SQP59"/>
      <c r="SQQ59"/>
      <c r="SQR59"/>
      <c r="SQS59"/>
      <c r="SQT59"/>
      <c r="SQU59"/>
      <c r="SQV59"/>
      <c r="SQW59"/>
      <c r="SQX59"/>
      <c r="SQY59"/>
      <c r="SQZ59"/>
      <c r="SRA59"/>
      <c r="SRB59"/>
      <c r="SRC59"/>
      <c r="SRD59"/>
      <c r="SRE59"/>
      <c r="SRF59"/>
      <c r="SRG59"/>
      <c r="SRH59"/>
      <c r="SRI59"/>
      <c r="SRJ59"/>
      <c r="SRK59"/>
      <c r="SRL59"/>
      <c r="SRM59"/>
      <c r="SRN59"/>
      <c r="SRO59"/>
      <c r="SRP59"/>
      <c r="SRQ59"/>
      <c r="SRR59"/>
      <c r="SRS59"/>
      <c r="SRT59"/>
      <c r="SRU59"/>
      <c r="SRV59"/>
      <c r="SRW59"/>
      <c r="SRX59"/>
      <c r="SRY59"/>
      <c r="SRZ59"/>
      <c r="SSA59"/>
      <c r="SSB59"/>
      <c r="SSC59"/>
      <c r="SSD59"/>
      <c r="SSE59"/>
      <c r="SSF59"/>
      <c r="SSG59"/>
      <c r="SSH59"/>
      <c r="SSI59"/>
      <c r="SSJ59"/>
      <c r="SSK59"/>
      <c r="SSL59"/>
      <c r="SSM59"/>
      <c r="SSN59"/>
      <c r="SSO59"/>
      <c r="SSP59"/>
      <c r="SSQ59"/>
      <c r="SSR59"/>
      <c r="SSS59"/>
      <c r="SST59"/>
      <c r="SSU59"/>
      <c r="SSV59"/>
      <c r="SSW59"/>
      <c r="SSX59"/>
      <c r="SSY59"/>
      <c r="SSZ59"/>
      <c r="STA59"/>
      <c r="STB59"/>
      <c r="STC59"/>
      <c r="STD59"/>
      <c r="STE59"/>
      <c r="STF59"/>
      <c r="STG59"/>
      <c r="STH59"/>
      <c r="STI59"/>
      <c r="STJ59"/>
      <c r="STK59"/>
      <c r="STL59"/>
      <c r="STM59"/>
      <c r="STN59"/>
      <c r="STO59"/>
      <c r="STP59"/>
      <c r="STQ59"/>
      <c r="STR59"/>
      <c r="STS59"/>
      <c r="STT59"/>
      <c r="STU59"/>
      <c r="STV59"/>
      <c r="STW59"/>
      <c r="STX59"/>
      <c r="STY59"/>
      <c r="STZ59"/>
      <c r="SUA59"/>
      <c r="SUB59"/>
      <c r="SUC59"/>
      <c r="SUD59"/>
      <c r="SUE59"/>
      <c r="SUF59"/>
      <c r="SUG59"/>
      <c r="SUH59"/>
      <c r="SUI59"/>
      <c r="SUJ59"/>
      <c r="SUK59"/>
      <c r="SUL59"/>
      <c r="SUM59"/>
      <c r="SUN59"/>
      <c r="SUO59"/>
      <c r="SUP59"/>
      <c r="SUQ59"/>
      <c r="SUR59"/>
      <c r="SUS59"/>
      <c r="SUT59"/>
      <c r="SUU59"/>
      <c r="SUV59"/>
      <c r="SUW59"/>
      <c r="SUX59"/>
      <c r="SUY59"/>
      <c r="SUZ59"/>
      <c r="SVA59"/>
      <c r="SVB59"/>
      <c r="SVC59"/>
      <c r="SVD59"/>
      <c r="SVE59"/>
      <c r="SVF59"/>
      <c r="SVG59"/>
      <c r="SVH59"/>
      <c r="SVI59"/>
      <c r="SVJ59"/>
      <c r="SVK59"/>
      <c r="SVL59"/>
      <c r="SVM59"/>
      <c r="SVN59"/>
      <c r="SVO59"/>
      <c r="SVP59"/>
      <c r="SVQ59"/>
      <c r="SVR59"/>
      <c r="SVS59"/>
      <c r="SVT59"/>
      <c r="SVU59"/>
      <c r="SVV59"/>
      <c r="SVW59"/>
      <c r="SVX59"/>
      <c r="SVY59"/>
      <c r="SVZ59"/>
      <c r="SWA59"/>
      <c r="SWB59"/>
      <c r="SWC59"/>
      <c r="SWD59"/>
      <c r="SWE59"/>
      <c r="SWF59"/>
      <c r="SWG59"/>
      <c r="SWH59"/>
      <c r="SWI59"/>
      <c r="SWJ59"/>
      <c r="SWK59"/>
      <c r="SWL59"/>
      <c r="SWM59"/>
      <c r="SWN59"/>
      <c r="SWO59"/>
      <c r="SWP59"/>
      <c r="SWQ59"/>
      <c r="SWR59"/>
      <c r="SWS59"/>
      <c r="SWT59"/>
      <c r="SWU59"/>
      <c r="SWV59"/>
      <c r="SWW59"/>
      <c r="SWX59"/>
      <c r="SWY59"/>
      <c r="SWZ59"/>
      <c r="SXA59"/>
      <c r="SXB59"/>
      <c r="SXC59"/>
      <c r="SXD59"/>
      <c r="SXE59"/>
      <c r="SXF59"/>
      <c r="SXG59"/>
      <c r="SXH59"/>
      <c r="SXI59"/>
      <c r="SXJ59"/>
      <c r="SXK59"/>
      <c r="SXL59"/>
      <c r="SXM59"/>
      <c r="SXN59"/>
      <c r="SXO59"/>
      <c r="SXP59"/>
      <c r="SXQ59"/>
      <c r="SXR59"/>
      <c r="SXS59"/>
      <c r="SXT59"/>
      <c r="SXU59"/>
      <c r="SXV59"/>
      <c r="SXW59"/>
      <c r="SXX59"/>
      <c r="SXY59"/>
      <c r="SXZ59"/>
      <c r="SYA59"/>
      <c r="SYB59"/>
      <c r="SYC59"/>
      <c r="SYD59"/>
      <c r="SYE59"/>
      <c r="SYF59"/>
      <c r="SYG59"/>
      <c r="SYH59"/>
      <c r="SYI59"/>
      <c r="SYJ59"/>
      <c r="SYK59"/>
      <c r="SYL59"/>
      <c r="SYM59"/>
      <c r="SYN59"/>
      <c r="SYO59"/>
      <c r="SYP59"/>
      <c r="SYQ59"/>
      <c r="SYR59"/>
      <c r="SYS59"/>
      <c r="SYT59"/>
      <c r="SYU59"/>
      <c r="SYV59"/>
      <c r="SYW59"/>
      <c r="SYX59"/>
      <c r="SYY59"/>
      <c r="SYZ59"/>
      <c r="SZA59"/>
      <c r="SZB59"/>
      <c r="SZC59"/>
      <c r="SZD59"/>
      <c r="SZE59"/>
      <c r="SZF59"/>
      <c r="SZG59"/>
      <c r="SZH59"/>
      <c r="SZI59"/>
      <c r="SZJ59"/>
      <c r="SZK59"/>
      <c r="SZL59"/>
      <c r="SZM59"/>
      <c r="SZN59"/>
      <c r="SZO59"/>
      <c r="SZP59"/>
      <c r="SZQ59"/>
      <c r="SZR59"/>
      <c r="SZS59"/>
      <c r="SZT59"/>
      <c r="SZU59"/>
      <c r="SZV59"/>
      <c r="SZW59"/>
      <c r="SZX59"/>
      <c r="SZY59"/>
      <c r="SZZ59"/>
      <c r="TAA59"/>
      <c r="TAB59"/>
      <c r="TAC59"/>
      <c r="TAD59"/>
      <c r="TAE59"/>
      <c r="TAF59"/>
      <c r="TAG59"/>
      <c r="TAH59"/>
      <c r="TAI59"/>
      <c r="TAJ59"/>
      <c r="TAK59"/>
      <c r="TAL59"/>
      <c r="TAM59"/>
      <c r="TAN59"/>
      <c r="TAO59"/>
      <c r="TAP59"/>
      <c r="TAQ59"/>
      <c r="TAR59"/>
      <c r="TAS59"/>
      <c r="TAT59"/>
      <c r="TAU59"/>
      <c r="TAV59"/>
      <c r="TAW59"/>
      <c r="TAX59"/>
      <c r="TAY59"/>
      <c r="TAZ59"/>
      <c r="TBA59"/>
      <c r="TBB59"/>
      <c r="TBC59"/>
      <c r="TBD59"/>
      <c r="TBE59"/>
      <c r="TBF59"/>
      <c r="TBG59"/>
      <c r="TBH59"/>
      <c r="TBI59"/>
      <c r="TBJ59"/>
      <c r="TBK59"/>
      <c r="TBL59"/>
      <c r="TBM59"/>
      <c r="TBN59"/>
      <c r="TBO59"/>
      <c r="TBP59"/>
      <c r="TBQ59"/>
      <c r="TBR59"/>
      <c r="TBS59"/>
      <c r="TBT59"/>
      <c r="TBU59"/>
      <c r="TBV59"/>
      <c r="TBW59"/>
      <c r="TBX59"/>
      <c r="TBY59"/>
      <c r="TBZ59"/>
      <c r="TCA59"/>
      <c r="TCB59"/>
      <c r="TCC59"/>
      <c r="TCD59"/>
      <c r="TCE59"/>
      <c r="TCF59"/>
      <c r="TCG59"/>
      <c r="TCH59"/>
      <c r="TCI59"/>
      <c r="TCJ59"/>
      <c r="TCK59"/>
      <c r="TCL59"/>
      <c r="TCM59"/>
      <c r="TCN59"/>
      <c r="TCO59"/>
      <c r="TCP59"/>
      <c r="TCQ59"/>
      <c r="TCR59"/>
      <c r="TCS59"/>
      <c r="TCT59"/>
      <c r="TCU59"/>
      <c r="TCV59"/>
      <c r="TCW59"/>
      <c r="TCX59"/>
      <c r="TCY59"/>
      <c r="TCZ59"/>
      <c r="TDA59"/>
      <c r="TDB59"/>
      <c r="TDC59"/>
      <c r="TDD59"/>
      <c r="TDE59"/>
      <c r="TDF59"/>
      <c r="TDG59"/>
      <c r="TDH59"/>
      <c r="TDI59"/>
      <c r="TDJ59"/>
      <c r="TDK59"/>
      <c r="TDL59"/>
      <c r="TDM59"/>
      <c r="TDN59"/>
      <c r="TDO59"/>
      <c r="TDP59"/>
      <c r="TDQ59"/>
      <c r="TDR59"/>
      <c r="TDS59"/>
      <c r="TDT59"/>
      <c r="TDU59"/>
      <c r="TDV59"/>
      <c r="TDW59"/>
      <c r="TDX59"/>
      <c r="TDY59"/>
      <c r="TDZ59"/>
      <c r="TEA59"/>
      <c r="TEB59"/>
      <c r="TEC59"/>
      <c r="TED59"/>
      <c r="TEE59"/>
      <c r="TEF59"/>
      <c r="TEG59"/>
      <c r="TEH59"/>
      <c r="TEI59"/>
      <c r="TEJ59"/>
      <c r="TEK59"/>
      <c r="TEL59"/>
      <c r="TEM59"/>
      <c r="TEN59"/>
      <c r="TEO59"/>
      <c r="TEP59"/>
      <c r="TEQ59"/>
      <c r="TER59"/>
      <c r="TES59"/>
      <c r="TET59"/>
      <c r="TEU59"/>
      <c r="TEV59"/>
      <c r="TEW59"/>
      <c r="TEX59"/>
      <c r="TEY59"/>
      <c r="TEZ59"/>
      <c r="TFA59"/>
      <c r="TFB59"/>
      <c r="TFC59"/>
      <c r="TFD59"/>
      <c r="TFE59"/>
      <c r="TFF59"/>
      <c r="TFG59"/>
      <c r="TFH59"/>
      <c r="TFI59"/>
      <c r="TFJ59"/>
      <c r="TFK59"/>
      <c r="TFL59"/>
      <c r="TFM59"/>
      <c r="TFN59"/>
      <c r="TFO59"/>
      <c r="TFP59"/>
      <c r="TFQ59"/>
      <c r="TFR59"/>
      <c r="TFS59"/>
      <c r="TFT59"/>
      <c r="TFU59"/>
      <c r="TFV59"/>
      <c r="TFW59"/>
      <c r="TFX59"/>
      <c r="TFY59"/>
      <c r="TFZ59"/>
      <c r="TGA59"/>
      <c r="TGB59"/>
      <c r="TGC59"/>
      <c r="TGD59"/>
      <c r="TGE59"/>
      <c r="TGF59"/>
      <c r="TGG59"/>
      <c r="TGH59"/>
      <c r="TGI59"/>
      <c r="TGJ59"/>
      <c r="TGK59"/>
      <c r="TGL59"/>
      <c r="TGM59"/>
      <c r="TGN59"/>
      <c r="TGO59"/>
      <c r="TGP59"/>
      <c r="TGQ59"/>
      <c r="TGR59"/>
      <c r="TGS59"/>
      <c r="TGT59"/>
      <c r="TGU59"/>
      <c r="TGV59"/>
      <c r="TGW59"/>
      <c r="TGX59"/>
      <c r="TGY59"/>
      <c r="TGZ59"/>
      <c r="THA59"/>
      <c r="THB59"/>
      <c r="THC59"/>
      <c r="THD59"/>
      <c r="THE59"/>
      <c r="THF59"/>
      <c r="THG59"/>
      <c r="THH59"/>
      <c r="THI59"/>
      <c r="THJ59"/>
      <c r="THK59"/>
      <c r="THL59"/>
      <c r="THM59"/>
      <c r="THN59"/>
      <c r="THO59"/>
      <c r="THP59"/>
      <c r="THQ59"/>
      <c r="THR59"/>
      <c r="THS59"/>
      <c r="THT59"/>
      <c r="THU59"/>
      <c r="THV59"/>
      <c r="THW59"/>
      <c r="THX59"/>
      <c r="THY59"/>
      <c r="THZ59"/>
      <c r="TIA59"/>
      <c r="TIB59"/>
      <c r="TIC59"/>
      <c r="TID59"/>
      <c r="TIE59"/>
      <c r="TIF59"/>
      <c r="TIG59"/>
      <c r="TIH59"/>
      <c r="TII59"/>
      <c r="TIJ59"/>
      <c r="TIK59"/>
      <c r="TIL59"/>
      <c r="TIM59"/>
      <c r="TIN59"/>
      <c r="TIO59"/>
      <c r="TIP59"/>
      <c r="TIQ59"/>
      <c r="TIR59"/>
      <c r="TIS59"/>
      <c r="TIT59"/>
      <c r="TIU59"/>
      <c r="TIV59"/>
      <c r="TIW59"/>
      <c r="TIX59"/>
      <c r="TIY59"/>
      <c r="TIZ59"/>
      <c r="TJA59"/>
      <c r="TJB59"/>
      <c r="TJC59"/>
      <c r="TJD59"/>
      <c r="TJE59"/>
      <c r="TJF59"/>
      <c r="TJG59"/>
      <c r="TJH59"/>
      <c r="TJI59"/>
      <c r="TJJ59"/>
      <c r="TJK59"/>
      <c r="TJL59"/>
      <c r="TJM59"/>
      <c r="TJN59"/>
      <c r="TJO59"/>
      <c r="TJP59"/>
      <c r="TJQ59"/>
      <c r="TJR59"/>
      <c r="TJS59"/>
      <c r="TJT59"/>
      <c r="TJU59"/>
      <c r="TJV59"/>
      <c r="TJW59"/>
      <c r="TJX59"/>
      <c r="TJY59"/>
      <c r="TJZ59"/>
      <c r="TKA59"/>
      <c r="TKB59"/>
      <c r="TKC59"/>
      <c r="TKD59"/>
      <c r="TKE59"/>
      <c r="TKF59"/>
      <c r="TKG59"/>
      <c r="TKH59"/>
      <c r="TKI59"/>
      <c r="TKJ59"/>
      <c r="TKK59"/>
      <c r="TKL59"/>
      <c r="TKM59"/>
      <c r="TKN59"/>
      <c r="TKO59"/>
      <c r="TKP59"/>
      <c r="TKQ59"/>
      <c r="TKR59"/>
      <c r="TKS59"/>
      <c r="TKT59"/>
      <c r="TKU59"/>
      <c r="TKV59"/>
      <c r="TKW59"/>
      <c r="TKX59"/>
      <c r="TKY59"/>
      <c r="TKZ59"/>
      <c r="TLA59"/>
      <c r="TLB59"/>
      <c r="TLC59"/>
      <c r="TLD59"/>
      <c r="TLE59"/>
      <c r="TLF59"/>
      <c r="TLG59"/>
      <c r="TLH59"/>
      <c r="TLI59"/>
      <c r="TLJ59"/>
      <c r="TLK59"/>
      <c r="TLL59"/>
      <c r="TLM59"/>
      <c r="TLN59"/>
      <c r="TLO59"/>
      <c r="TLP59"/>
      <c r="TLQ59"/>
      <c r="TLR59"/>
      <c r="TLS59"/>
      <c r="TLT59"/>
      <c r="TLU59"/>
      <c r="TLV59"/>
      <c r="TLW59"/>
      <c r="TLX59"/>
      <c r="TLY59"/>
      <c r="TLZ59"/>
      <c r="TMA59"/>
      <c r="TMB59"/>
      <c r="TMC59"/>
      <c r="TMD59"/>
      <c r="TME59"/>
      <c r="TMF59"/>
      <c r="TMG59"/>
      <c r="TMH59"/>
      <c r="TMI59"/>
      <c r="TMJ59"/>
      <c r="TMK59"/>
      <c r="TML59"/>
      <c r="TMM59"/>
      <c r="TMN59"/>
      <c r="TMO59"/>
      <c r="TMP59"/>
      <c r="TMQ59"/>
      <c r="TMR59"/>
      <c r="TMS59"/>
      <c r="TMT59"/>
      <c r="TMU59"/>
      <c r="TMV59"/>
      <c r="TMW59"/>
      <c r="TMX59"/>
      <c r="TMY59"/>
      <c r="TMZ59"/>
      <c r="TNA59"/>
      <c r="TNB59"/>
      <c r="TNC59"/>
      <c r="TND59"/>
      <c r="TNE59"/>
      <c r="TNF59"/>
      <c r="TNG59"/>
      <c r="TNH59"/>
      <c r="TNI59"/>
      <c r="TNJ59"/>
      <c r="TNK59"/>
      <c r="TNL59"/>
      <c r="TNM59"/>
      <c r="TNN59"/>
      <c r="TNO59"/>
      <c r="TNP59"/>
      <c r="TNQ59"/>
      <c r="TNR59"/>
      <c r="TNS59"/>
      <c r="TNT59"/>
      <c r="TNU59"/>
      <c r="TNV59"/>
      <c r="TNW59"/>
      <c r="TNX59"/>
      <c r="TNY59"/>
      <c r="TNZ59"/>
      <c r="TOA59"/>
      <c r="TOB59"/>
      <c r="TOC59"/>
      <c r="TOD59"/>
      <c r="TOE59"/>
      <c r="TOF59"/>
      <c r="TOG59"/>
      <c r="TOH59"/>
      <c r="TOI59"/>
      <c r="TOJ59"/>
      <c r="TOK59"/>
      <c r="TOL59"/>
      <c r="TOM59"/>
      <c r="TON59"/>
      <c r="TOO59"/>
      <c r="TOP59"/>
      <c r="TOQ59"/>
      <c r="TOR59"/>
      <c r="TOS59"/>
      <c r="TOT59"/>
      <c r="TOU59"/>
      <c r="TOV59"/>
      <c r="TOW59"/>
      <c r="TOX59"/>
      <c r="TOY59"/>
      <c r="TOZ59"/>
      <c r="TPA59"/>
      <c r="TPB59"/>
      <c r="TPC59"/>
      <c r="TPD59"/>
      <c r="TPE59"/>
      <c r="TPF59"/>
      <c r="TPG59"/>
      <c r="TPH59"/>
      <c r="TPI59"/>
      <c r="TPJ59"/>
      <c r="TPK59"/>
      <c r="TPL59"/>
      <c r="TPM59"/>
      <c r="TPN59"/>
      <c r="TPO59"/>
      <c r="TPP59"/>
      <c r="TPQ59"/>
      <c r="TPR59"/>
      <c r="TPS59"/>
      <c r="TPT59"/>
      <c r="TPU59"/>
      <c r="TPV59"/>
      <c r="TPW59"/>
      <c r="TPX59"/>
      <c r="TPY59"/>
      <c r="TPZ59"/>
      <c r="TQA59"/>
      <c r="TQB59"/>
      <c r="TQC59"/>
      <c r="TQD59"/>
      <c r="TQE59"/>
      <c r="TQF59"/>
      <c r="TQG59"/>
      <c r="TQH59"/>
      <c r="TQI59"/>
      <c r="TQJ59"/>
      <c r="TQK59"/>
      <c r="TQL59"/>
      <c r="TQM59"/>
      <c r="TQN59"/>
      <c r="TQO59"/>
      <c r="TQP59"/>
      <c r="TQQ59"/>
      <c r="TQR59"/>
      <c r="TQS59"/>
      <c r="TQT59"/>
      <c r="TQU59"/>
      <c r="TQV59"/>
      <c r="TQW59"/>
      <c r="TQX59"/>
      <c r="TQY59"/>
      <c r="TQZ59"/>
      <c r="TRA59"/>
      <c r="TRB59"/>
      <c r="TRC59"/>
      <c r="TRD59"/>
      <c r="TRE59"/>
      <c r="TRF59"/>
      <c r="TRG59"/>
      <c r="TRH59"/>
      <c r="TRI59"/>
      <c r="TRJ59"/>
      <c r="TRK59"/>
      <c r="TRL59"/>
      <c r="TRM59"/>
      <c r="TRN59"/>
      <c r="TRO59"/>
      <c r="TRP59"/>
      <c r="TRQ59"/>
      <c r="TRR59"/>
      <c r="TRS59"/>
      <c r="TRT59"/>
      <c r="TRU59"/>
      <c r="TRV59"/>
      <c r="TRW59"/>
      <c r="TRX59"/>
      <c r="TRY59"/>
      <c r="TRZ59"/>
      <c r="TSA59"/>
      <c r="TSB59"/>
      <c r="TSC59"/>
      <c r="TSD59"/>
      <c r="TSE59"/>
      <c r="TSF59"/>
      <c r="TSG59"/>
      <c r="TSH59"/>
      <c r="TSI59"/>
      <c r="TSJ59"/>
      <c r="TSK59"/>
      <c r="TSL59"/>
      <c r="TSM59"/>
      <c r="TSN59"/>
      <c r="TSO59"/>
      <c r="TSP59"/>
      <c r="TSQ59"/>
      <c r="TSR59"/>
      <c r="TSS59"/>
      <c r="TST59"/>
      <c r="TSU59"/>
      <c r="TSV59"/>
      <c r="TSW59"/>
      <c r="TSX59"/>
      <c r="TSY59"/>
      <c r="TSZ59"/>
      <c r="TTA59"/>
      <c r="TTB59"/>
      <c r="TTC59"/>
      <c r="TTD59"/>
      <c r="TTE59"/>
      <c r="TTF59"/>
      <c r="TTG59"/>
      <c r="TTH59"/>
      <c r="TTI59"/>
      <c r="TTJ59"/>
      <c r="TTK59"/>
      <c r="TTL59"/>
      <c r="TTM59"/>
      <c r="TTN59"/>
      <c r="TTO59"/>
      <c r="TTP59"/>
      <c r="TTQ59"/>
      <c r="TTR59"/>
      <c r="TTS59"/>
      <c r="TTT59"/>
      <c r="TTU59"/>
      <c r="TTV59"/>
      <c r="TTW59"/>
      <c r="TTX59"/>
      <c r="TTY59"/>
      <c r="TTZ59"/>
      <c r="TUA59"/>
      <c r="TUB59"/>
      <c r="TUC59"/>
      <c r="TUD59"/>
      <c r="TUE59"/>
      <c r="TUF59"/>
      <c r="TUG59"/>
      <c r="TUH59"/>
      <c r="TUI59"/>
      <c r="TUJ59"/>
      <c r="TUK59"/>
      <c r="TUL59"/>
      <c r="TUM59"/>
      <c r="TUN59"/>
      <c r="TUO59"/>
      <c r="TUP59"/>
      <c r="TUQ59"/>
      <c r="TUR59"/>
      <c r="TUS59"/>
      <c r="TUT59"/>
      <c r="TUU59"/>
      <c r="TUV59"/>
      <c r="TUW59"/>
      <c r="TUX59"/>
      <c r="TUY59"/>
      <c r="TUZ59"/>
      <c r="TVA59"/>
      <c r="TVB59"/>
      <c r="TVC59"/>
      <c r="TVD59"/>
      <c r="TVE59"/>
      <c r="TVF59"/>
      <c r="TVG59"/>
      <c r="TVH59"/>
      <c r="TVI59"/>
      <c r="TVJ59"/>
      <c r="TVK59"/>
      <c r="TVL59"/>
      <c r="TVM59"/>
      <c r="TVN59"/>
      <c r="TVO59"/>
      <c r="TVP59"/>
      <c r="TVQ59"/>
      <c r="TVR59"/>
      <c r="TVS59"/>
      <c r="TVT59"/>
      <c r="TVU59"/>
      <c r="TVV59"/>
      <c r="TVW59"/>
      <c r="TVX59"/>
      <c r="TVY59"/>
      <c r="TVZ59"/>
      <c r="TWA59"/>
      <c r="TWB59"/>
      <c r="TWC59"/>
      <c r="TWD59"/>
      <c r="TWE59"/>
      <c r="TWF59"/>
      <c r="TWG59"/>
      <c r="TWH59"/>
      <c r="TWI59"/>
      <c r="TWJ59"/>
      <c r="TWK59"/>
      <c r="TWL59"/>
      <c r="TWM59"/>
      <c r="TWN59"/>
      <c r="TWO59"/>
      <c r="TWP59"/>
      <c r="TWQ59"/>
      <c r="TWR59"/>
      <c r="TWS59"/>
      <c r="TWT59"/>
      <c r="TWU59"/>
      <c r="TWV59"/>
      <c r="TWW59"/>
      <c r="TWX59"/>
      <c r="TWY59"/>
      <c r="TWZ59"/>
      <c r="TXA59"/>
      <c r="TXB59"/>
      <c r="TXC59"/>
      <c r="TXD59"/>
      <c r="TXE59"/>
      <c r="TXF59"/>
      <c r="TXG59"/>
      <c r="TXH59"/>
      <c r="TXI59"/>
      <c r="TXJ59"/>
      <c r="TXK59"/>
      <c r="TXL59"/>
      <c r="TXM59"/>
      <c r="TXN59"/>
      <c r="TXO59"/>
      <c r="TXP59"/>
      <c r="TXQ59"/>
      <c r="TXR59"/>
      <c r="TXS59"/>
      <c r="TXT59"/>
      <c r="TXU59"/>
      <c r="TXV59"/>
      <c r="TXW59"/>
      <c r="TXX59"/>
      <c r="TXY59"/>
      <c r="TXZ59"/>
      <c r="TYA59"/>
      <c r="TYB59"/>
      <c r="TYC59"/>
      <c r="TYD59"/>
      <c r="TYE59"/>
      <c r="TYF59"/>
      <c r="TYG59"/>
      <c r="TYH59"/>
      <c r="TYI59"/>
      <c r="TYJ59"/>
      <c r="TYK59"/>
      <c r="TYL59"/>
      <c r="TYM59"/>
      <c r="TYN59"/>
      <c r="TYO59"/>
      <c r="TYP59"/>
      <c r="TYQ59"/>
      <c r="TYR59"/>
      <c r="TYS59"/>
      <c r="TYT59"/>
      <c r="TYU59"/>
      <c r="TYV59"/>
      <c r="TYW59"/>
      <c r="TYX59"/>
      <c r="TYY59"/>
      <c r="TYZ59"/>
      <c r="TZA59"/>
      <c r="TZB59"/>
      <c r="TZC59"/>
      <c r="TZD59"/>
      <c r="TZE59"/>
      <c r="TZF59"/>
      <c r="TZG59"/>
      <c r="TZH59"/>
      <c r="TZI59"/>
      <c r="TZJ59"/>
      <c r="TZK59"/>
      <c r="TZL59"/>
      <c r="TZM59"/>
      <c r="TZN59"/>
      <c r="TZO59"/>
      <c r="TZP59"/>
      <c r="TZQ59"/>
      <c r="TZR59"/>
      <c r="TZS59"/>
      <c r="TZT59"/>
      <c r="TZU59"/>
      <c r="TZV59"/>
      <c r="TZW59"/>
      <c r="TZX59"/>
      <c r="TZY59"/>
      <c r="TZZ59"/>
      <c r="UAA59"/>
      <c r="UAB59"/>
      <c r="UAC59"/>
      <c r="UAD59"/>
      <c r="UAE59"/>
      <c r="UAF59"/>
      <c r="UAG59"/>
      <c r="UAH59"/>
      <c r="UAI59"/>
      <c r="UAJ59"/>
      <c r="UAK59"/>
      <c r="UAL59"/>
      <c r="UAM59"/>
      <c r="UAN59"/>
      <c r="UAO59"/>
      <c r="UAP59"/>
      <c r="UAQ59"/>
      <c r="UAR59"/>
      <c r="UAS59"/>
      <c r="UAT59"/>
      <c r="UAU59"/>
      <c r="UAV59"/>
      <c r="UAW59"/>
      <c r="UAX59"/>
      <c r="UAY59"/>
      <c r="UAZ59"/>
      <c r="UBA59"/>
      <c r="UBB59"/>
      <c r="UBC59"/>
      <c r="UBD59"/>
      <c r="UBE59"/>
      <c r="UBF59"/>
      <c r="UBG59"/>
      <c r="UBH59"/>
      <c r="UBI59"/>
      <c r="UBJ59"/>
      <c r="UBK59"/>
      <c r="UBL59"/>
      <c r="UBM59"/>
      <c r="UBN59"/>
      <c r="UBO59"/>
      <c r="UBP59"/>
      <c r="UBQ59"/>
      <c r="UBR59"/>
      <c r="UBS59"/>
      <c r="UBT59"/>
      <c r="UBU59"/>
      <c r="UBV59"/>
      <c r="UBW59"/>
      <c r="UBX59"/>
      <c r="UBY59"/>
      <c r="UBZ59"/>
      <c r="UCA59"/>
      <c r="UCB59"/>
      <c r="UCC59"/>
      <c r="UCD59"/>
      <c r="UCE59"/>
      <c r="UCF59"/>
      <c r="UCG59"/>
      <c r="UCH59"/>
      <c r="UCI59"/>
      <c r="UCJ59"/>
      <c r="UCK59"/>
      <c r="UCL59"/>
      <c r="UCM59"/>
      <c r="UCN59"/>
      <c r="UCO59"/>
      <c r="UCP59"/>
      <c r="UCQ59"/>
      <c r="UCR59"/>
      <c r="UCS59"/>
      <c r="UCT59"/>
      <c r="UCU59"/>
      <c r="UCV59"/>
      <c r="UCW59"/>
      <c r="UCX59"/>
      <c r="UCY59"/>
      <c r="UCZ59"/>
      <c r="UDA59"/>
      <c r="UDB59"/>
      <c r="UDC59"/>
      <c r="UDD59"/>
      <c r="UDE59"/>
      <c r="UDF59"/>
      <c r="UDG59"/>
      <c r="UDH59"/>
      <c r="UDI59"/>
      <c r="UDJ59"/>
      <c r="UDK59"/>
      <c r="UDL59"/>
      <c r="UDM59"/>
      <c r="UDN59"/>
      <c r="UDO59"/>
      <c r="UDP59"/>
      <c r="UDQ59"/>
      <c r="UDR59"/>
      <c r="UDS59"/>
      <c r="UDT59"/>
      <c r="UDU59"/>
      <c r="UDV59"/>
      <c r="UDW59"/>
      <c r="UDX59"/>
      <c r="UDY59"/>
      <c r="UDZ59"/>
      <c r="UEA59"/>
      <c r="UEB59"/>
      <c r="UEC59"/>
      <c r="UED59"/>
      <c r="UEE59"/>
      <c r="UEF59"/>
      <c r="UEG59"/>
      <c r="UEH59"/>
      <c r="UEI59"/>
      <c r="UEJ59"/>
      <c r="UEK59"/>
      <c r="UEL59"/>
      <c r="UEM59"/>
      <c r="UEN59"/>
      <c r="UEO59"/>
      <c r="UEP59"/>
      <c r="UEQ59"/>
      <c r="UER59"/>
      <c r="UES59"/>
      <c r="UET59"/>
      <c r="UEU59"/>
      <c r="UEV59"/>
      <c r="UEW59"/>
      <c r="UEX59"/>
      <c r="UEY59"/>
      <c r="UEZ59"/>
      <c r="UFA59"/>
      <c r="UFB59"/>
      <c r="UFC59"/>
      <c r="UFD59"/>
      <c r="UFE59"/>
      <c r="UFF59"/>
      <c r="UFG59"/>
      <c r="UFH59"/>
      <c r="UFI59"/>
      <c r="UFJ59"/>
      <c r="UFK59"/>
      <c r="UFL59"/>
      <c r="UFM59"/>
      <c r="UFN59"/>
      <c r="UFO59"/>
      <c r="UFP59"/>
      <c r="UFQ59"/>
      <c r="UFR59"/>
      <c r="UFS59"/>
      <c r="UFT59"/>
      <c r="UFU59"/>
      <c r="UFV59"/>
      <c r="UFW59"/>
      <c r="UFX59"/>
      <c r="UFY59"/>
      <c r="UFZ59"/>
      <c r="UGA59"/>
      <c r="UGB59"/>
      <c r="UGC59"/>
      <c r="UGD59"/>
      <c r="UGE59"/>
      <c r="UGF59"/>
      <c r="UGG59"/>
      <c r="UGH59"/>
      <c r="UGI59"/>
      <c r="UGJ59"/>
      <c r="UGK59"/>
      <c r="UGL59"/>
      <c r="UGM59"/>
      <c r="UGN59"/>
      <c r="UGO59"/>
      <c r="UGP59"/>
      <c r="UGQ59"/>
      <c r="UGR59"/>
      <c r="UGS59"/>
      <c r="UGT59"/>
      <c r="UGU59"/>
      <c r="UGV59"/>
      <c r="UGW59"/>
      <c r="UGX59"/>
      <c r="UGY59"/>
      <c r="UGZ59"/>
      <c r="UHA59"/>
      <c r="UHB59"/>
      <c r="UHC59"/>
      <c r="UHD59"/>
      <c r="UHE59"/>
      <c r="UHF59"/>
      <c r="UHG59"/>
      <c r="UHH59"/>
      <c r="UHI59"/>
      <c r="UHJ59"/>
      <c r="UHK59"/>
      <c r="UHL59"/>
      <c r="UHM59"/>
      <c r="UHN59"/>
      <c r="UHO59"/>
      <c r="UHP59"/>
      <c r="UHQ59"/>
      <c r="UHR59"/>
      <c r="UHS59"/>
      <c r="UHT59"/>
      <c r="UHU59"/>
      <c r="UHV59"/>
      <c r="UHW59"/>
      <c r="UHX59"/>
      <c r="UHY59"/>
      <c r="UHZ59"/>
      <c r="UIA59"/>
      <c r="UIB59"/>
      <c r="UIC59"/>
      <c r="UID59"/>
      <c r="UIE59"/>
      <c r="UIF59"/>
      <c r="UIG59"/>
      <c r="UIH59"/>
      <c r="UII59"/>
      <c r="UIJ59"/>
      <c r="UIK59"/>
      <c r="UIL59"/>
      <c r="UIM59"/>
      <c r="UIN59"/>
      <c r="UIO59"/>
      <c r="UIP59"/>
      <c r="UIQ59"/>
      <c r="UIR59"/>
      <c r="UIS59"/>
      <c r="UIT59"/>
      <c r="UIU59"/>
      <c r="UIV59"/>
      <c r="UIW59"/>
      <c r="UIX59"/>
      <c r="UIY59"/>
      <c r="UIZ59"/>
      <c r="UJA59"/>
      <c r="UJB59"/>
      <c r="UJC59"/>
      <c r="UJD59"/>
      <c r="UJE59"/>
      <c r="UJF59"/>
      <c r="UJG59"/>
      <c r="UJH59"/>
      <c r="UJI59"/>
      <c r="UJJ59"/>
      <c r="UJK59"/>
      <c r="UJL59"/>
      <c r="UJM59"/>
      <c r="UJN59"/>
      <c r="UJO59"/>
      <c r="UJP59"/>
      <c r="UJQ59"/>
      <c r="UJR59"/>
      <c r="UJS59"/>
      <c r="UJT59"/>
      <c r="UJU59"/>
      <c r="UJV59"/>
      <c r="UJW59"/>
      <c r="UJX59"/>
      <c r="UJY59"/>
      <c r="UJZ59"/>
      <c r="UKA59"/>
      <c r="UKB59"/>
      <c r="UKC59"/>
      <c r="UKD59"/>
      <c r="UKE59"/>
      <c r="UKF59"/>
      <c r="UKG59"/>
      <c r="UKH59"/>
      <c r="UKI59"/>
      <c r="UKJ59"/>
      <c r="UKK59"/>
      <c r="UKL59"/>
      <c r="UKM59"/>
      <c r="UKN59"/>
      <c r="UKO59"/>
      <c r="UKP59"/>
      <c r="UKQ59"/>
      <c r="UKR59"/>
      <c r="UKS59"/>
      <c r="UKT59"/>
      <c r="UKU59"/>
      <c r="UKV59"/>
      <c r="UKW59"/>
      <c r="UKX59"/>
      <c r="UKY59"/>
      <c r="UKZ59"/>
      <c r="ULA59"/>
      <c r="ULB59"/>
      <c r="ULC59"/>
      <c r="ULD59"/>
      <c r="ULE59"/>
      <c r="ULF59"/>
      <c r="ULG59"/>
      <c r="ULH59"/>
      <c r="ULI59"/>
      <c r="ULJ59"/>
      <c r="ULK59"/>
      <c r="ULL59"/>
      <c r="ULM59"/>
      <c r="ULN59"/>
      <c r="ULO59"/>
      <c r="ULP59"/>
      <c r="ULQ59"/>
      <c r="ULR59"/>
      <c r="ULS59"/>
      <c r="ULT59"/>
      <c r="ULU59"/>
      <c r="ULV59"/>
      <c r="ULW59"/>
      <c r="ULX59"/>
      <c r="ULY59"/>
      <c r="ULZ59"/>
      <c r="UMA59"/>
      <c r="UMB59"/>
      <c r="UMC59"/>
      <c r="UMD59"/>
      <c r="UME59"/>
      <c r="UMF59"/>
      <c r="UMG59"/>
      <c r="UMH59"/>
      <c r="UMI59"/>
      <c r="UMJ59"/>
      <c r="UMK59"/>
      <c r="UML59"/>
      <c r="UMM59"/>
      <c r="UMN59"/>
      <c r="UMO59"/>
      <c r="UMP59"/>
      <c r="UMQ59"/>
      <c r="UMR59"/>
      <c r="UMS59"/>
      <c r="UMT59"/>
      <c r="UMU59"/>
      <c r="UMV59"/>
      <c r="UMW59"/>
      <c r="UMX59"/>
      <c r="UMY59"/>
      <c r="UMZ59"/>
      <c r="UNA59"/>
      <c r="UNB59"/>
      <c r="UNC59"/>
      <c r="UND59"/>
      <c r="UNE59"/>
      <c r="UNF59"/>
      <c r="UNG59"/>
      <c r="UNH59"/>
      <c r="UNI59"/>
      <c r="UNJ59"/>
      <c r="UNK59"/>
      <c r="UNL59"/>
      <c r="UNM59"/>
      <c r="UNN59"/>
      <c r="UNO59"/>
      <c r="UNP59"/>
      <c r="UNQ59"/>
      <c r="UNR59"/>
      <c r="UNS59"/>
      <c r="UNT59"/>
      <c r="UNU59"/>
      <c r="UNV59"/>
      <c r="UNW59"/>
      <c r="UNX59"/>
      <c r="UNY59"/>
      <c r="UNZ59"/>
      <c r="UOA59"/>
      <c r="UOB59"/>
      <c r="UOC59"/>
      <c r="UOD59"/>
      <c r="UOE59"/>
      <c r="UOF59"/>
      <c r="UOG59"/>
      <c r="UOH59"/>
      <c r="UOI59"/>
      <c r="UOJ59"/>
      <c r="UOK59"/>
      <c r="UOL59"/>
      <c r="UOM59"/>
      <c r="UON59"/>
      <c r="UOO59"/>
      <c r="UOP59"/>
      <c r="UOQ59"/>
      <c r="UOR59"/>
      <c r="UOS59"/>
      <c r="UOT59"/>
      <c r="UOU59"/>
      <c r="UOV59"/>
      <c r="UOW59"/>
      <c r="UOX59"/>
      <c r="UOY59"/>
      <c r="UOZ59"/>
      <c r="UPA59"/>
      <c r="UPB59"/>
      <c r="UPC59"/>
      <c r="UPD59"/>
      <c r="UPE59"/>
      <c r="UPF59"/>
      <c r="UPG59"/>
      <c r="UPH59"/>
      <c r="UPI59"/>
      <c r="UPJ59"/>
      <c r="UPK59"/>
      <c r="UPL59"/>
      <c r="UPM59"/>
      <c r="UPN59"/>
      <c r="UPO59"/>
      <c r="UPP59"/>
      <c r="UPQ59"/>
      <c r="UPR59"/>
      <c r="UPS59"/>
      <c r="UPT59"/>
      <c r="UPU59"/>
      <c r="UPV59"/>
      <c r="UPW59"/>
      <c r="UPX59"/>
      <c r="UPY59"/>
      <c r="UPZ59"/>
      <c r="UQA59"/>
      <c r="UQB59"/>
      <c r="UQC59"/>
      <c r="UQD59"/>
      <c r="UQE59"/>
      <c r="UQF59"/>
      <c r="UQG59"/>
      <c r="UQH59"/>
      <c r="UQI59"/>
      <c r="UQJ59"/>
      <c r="UQK59"/>
      <c r="UQL59"/>
      <c r="UQM59"/>
      <c r="UQN59"/>
      <c r="UQO59"/>
      <c r="UQP59"/>
      <c r="UQQ59"/>
      <c r="UQR59"/>
      <c r="UQS59"/>
      <c r="UQT59"/>
      <c r="UQU59"/>
      <c r="UQV59"/>
      <c r="UQW59"/>
      <c r="UQX59"/>
      <c r="UQY59"/>
      <c r="UQZ59"/>
      <c r="URA59"/>
      <c r="URB59"/>
      <c r="URC59"/>
      <c r="URD59"/>
      <c r="URE59"/>
      <c r="URF59"/>
      <c r="URG59"/>
      <c r="URH59"/>
      <c r="URI59"/>
      <c r="URJ59"/>
      <c r="URK59"/>
      <c r="URL59"/>
      <c r="URM59"/>
      <c r="URN59"/>
      <c r="URO59"/>
      <c r="URP59"/>
      <c r="URQ59"/>
      <c r="URR59"/>
      <c r="URS59"/>
      <c r="URT59"/>
      <c r="URU59"/>
      <c r="URV59"/>
      <c r="URW59"/>
      <c r="URX59"/>
      <c r="URY59"/>
      <c r="URZ59"/>
      <c r="USA59"/>
      <c r="USB59"/>
      <c r="USC59"/>
      <c r="USD59"/>
      <c r="USE59"/>
      <c r="USF59"/>
      <c r="USG59"/>
      <c r="USH59"/>
      <c r="USI59"/>
      <c r="USJ59"/>
      <c r="USK59"/>
      <c r="USL59"/>
      <c r="USM59"/>
      <c r="USN59"/>
      <c r="USO59"/>
      <c r="USP59"/>
      <c r="USQ59"/>
      <c r="USR59"/>
      <c r="USS59"/>
      <c r="UST59"/>
      <c r="USU59"/>
      <c r="USV59"/>
      <c r="USW59"/>
      <c r="USX59"/>
      <c r="USY59"/>
      <c r="USZ59"/>
      <c r="UTA59"/>
      <c r="UTB59"/>
      <c r="UTC59"/>
      <c r="UTD59"/>
      <c r="UTE59"/>
      <c r="UTF59"/>
      <c r="UTG59"/>
      <c r="UTH59"/>
      <c r="UTI59"/>
      <c r="UTJ59"/>
      <c r="UTK59"/>
      <c r="UTL59"/>
      <c r="UTM59"/>
      <c r="UTN59"/>
      <c r="UTO59"/>
      <c r="UTP59"/>
      <c r="UTQ59"/>
      <c r="UTR59"/>
      <c r="UTS59"/>
      <c r="UTT59"/>
      <c r="UTU59"/>
      <c r="UTV59"/>
      <c r="UTW59"/>
      <c r="UTX59"/>
      <c r="UTY59"/>
      <c r="UTZ59"/>
      <c r="UUA59"/>
      <c r="UUB59"/>
      <c r="UUC59"/>
      <c r="UUD59"/>
      <c r="UUE59"/>
      <c r="UUF59"/>
      <c r="UUG59"/>
      <c r="UUH59"/>
      <c r="UUI59"/>
      <c r="UUJ59"/>
      <c r="UUK59"/>
      <c r="UUL59"/>
      <c r="UUM59"/>
      <c r="UUN59"/>
      <c r="UUO59"/>
      <c r="UUP59"/>
      <c r="UUQ59"/>
      <c r="UUR59"/>
      <c r="UUS59"/>
      <c r="UUT59"/>
      <c r="UUU59"/>
      <c r="UUV59"/>
      <c r="UUW59"/>
      <c r="UUX59"/>
      <c r="UUY59"/>
      <c r="UUZ59"/>
      <c r="UVA59"/>
      <c r="UVB59"/>
      <c r="UVC59"/>
      <c r="UVD59"/>
      <c r="UVE59"/>
      <c r="UVF59"/>
      <c r="UVG59"/>
      <c r="UVH59"/>
      <c r="UVI59"/>
      <c r="UVJ59"/>
      <c r="UVK59"/>
      <c r="UVL59"/>
      <c r="UVM59"/>
      <c r="UVN59"/>
      <c r="UVO59"/>
      <c r="UVP59"/>
      <c r="UVQ59"/>
      <c r="UVR59"/>
      <c r="UVS59"/>
      <c r="UVT59"/>
      <c r="UVU59"/>
      <c r="UVV59"/>
      <c r="UVW59"/>
      <c r="UVX59"/>
      <c r="UVY59"/>
      <c r="UVZ59"/>
      <c r="UWA59"/>
      <c r="UWB59"/>
      <c r="UWC59"/>
      <c r="UWD59"/>
      <c r="UWE59"/>
      <c r="UWF59"/>
      <c r="UWG59"/>
      <c r="UWH59"/>
      <c r="UWI59"/>
      <c r="UWJ59"/>
      <c r="UWK59"/>
      <c r="UWL59"/>
      <c r="UWM59"/>
      <c r="UWN59"/>
      <c r="UWO59"/>
      <c r="UWP59"/>
      <c r="UWQ59"/>
      <c r="UWR59"/>
      <c r="UWS59"/>
      <c r="UWT59"/>
      <c r="UWU59"/>
      <c r="UWV59"/>
      <c r="UWW59"/>
      <c r="UWX59"/>
      <c r="UWY59"/>
      <c r="UWZ59"/>
      <c r="UXA59"/>
      <c r="UXB59"/>
      <c r="UXC59"/>
      <c r="UXD59"/>
      <c r="UXE59"/>
      <c r="UXF59"/>
      <c r="UXG59"/>
      <c r="UXH59"/>
      <c r="UXI59"/>
      <c r="UXJ59"/>
      <c r="UXK59"/>
      <c r="UXL59"/>
      <c r="UXM59"/>
      <c r="UXN59"/>
      <c r="UXO59"/>
      <c r="UXP59"/>
      <c r="UXQ59"/>
      <c r="UXR59"/>
      <c r="UXS59"/>
      <c r="UXT59"/>
      <c r="UXU59"/>
      <c r="UXV59"/>
      <c r="UXW59"/>
      <c r="UXX59"/>
      <c r="UXY59"/>
      <c r="UXZ59"/>
      <c r="UYA59"/>
      <c r="UYB59"/>
      <c r="UYC59"/>
      <c r="UYD59"/>
      <c r="UYE59"/>
      <c r="UYF59"/>
      <c r="UYG59"/>
      <c r="UYH59"/>
      <c r="UYI59"/>
      <c r="UYJ59"/>
      <c r="UYK59"/>
      <c r="UYL59"/>
      <c r="UYM59"/>
      <c r="UYN59"/>
      <c r="UYO59"/>
      <c r="UYP59"/>
      <c r="UYQ59"/>
      <c r="UYR59"/>
      <c r="UYS59"/>
      <c r="UYT59"/>
      <c r="UYU59"/>
      <c r="UYV59"/>
      <c r="UYW59"/>
      <c r="UYX59"/>
      <c r="UYY59"/>
      <c r="UYZ59"/>
      <c r="UZA59"/>
      <c r="UZB59"/>
      <c r="UZC59"/>
      <c r="UZD59"/>
      <c r="UZE59"/>
      <c r="UZF59"/>
      <c r="UZG59"/>
      <c r="UZH59"/>
      <c r="UZI59"/>
      <c r="UZJ59"/>
      <c r="UZK59"/>
      <c r="UZL59"/>
      <c r="UZM59"/>
      <c r="UZN59"/>
      <c r="UZO59"/>
      <c r="UZP59"/>
      <c r="UZQ59"/>
      <c r="UZR59"/>
      <c r="UZS59"/>
      <c r="UZT59"/>
      <c r="UZU59"/>
      <c r="UZV59"/>
      <c r="UZW59"/>
      <c r="UZX59"/>
      <c r="UZY59"/>
      <c r="UZZ59"/>
      <c r="VAA59"/>
      <c r="VAB59"/>
      <c r="VAC59"/>
      <c r="VAD59"/>
      <c r="VAE59"/>
      <c r="VAF59"/>
      <c r="VAG59"/>
      <c r="VAH59"/>
      <c r="VAI59"/>
      <c r="VAJ59"/>
      <c r="VAK59"/>
      <c r="VAL59"/>
      <c r="VAM59"/>
      <c r="VAN59"/>
      <c r="VAO59"/>
      <c r="VAP59"/>
      <c r="VAQ59"/>
      <c r="VAR59"/>
      <c r="VAS59"/>
      <c r="VAT59"/>
      <c r="VAU59"/>
      <c r="VAV59"/>
      <c r="VAW59"/>
      <c r="VAX59"/>
      <c r="VAY59"/>
      <c r="VAZ59"/>
      <c r="VBA59"/>
      <c r="VBB59"/>
      <c r="VBC59"/>
      <c r="VBD59"/>
      <c r="VBE59"/>
      <c r="VBF59"/>
      <c r="VBG59"/>
      <c r="VBH59"/>
      <c r="VBI59"/>
      <c r="VBJ59"/>
      <c r="VBK59"/>
      <c r="VBL59"/>
      <c r="VBM59"/>
      <c r="VBN59"/>
      <c r="VBO59"/>
      <c r="VBP59"/>
      <c r="VBQ59"/>
      <c r="VBR59"/>
      <c r="VBS59"/>
      <c r="VBT59"/>
      <c r="VBU59"/>
      <c r="VBV59"/>
      <c r="VBW59"/>
      <c r="VBX59"/>
      <c r="VBY59"/>
      <c r="VBZ59"/>
      <c r="VCA59"/>
      <c r="VCB59"/>
      <c r="VCC59"/>
      <c r="VCD59"/>
      <c r="VCE59"/>
      <c r="VCF59"/>
      <c r="VCG59"/>
      <c r="VCH59"/>
      <c r="VCI59"/>
      <c r="VCJ59"/>
      <c r="VCK59"/>
      <c r="VCL59"/>
      <c r="VCM59"/>
      <c r="VCN59"/>
      <c r="VCO59"/>
      <c r="VCP59"/>
      <c r="VCQ59"/>
      <c r="VCR59"/>
      <c r="VCS59"/>
      <c r="VCT59"/>
      <c r="VCU59"/>
      <c r="VCV59"/>
      <c r="VCW59"/>
      <c r="VCX59"/>
      <c r="VCY59"/>
      <c r="VCZ59"/>
      <c r="VDA59"/>
      <c r="VDB59"/>
      <c r="VDC59"/>
      <c r="VDD59"/>
      <c r="VDE59"/>
      <c r="VDF59"/>
      <c r="VDG59"/>
      <c r="VDH59"/>
      <c r="VDI59"/>
      <c r="VDJ59"/>
      <c r="VDK59"/>
      <c r="VDL59"/>
      <c r="VDM59"/>
      <c r="VDN59"/>
      <c r="VDO59"/>
      <c r="VDP59"/>
      <c r="VDQ59"/>
      <c r="VDR59"/>
      <c r="VDS59"/>
      <c r="VDT59"/>
      <c r="VDU59"/>
      <c r="VDV59"/>
      <c r="VDW59"/>
      <c r="VDX59"/>
      <c r="VDY59"/>
      <c r="VDZ59"/>
      <c r="VEA59"/>
      <c r="VEB59"/>
      <c r="VEC59"/>
      <c r="VED59"/>
      <c r="VEE59"/>
      <c r="VEF59"/>
      <c r="VEG59"/>
      <c r="VEH59"/>
      <c r="VEI59"/>
      <c r="VEJ59"/>
      <c r="VEK59"/>
      <c r="VEL59"/>
      <c r="VEM59"/>
      <c r="VEN59"/>
      <c r="VEO59"/>
      <c r="VEP59"/>
      <c r="VEQ59"/>
      <c r="VER59"/>
      <c r="VES59"/>
      <c r="VET59"/>
      <c r="VEU59"/>
      <c r="VEV59"/>
      <c r="VEW59"/>
      <c r="VEX59"/>
      <c r="VEY59"/>
      <c r="VEZ59"/>
      <c r="VFA59"/>
      <c r="VFB59"/>
      <c r="VFC59"/>
      <c r="VFD59"/>
      <c r="VFE59"/>
      <c r="VFF59"/>
      <c r="VFG59"/>
      <c r="VFH59"/>
      <c r="VFI59"/>
      <c r="VFJ59"/>
      <c r="VFK59"/>
      <c r="VFL59"/>
      <c r="VFM59"/>
      <c r="VFN59"/>
      <c r="VFO59"/>
      <c r="VFP59"/>
      <c r="VFQ59"/>
      <c r="VFR59"/>
      <c r="VFS59"/>
      <c r="VFT59"/>
      <c r="VFU59"/>
      <c r="VFV59"/>
      <c r="VFW59"/>
      <c r="VFX59"/>
      <c r="VFY59"/>
      <c r="VFZ59"/>
      <c r="VGA59"/>
      <c r="VGB59"/>
      <c r="VGC59"/>
      <c r="VGD59"/>
      <c r="VGE59"/>
      <c r="VGF59"/>
      <c r="VGG59"/>
      <c r="VGH59"/>
      <c r="VGI59"/>
      <c r="VGJ59"/>
      <c r="VGK59"/>
      <c r="VGL59"/>
      <c r="VGM59"/>
      <c r="VGN59"/>
      <c r="VGO59"/>
      <c r="VGP59"/>
      <c r="VGQ59"/>
      <c r="VGR59"/>
      <c r="VGS59"/>
      <c r="VGT59"/>
      <c r="VGU59"/>
      <c r="VGV59"/>
      <c r="VGW59"/>
      <c r="VGX59"/>
      <c r="VGY59"/>
      <c r="VGZ59"/>
      <c r="VHA59"/>
      <c r="VHB59"/>
      <c r="VHC59"/>
      <c r="VHD59"/>
      <c r="VHE59"/>
      <c r="VHF59"/>
      <c r="VHG59"/>
      <c r="VHH59"/>
      <c r="VHI59"/>
      <c r="VHJ59"/>
      <c r="VHK59"/>
      <c r="VHL59"/>
      <c r="VHM59"/>
      <c r="VHN59"/>
      <c r="VHO59"/>
      <c r="VHP59"/>
      <c r="VHQ59"/>
      <c r="VHR59"/>
      <c r="VHS59"/>
      <c r="VHT59"/>
      <c r="VHU59"/>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c r="XDP59"/>
      <c r="XDQ59"/>
      <c r="XDR59"/>
      <c r="XDS59"/>
      <c r="XDT59"/>
      <c r="XDU59"/>
      <c r="XDV59"/>
      <c r="XDW59"/>
      <c r="XDX59"/>
      <c r="XDY59"/>
      <c r="XDZ59"/>
      <c r="XEA59"/>
      <c r="XEB59"/>
      <c r="XEC59"/>
      <c r="XED59"/>
      <c r="XEE59"/>
      <c r="XEF59"/>
      <c r="XEG59"/>
      <c r="XEH59"/>
      <c r="XEI59"/>
      <c r="XEJ59"/>
      <c r="XEK59"/>
      <c r="XEL59"/>
      <c r="XEM59"/>
      <c r="XEN59"/>
      <c r="XEO59"/>
      <c r="XEP59"/>
      <c r="XEQ59"/>
      <c r="XER59"/>
      <c r="XES59"/>
      <c r="XET59"/>
      <c r="XEU59"/>
      <c r="XEV59"/>
      <c r="XEW59"/>
      <c r="XEX59"/>
      <c r="XEY59"/>
      <c r="XEZ59"/>
      <c r="XFA59"/>
      <c r="XFB59"/>
      <c r="XFC59"/>
      <c r="XFD59"/>
    </row>
    <row r="60" spans="2:16384" s="86" customFormat="1" ht="19.5" x14ac:dyDescent="0.3">
      <c r="B60" s="387" t="s">
        <v>107</v>
      </c>
      <c r="C60" s="84"/>
      <c r="D60" s="84"/>
      <c r="E60" s="95"/>
      <c r="F60" s="95"/>
      <c r="G60" s="95"/>
      <c r="H60" s="95"/>
      <c r="I60" s="95"/>
      <c r="J60" s="95"/>
      <c r="K60" s="95"/>
      <c r="L60" s="95"/>
      <c r="M60" s="95"/>
      <c r="N60" s="95"/>
      <c r="O60" s="97"/>
      <c r="Q60" s="403" t="s">
        <v>1411</v>
      </c>
      <c r="R60" s="404" t="s">
        <v>1383</v>
      </c>
      <c r="S60" s="138"/>
      <c r="T60" s="138"/>
      <c r="U60" s="138"/>
      <c r="V60" s="138"/>
      <c r="W60" s="138"/>
      <c r="X60" s="138"/>
      <c r="Z60" s="4"/>
      <c r="AA60"/>
      <c r="AB60"/>
      <c r="AC60"/>
      <c r="AD60"/>
      <c r="AE60"/>
      <c r="AF60"/>
      <c r="AG60"/>
      <c r="AH60"/>
      <c r="AI60"/>
      <c r="AJ60"/>
      <c r="AK60" s="306" t="s">
        <v>1331</v>
      </c>
      <c r="AL60" s="307"/>
      <c r="AM60" s="307"/>
      <c r="AN60" s="307"/>
      <c r="AO60" s="307"/>
      <c r="AP60" s="307"/>
      <c r="AQ60" s="307"/>
      <c r="AR60" s="307"/>
      <c r="AS60" s="131"/>
      <c r="AT60" s="131"/>
      <c r="AU60" s="131"/>
      <c r="AV60" s="131"/>
      <c r="AW60" s="131"/>
      <c r="AX60" s="131"/>
      <c r="AY60" s="131"/>
      <c r="AZ60" s="131"/>
      <c r="BA60" s="131"/>
      <c r="BB60" s="279"/>
      <c r="BC60" s="128"/>
      <c r="BD60" s="128"/>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c r="CFW60"/>
      <c r="CFX60"/>
      <c r="CFY60"/>
      <c r="CFZ60"/>
      <c r="CGA60"/>
      <c r="CGB60"/>
      <c r="CGC60"/>
      <c r="CGD60"/>
      <c r="CGE60"/>
      <c r="CGF60"/>
      <c r="CGG60"/>
      <c r="CGH60"/>
      <c r="CGI60"/>
      <c r="CGJ60"/>
      <c r="CGK60"/>
      <c r="CGL60"/>
      <c r="CGM60"/>
      <c r="CGN60"/>
      <c r="CGO60"/>
      <c r="CGP60"/>
      <c r="CGQ60"/>
      <c r="CGR60"/>
      <c r="CGS60"/>
      <c r="CGT60"/>
      <c r="CGU60"/>
      <c r="CGV60"/>
      <c r="CGW60"/>
      <c r="CGX60"/>
      <c r="CGY60"/>
      <c r="CGZ60"/>
      <c r="CHA60"/>
      <c r="CHB60"/>
      <c r="CHC60"/>
      <c r="CHD60"/>
      <c r="CHE60"/>
      <c r="CHF60"/>
      <c r="CHG60"/>
      <c r="CHH60"/>
      <c r="CHI60"/>
      <c r="CHJ60"/>
      <c r="CHK60"/>
      <c r="CHL60"/>
      <c r="CHM60"/>
      <c r="CHN60"/>
      <c r="CHO60"/>
      <c r="CHP60"/>
      <c r="CHQ60"/>
      <c r="CHR60"/>
      <c r="CHS60"/>
      <c r="CHT60"/>
      <c r="CHU60"/>
      <c r="CHV60"/>
      <c r="CHW60"/>
      <c r="CHX60"/>
      <c r="CHY60"/>
      <c r="CHZ60"/>
      <c r="CIA60"/>
      <c r="CIB60"/>
      <c r="CIC60"/>
      <c r="CID60"/>
      <c r="CIE60"/>
      <c r="CIF60"/>
      <c r="CIG60"/>
      <c r="CIH60"/>
      <c r="CII60"/>
      <c r="CIJ60"/>
      <c r="CIK60"/>
      <c r="CIL60"/>
      <c r="CIM60"/>
      <c r="CIN60"/>
      <c r="CIO60"/>
      <c r="CIP60"/>
      <c r="CIQ60"/>
      <c r="CIR60"/>
      <c r="CIS60"/>
      <c r="CIT60"/>
      <c r="CIU60"/>
      <c r="CIV60"/>
      <c r="CIW60"/>
      <c r="CIX60"/>
      <c r="CIY60"/>
      <c r="CIZ60"/>
      <c r="CJA60"/>
      <c r="CJB60"/>
      <c r="CJC60"/>
      <c r="CJD60"/>
      <c r="CJE60"/>
      <c r="CJF60"/>
      <c r="CJG60"/>
      <c r="CJH60"/>
      <c r="CJI60"/>
      <c r="CJJ60"/>
      <c r="CJK60"/>
      <c r="CJL60"/>
      <c r="CJM60"/>
      <c r="CJN60"/>
      <c r="CJO60"/>
      <c r="CJP60"/>
      <c r="CJQ60"/>
      <c r="CJR60"/>
      <c r="CJS60"/>
      <c r="CJT60"/>
      <c r="CJU60"/>
      <c r="CJV60"/>
      <c r="CJW60"/>
      <c r="CJX60"/>
      <c r="CJY60"/>
      <c r="CJZ60"/>
      <c r="CKA60"/>
      <c r="CKB60"/>
      <c r="CKC60"/>
      <c r="CKD60"/>
      <c r="CKE60"/>
      <c r="CKF60"/>
      <c r="CKG60"/>
      <c r="CKH60"/>
      <c r="CKI60"/>
      <c r="CKJ60"/>
      <c r="CKK60"/>
      <c r="CKL60"/>
      <c r="CKM60"/>
      <c r="CKN60"/>
      <c r="CKO60"/>
      <c r="CKP60"/>
      <c r="CKQ60"/>
      <c r="CKR60"/>
      <c r="CKS60"/>
      <c r="CKT60"/>
      <c r="CKU60"/>
      <c r="CKV60"/>
      <c r="CKW60"/>
      <c r="CKX60"/>
      <c r="CKY60"/>
      <c r="CKZ60"/>
      <c r="CLA60"/>
      <c r="CLB60"/>
      <c r="CLC60"/>
      <c r="CLD60"/>
      <c r="CLE60"/>
      <c r="CLF60"/>
      <c r="CLG60"/>
      <c r="CLH60"/>
      <c r="CLI60"/>
      <c r="CLJ60"/>
      <c r="CLK60"/>
      <c r="CLL60"/>
      <c r="CLM60"/>
      <c r="CLN60"/>
      <c r="CLO60"/>
      <c r="CLP60"/>
      <c r="CLQ60"/>
      <c r="CLR60"/>
      <c r="CLS60"/>
      <c r="CLT60"/>
      <c r="CLU60"/>
      <c r="CLV60"/>
      <c r="CLW60"/>
      <c r="CLX60"/>
      <c r="CLY60"/>
      <c r="CLZ60"/>
      <c r="CMA60"/>
      <c r="CMB60"/>
      <c r="CMC60"/>
      <c r="CMD60"/>
      <c r="CME60"/>
      <c r="CMF60"/>
      <c r="CMG60"/>
      <c r="CMH60"/>
      <c r="CMI60"/>
      <c r="CMJ60"/>
      <c r="CMK60"/>
      <c r="CML60"/>
      <c r="CMM60"/>
      <c r="CMN60"/>
      <c r="CMO60"/>
      <c r="CMP60"/>
      <c r="CMQ60"/>
      <c r="CMR60"/>
      <c r="CMS60"/>
      <c r="CMT60"/>
      <c r="CMU60"/>
      <c r="CMV60"/>
      <c r="CMW60"/>
      <c r="CMX60"/>
      <c r="CMY60"/>
      <c r="CMZ60"/>
      <c r="CNA60"/>
      <c r="CNB60"/>
      <c r="CNC60"/>
      <c r="CND60"/>
      <c r="CNE60"/>
      <c r="CNF60"/>
      <c r="CNG60"/>
      <c r="CNH60"/>
      <c r="CNI60"/>
      <c r="CNJ60"/>
      <c r="CNK60"/>
      <c r="CNL60"/>
      <c r="CNM60"/>
      <c r="CNN60"/>
      <c r="CNO60"/>
      <c r="CNP60"/>
      <c r="CNQ60"/>
      <c r="CNR60"/>
      <c r="CNS60"/>
      <c r="CNT60"/>
      <c r="CNU60"/>
      <c r="CNV60"/>
      <c r="CNW60"/>
      <c r="CNX60"/>
      <c r="CNY60"/>
      <c r="CNZ60"/>
      <c r="COA60"/>
      <c r="COB60"/>
      <c r="COC60"/>
      <c r="COD60"/>
      <c r="COE60"/>
      <c r="COF60"/>
      <c r="COG60"/>
      <c r="COH60"/>
      <c r="COI60"/>
      <c r="COJ60"/>
      <c r="COK60"/>
      <c r="COL60"/>
      <c r="COM60"/>
      <c r="CON60"/>
      <c r="COO60"/>
      <c r="COP60"/>
      <c r="COQ60"/>
      <c r="COR60"/>
      <c r="COS60"/>
      <c r="COT60"/>
      <c r="COU60"/>
      <c r="COV60"/>
      <c r="COW60"/>
      <c r="COX60"/>
      <c r="COY60"/>
      <c r="COZ60"/>
      <c r="CPA60"/>
      <c r="CPB60"/>
      <c r="CPC60"/>
      <c r="CPD60"/>
      <c r="CPE60"/>
      <c r="CPF60"/>
      <c r="CPG60"/>
      <c r="CPH60"/>
      <c r="CPI60"/>
      <c r="CPJ60"/>
      <c r="CPK60"/>
      <c r="CPL60"/>
      <c r="CPM60"/>
      <c r="CPN60"/>
      <c r="CPO60"/>
      <c r="CPP60"/>
      <c r="CPQ60"/>
      <c r="CPR60"/>
      <c r="CPS60"/>
      <c r="CPT60"/>
      <c r="CPU60"/>
      <c r="CPV60"/>
      <c r="CPW60"/>
      <c r="CPX60"/>
      <c r="CPY60"/>
      <c r="CPZ60"/>
      <c r="CQA60"/>
      <c r="CQB60"/>
      <c r="CQC60"/>
      <c r="CQD60"/>
      <c r="CQE60"/>
      <c r="CQF60"/>
      <c r="CQG60"/>
      <c r="CQH60"/>
      <c r="CQI60"/>
      <c r="CQJ60"/>
      <c r="CQK60"/>
      <c r="CQL60"/>
      <c r="CQM60"/>
      <c r="CQN60"/>
      <c r="CQO60"/>
      <c r="CQP60"/>
      <c r="CQQ60"/>
      <c r="CQR60"/>
      <c r="CQS60"/>
      <c r="CQT60"/>
      <c r="CQU60"/>
      <c r="CQV60"/>
      <c r="CQW60"/>
      <c r="CQX60"/>
      <c r="CQY60"/>
      <c r="CQZ60"/>
      <c r="CRA60"/>
      <c r="CRB60"/>
      <c r="CRC60"/>
      <c r="CRD60"/>
      <c r="CRE60"/>
      <c r="CRF60"/>
      <c r="CRG60"/>
      <c r="CRH60"/>
      <c r="CRI60"/>
      <c r="CRJ60"/>
      <c r="CRK60"/>
      <c r="CRL60"/>
      <c r="CRM60"/>
      <c r="CRN60"/>
      <c r="CRO60"/>
      <c r="CRP60"/>
      <c r="CRQ60"/>
      <c r="CRR60"/>
      <c r="CRS60"/>
      <c r="CRT60"/>
      <c r="CRU60"/>
      <c r="CRV60"/>
      <c r="CRW60"/>
      <c r="CRX60"/>
      <c r="CRY60"/>
      <c r="CRZ60"/>
      <c r="CSA60"/>
      <c r="CSB60"/>
      <c r="CSC60"/>
      <c r="CSD60"/>
      <c r="CSE60"/>
      <c r="CSF60"/>
      <c r="CSG60"/>
      <c r="CSH60"/>
      <c r="CSI60"/>
      <c r="CSJ60"/>
      <c r="CSK60"/>
      <c r="CSL60"/>
      <c r="CSM60"/>
      <c r="CSN60"/>
      <c r="CSO60"/>
      <c r="CSP60"/>
      <c r="CSQ60"/>
      <c r="CSR60"/>
      <c r="CSS60"/>
      <c r="CST60"/>
      <c r="CSU60"/>
      <c r="CSV60"/>
      <c r="CSW60"/>
      <c r="CSX60"/>
      <c r="CSY60"/>
      <c r="CSZ60"/>
      <c r="CTA60"/>
      <c r="CTB60"/>
      <c r="CTC60"/>
      <c r="CTD60"/>
      <c r="CTE60"/>
      <c r="CTF60"/>
      <c r="CTG60"/>
      <c r="CTH60"/>
      <c r="CTI60"/>
      <c r="CTJ60"/>
      <c r="CTK60"/>
      <c r="CTL60"/>
      <c r="CTM60"/>
      <c r="CTN60"/>
      <c r="CTO60"/>
      <c r="CTP60"/>
      <c r="CTQ60"/>
      <c r="CTR60"/>
      <c r="CTS60"/>
      <c r="CTT60"/>
      <c r="CTU60"/>
      <c r="CTV60"/>
      <c r="CTW60"/>
      <c r="CTX60"/>
      <c r="CTY60"/>
      <c r="CTZ60"/>
      <c r="CUA60"/>
      <c r="CUB60"/>
      <c r="CUC60"/>
      <c r="CUD60"/>
      <c r="CUE60"/>
      <c r="CUF60"/>
      <c r="CUG60"/>
      <c r="CUH60"/>
      <c r="CUI60"/>
      <c r="CUJ60"/>
      <c r="CUK60"/>
      <c r="CUL60"/>
      <c r="CUM60"/>
      <c r="CUN60"/>
      <c r="CUO60"/>
      <c r="CUP60"/>
      <c r="CUQ60"/>
      <c r="CUR60"/>
      <c r="CUS60"/>
      <c r="CUT60"/>
      <c r="CUU60"/>
      <c r="CUV60"/>
      <c r="CUW60"/>
      <c r="CUX60"/>
      <c r="CUY60"/>
      <c r="CUZ60"/>
      <c r="CVA60"/>
      <c r="CVB60"/>
      <c r="CVC60"/>
      <c r="CVD60"/>
      <c r="CVE60"/>
      <c r="CVF60"/>
      <c r="CVG60"/>
      <c r="CVH60"/>
      <c r="CVI60"/>
      <c r="CVJ60"/>
      <c r="CVK60"/>
      <c r="CVL60"/>
      <c r="CVM60"/>
      <c r="CVN60"/>
      <c r="CVO60"/>
      <c r="CVP60"/>
      <c r="CVQ60"/>
      <c r="CVR60"/>
      <c r="CVS60"/>
      <c r="CVT60"/>
      <c r="CVU60"/>
      <c r="CVV60"/>
      <c r="CVW60"/>
      <c r="CVX60"/>
      <c r="CVY60"/>
      <c r="CVZ60"/>
      <c r="CWA60"/>
      <c r="CWB60"/>
      <c r="CWC60"/>
      <c r="CWD60"/>
      <c r="CWE60"/>
      <c r="CWF60"/>
      <c r="CWG60"/>
      <c r="CWH60"/>
      <c r="CWI60"/>
      <c r="CWJ60"/>
      <c r="CWK60"/>
      <c r="CWL60"/>
      <c r="CWM60"/>
      <c r="CWN60"/>
      <c r="CWO60"/>
      <c r="CWP60"/>
      <c r="CWQ60"/>
      <c r="CWR60"/>
      <c r="CWS60"/>
      <c r="CWT60"/>
      <c r="CWU60"/>
      <c r="CWV60"/>
      <c r="CWW60"/>
      <c r="CWX60"/>
      <c r="CWY60"/>
      <c r="CWZ60"/>
      <c r="CXA60"/>
      <c r="CXB60"/>
      <c r="CXC60"/>
      <c r="CXD60"/>
      <c r="CXE60"/>
      <c r="CXF60"/>
      <c r="CXG60"/>
      <c r="CXH60"/>
      <c r="CXI60"/>
      <c r="CXJ60"/>
      <c r="CXK60"/>
      <c r="CXL60"/>
      <c r="CXM60"/>
      <c r="CXN60"/>
      <c r="CXO60"/>
      <c r="CXP60"/>
      <c r="CXQ60"/>
      <c r="CXR60"/>
      <c r="CXS60"/>
      <c r="CXT60"/>
      <c r="CXU60"/>
      <c r="CXV60"/>
      <c r="CXW60"/>
      <c r="CXX60"/>
      <c r="CXY60"/>
      <c r="CXZ60"/>
      <c r="CYA60"/>
      <c r="CYB60"/>
      <c r="CYC60"/>
      <c r="CYD60"/>
      <c r="CYE60"/>
      <c r="CYF60"/>
      <c r="CYG60"/>
      <c r="CYH60"/>
      <c r="CYI60"/>
      <c r="CYJ60"/>
      <c r="CYK60"/>
      <c r="CYL60"/>
      <c r="CYM60"/>
      <c r="CYN60"/>
      <c r="CYO60"/>
      <c r="CYP60"/>
      <c r="CYQ60"/>
      <c r="CYR60"/>
      <c r="CYS60"/>
      <c r="CYT60"/>
      <c r="CYU60"/>
      <c r="CYV60"/>
      <c r="CYW60"/>
      <c r="CYX60"/>
      <c r="CYY60"/>
      <c r="CYZ60"/>
      <c r="CZA60"/>
      <c r="CZB60"/>
      <c r="CZC60"/>
      <c r="CZD60"/>
      <c r="CZE60"/>
      <c r="CZF60"/>
      <c r="CZG60"/>
      <c r="CZH60"/>
      <c r="CZI60"/>
      <c r="CZJ60"/>
      <c r="CZK60"/>
      <c r="CZL60"/>
      <c r="CZM60"/>
      <c r="CZN60"/>
      <c r="CZO60"/>
      <c r="CZP60"/>
      <c r="CZQ60"/>
      <c r="CZR60"/>
      <c r="CZS60"/>
      <c r="CZT60"/>
      <c r="CZU60"/>
      <c r="CZV60"/>
      <c r="CZW60"/>
      <c r="CZX60"/>
      <c r="CZY60"/>
      <c r="CZZ60"/>
      <c r="DAA60"/>
      <c r="DAB60"/>
      <c r="DAC60"/>
      <c r="DAD60"/>
      <c r="DAE60"/>
      <c r="DAF60"/>
      <c r="DAG60"/>
      <c r="DAH60"/>
      <c r="DAI60"/>
      <c r="DAJ60"/>
      <c r="DAK60"/>
      <c r="DAL60"/>
      <c r="DAM60"/>
      <c r="DAN60"/>
      <c r="DAO60"/>
      <c r="DAP60"/>
      <c r="DAQ60"/>
      <c r="DAR60"/>
      <c r="DAS60"/>
      <c r="DAT60"/>
      <c r="DAU60"/>
      <c r="DAV60"/>
      <c r="DAW60"/>
      <c r="DAX60"/>
      <c r="DAY60"/>
      <c r="DAZ60"/>
      <c r="DBA60"/>
      <c r="DBB60"/>
      <c r="DBC60"/>
      <c r="DBD60"/>
      <c r="DBE60"/>
      <c r="DBF60"/>
      <c r="DBG60"/>
      <c r="DBH60"/>
      <c r="DBI60"/>
      <c r="DBJ60"/>
      <c r="DBK60"/>
      <c r="DBL60"/>
      <c r="DBM60"/>
      <c r="DBN60"/>
      <c r="DBO60"/>
      <c r="DBP60"/>
      <c r="DBQ60"/>
      <c r="DBR60"/>
      <c r="DBS60"/>
      <c r="DBT60"/>
      <c r="DBU60"/>
      <c r="DBV60"/>
      <c r="DBW60"/>
      <c r="DBX60"/>
      <c r="DBY60"/>
      <c r="DBZ60"/>
      <c r="DCA60"/>
      <c r="DCB60"/>
      <c r="DCC60"/>
      <c r="DCD60"/>
      <c r="DCE60"/>
      <c r="DCF60"/>
      <c r="DCG60"/>
      <c r="DCH60"/>
      <c r="DCI60"/>
      <c r="DCJ60"/>
      <c r="DCK60"/>
      <c r="DCL60"/>
      <c r="DCM60"/>
      <c r="DCN60"/>
      <c r="DCO60"/>
      <c r="DCP60"/>
      <c r="DCQ60"/>
      <c r="DCR60"/>
      <c r="DCS60"/>
      <c r="DCT60"/>
      <c r="DCU60"/>
      <c r="DCV60"/>
      <c r="DCW60"/>
      <c r="DCX60"/>
      <c r="DCY60"/>
      <c r="DCZ60"/>
      <c r="DDA60"/>
      <c r="DDB60"/>
      <c r="DDC60"/>
      <c r="DDD60"/>
      <c r="DDE60"/>
      <c r="DDF60"/>
      <c r="DDG60"/>
      <c r="DDH60"/>
      <c r="DDI60"/>
      <c r="DDJ60"/>
      <c r="DDK60"/>
      <c r="DDL60"/>
      <c r="DDM60"/>
      <c r="DDN60"/>
      <c r="DDO60"/>
      <c r="DDP60"/>
      <c r="DDQ60"/>
      <c r="DDR60"/>
      <c r="DDS60"/>
      <c r="DDT60"/>
      <c r="DDU60"/>
      <c r="DDV60"/>
      <c r="DDW60"/>
      <c r="DDX60"/>
      <c r="DDY60"/>
      <c r="DDZ60"/>
      <c r="DEA60"/>
      <c r="DEB60"/>
      <c r="DEC60"/>
      <c r="DED60"/>
      <c r="DEE60"/>
      <c r="DEF60"/>
      <c r="DEG60"/>
      <c r="DEH60"/>
      <c r="DEI60"/>
      <c r="DEJ60"/>
      <c r="DEK60"/>
      <c r="DEL60"/>
      <c r="DEM60"/>
      <c r="DEN60"/>
      <c r="DEO60"/>
      <c r="DEP60"/>
      <c r="DEQ60"/>
      <c r="DER60"/>
      <c r="DES60"/>
      <c r="DET60"/>
      <c r="DEU60"/>
      <c r="DEV60"/>
      <c r="DEW60"/>
      <c r="DEX60"/>
      <c r="DEY60"/>
      <c r="DEZ60"/>
      <c r="DFA60"/>
      <c r="DFB60"/>
      <c r="DFC60"/>
      <c r="DFD60"/>
      <c r="DFE60"/>
      <c r="DFF60"/>
      <c r="DFG60"/>
      <c r="DFH60"/>
      <c r="DFI60"/>
      <c r="DFJ60"/>
      <c r="DFK60"/>
      <c r="DFL60"/>
      <c r="DFM60"/>
      <c r="DFN60"/>
      <c r="DFO60"/>
      <c r="DFP60"/>
      <c r="DFQ60"/>
      <c r="DFR60"/>
      <c r="DFS60"/>
      <c r="DFT60"/>
      <c r="DFU60"/>
      <c r="DFV60"/>
      <c r="DFW60"/>
      <c r="DFX60"/>
      <c r="DFY60"/>
      <c r="DFZ60"/>
      <c r="DGA60"/>
      <c r="DGB60"/>
      <c r="DGC60"/>
      <c r="DGD60"/>
      <c r="DGE60"/>
      <c r="DGF60"/>
      <c r="DGG60"/>
      <c r="DGH60"/>
      <c r="DGI60"/>
      <c r="DGJ60"/>
      <c r="DGK60"/>
      <c r="DGL60"/>
      <c r="DGM60"/>
      <c r="DGN60"/>
      <c r="DGO60"/>
      <c r="DGP60"/>
      <c r="DGQ60"/>
      <c r="DGR60"/>
      <c r="DGS60"/>
      <c r="DGT60"/>
      <c r="DGU60"/>
      <c r="DGV60"/>
      <c r="DGW60"/>
      <c r="DGX60"/>
      <c r="DGY60"/>
      <c r="DGZ60"/>
      <c r="DHA60"/>
      <c r="DHB60"/>
      <c r="DHC60"/>
      <c r="DHD60"/>
      <c r="DHE60"/>
      <c r="DHF60"/>
      <c r="DHG60"/>
      <c r="DHH60"/>
      <c r="DHI60"/>
      <c r="DHJ60"/>
      <c r="DHK60"/>
      <c r="DHL60"/>
      <c r="DHM60"/>
      <c r="DHN60"/>
      <c r="DHO60"/>
      <c r="DHP60"/>
      <c r="DHQ60"/>
      <c r="DHR60"/>
      <c r="DHS60"/>
      <c r="DHT60"/>
      <c r="DHU60"/>
      <c r="DHV60"/>
      <c r="DHW60"/>
      <c r="DHX60"/>
      <c r="DHY60"/>
      <c r="DHZ60"/>
      <c r="DIA60"/>
      <c r="DIB60"/>
      <c r="DIC60"/>
      <c r="DID60"/>
      <c r="DIE60"/>
      <c r="DIF60"/>
      <c r="DIG60"/>
      <c r="DIH60"/>
      <c r="DII60"/>
      <c r="DIJ60"/>
      <c r="DIK60"/>
      <c r="DIL60"/>
      <c r="DIM60"/>
      <c r="DIN60"/>
      <c r="DIO60"/>
      <c r="DIP60"/>
      <c r="DIQ60"/>
      <c r="DIR60"/>
      <c r="DIS60"/>
      <c r="DIT60"/>
      <c r="DIU60"/>
      <c r="DIV60"/>
      <c r="DIW60"/>
      <c r="DIX60"/>
      <c r="DIY60"/>
      <c r="DIZ60"/>
      <c r="DJA60"/>
      <c r="DJB60"/>
      <c r="DJC60"/>
      <c r="DJD60"/>
      <c r="DJE60"/>
      <c r="DJF60"/>
      <c r="DJG60"/>
      <c r="DJH60"/>
      <c r="DJI60"/>
      <c r="DJJ60"/>
      <c r="DJK60"/>
      <c r="DJL60"/>
      <c r="DJM60"/>
      <c r="DJN60"/>
      <c r="DJO60"/>
      <c r="DJP60"/>
      <c r="DJQ60"/>
      <c r="DJR60"/>
      <c r="DJS60"/>
      <c r="DJT60"/>
      <c r="DJU60"/>
      <c r="DJV60"/>
      <c r="DJW60"/>
      <c r="DJX60"/>
      <c r="DJY60"/>
      <c r="DJZ60"/>
      <c r="DKA60"/>
      <c r="DKB60"/>
      <c r="DKC60"/>
      <c r="DKD60"/>
      <c r="DKE60"/>
      <c r="DKF60"/>
      <c r="DKG60"/>
      <c r="DKH60"/>
      <c r="DKI60"/>
      <c r="DKJ60"/>
      <c r="DKK60"/>
      <c r="DKL60"/>
      <c r="DKM60"/>
      <c r="DKN60"/>
      <c r="DKO60"/>
      <c r="DKP60"/>
      <c r="DKQ60"/>
      <c r="DKR60"/>
      <c r="DKS60"/>
      <c r="DKT60"/>
      <c r="DKU60"/>
      <c r="DKV60"/>
      <c r="DKW60"/>
      <c r="DKX60"/>
      <c r="DKY60"/>
      <c r="DKZ60"/>
      <c r="DLA60"/>
      <c r="DLB60"/>
      <c r="DLC60"/>
      <c r="DLD60"/>
      <c r="DLE60"/>
      <c r="DLF60"/>
      <c r="DLG60"/>
      <c r="DLH60"/>
      <c r="DLI60"/>
      <c r="DLJ60"/>
      <c r="DLK60"/>
      <c r="DLL60"/>
      <c r="DLM60"/>
      <c r="DLN60"/>
      <c r="DLO60"/>
      <c r="DLP60"/>
      <c r="DLQ60"/>
      <c r="DLR60"/>
      <c r="DLS60"/>
      <c r="DLT60"/>
      <c r="DLU60"/>
      <c r="DLV60"/>
      <c r="DLW60"/>
      <c r="DLX60"/>
      <c r="DLY60"/>
      <c r="DLZ60"/>
      <c r="DMA60"/>
      <c r="DMB60"/>
      <c r="DMC60"/>
      <c r="DMD60"/>
      <c r="DME60"/>
      <c r="DMF60"/>
      <c r="DMG60"/>
      <c r="DMH60"/>
      <c r="DMI60"/>
      <c r="DMJ60"/>
      <c r="DMK60"/>
      <c r="DML60"/>
      <c r="DMM60"/>
      <c r="DMN60"/>
      <c r="DMO60"/>
      <c r="DMP60"/>
      <c r="DMQ60"/>
      <c r="DMR60"/>
      <c r="DMS60"/>
      <c r="DMT60"/>
      <c r="DMU60"/>
      <c r="DMV60"/>
      <c r="DMW60"/>
      <c r="DMX60"/>
      <c r="DMY60"/>
      <c r="DMZ60"/>
      <c r="DNA60"/>
      <c r="DNB60"/>
      <c r="DNC60"/>
      <c r="DND60"/>
      <c r="DNE60"/>
      <c r="DNF60"/>
      <c r="DNG60"/>
      <c r="DNH60"/>
      <c r="DNI60"/>
      <c r="DNJ60"/>
      <c r="DNK60"/>
      <c r="DNL60"/>
      <c r="DNM60"/>
      <c r="DNN60"/>
      <c r="DNO60"/>
      <c r="DNP60"/>
      <c r="DNQ60"/>
      <c r="DNR60"/>
      <c r="DNS60"/>
      <c r="DNT60"/>
      <c r="DNU60"/>
      <c r="DNV60"/>
      <c r="DNW60"/>
      <c r="DNX60"/>
      <c r="DNY60"/>
      <c r="DNZ60"/>
      <c r="DOA60"/>
      <c r="DOB60"/>
      <c r="DOC60"/>
      <c r="DOD60"/>
      <c r="DOE60"/>
      <c r="DOF60"/>
      <c r="DOG60"/>
      <c r="DOH60"/>
      <c r="DOI60"/>
      <c r="DOJ60"/>
      <c r="DOK60"/>
      <c r="DOL60"/>
      <c r="DOM60"/>
      <c r="DON60"/>
      <c r="DOO60"/>
      <c r="DOP60"/>
      <c r="DOQ60"/>
      <c r="DOR60"/>
      <c r="DOS60"/>
      <c r="DOT60"/>
      <c r="DOU60"/>
      <c r="DOV60"/>
      <c r="DOW60"/>
      <c r="DOX60"/>
      <c r="DOY60"/>
      <c r="DOZ60"/>
      <c r="DPA60"/>
      <c r="DPB60"/>
      <c r="DPC60"/>
      <c r="DPD60"/>
      <c r="DPE60"/>
      <c r="DPF60"/>
      <c r="DPG60"/>
      <c r="DPH60"/>
      <c r="DPI60"/>
      <c r="DPJ60"/>
      <c r="DPK60"/>
      <c r="DPL60"/>
      <c r="DPM60"/>
      <c r="DPN60"/>
      <c r="DPO60"/>
      <c r="DPP60"/>
      <c r="DPQ60"/>
      <c r="DPR60"/>
      <c r="DPS60"/>
      <c r="DPT60"/>
      <c r="DPU60"/>
      <c r="DPV60"/>
      <c r="DPW60"/>
      <c r="DPX60"/>
      <c r="DPY60"/>
      <c r="DPZ60"/>
      <c r="DQA60"/>
      <c r="DQB60"/>
      <c r="DQC60"/>
      <c r="DQD60"/>
      <c r="DQE60"/>
      <c r="DQF60"/>
      <c r="DQG60"/>
      <c r="DQH60"/>
      <c r="DQI60"/>
      <c r="DQJ60"/>
      <c r="DQK60"/>
      <c r="DQL60"/>
      <c r="DQM60"/>
      <c r="DQN60"/>
      <c r="DQO60"/>
      <c r="DQP60"/>
      <c r="DQQ60"/>
      <c r="DQR60"/>
      <c r="DQS60"/>
      <c r="DQT60"/>
      <c r="DQU60"/>
      <c r="DQV60"/>
      <c r="DQW60"/>
      <c r="DQX60"/>
      <c r="DQY60"/>
      <c r="DQZ60"/>
      <c r="DRA60"/>
      <c r="DRB60"/>
      <c r="DRC60"/>
      <c r="DRD60"/>
      <c r="DRE60"/>
      <c r="DRF60"/>
      <c r="DRG60"/>
      <c r="DRH60"/>
      <c r="DRI60"/>
      <c r="DRJ60"/>
      <c r="DRK60"/>
      <c r="DRL60"/>
      <c r="DRM60"/>
      <c r="DRN60"/>
      <c r="DRO60"/>
      <c r="DRP60"/>
      <c r="DRQ60"/>
      <c r="DRR60"/>
      <c r="DRS60"/>
      <c r="DRT60"/>
      <c r="DRU60"/>
      <c r="DRV60"/>
      <c r="DRW60"/>
      <c r="DRX60"/>
      <c r="DRY60"/>
      <c r="DRZ60"/>
      <c r="DSA60"/>
      <c r="DSB60"/>
      <c r="DSC60"/>
      <c r="DSD60"/>
      <c r="DSE60"/>
      <c r="DSF60"/>
      <c r="DSG60"/>
      <c r="DSH60"/>
      <c r="DSI60"/>
      <c r="DSJ60"/>
      <c r="DSK60"/>
      <c r="DSL60"/>
      <c r="DSM60"/>
      <c r="DSN60"/>
      <c r="DSO60"/>
      <c r="DSP60"/>
      <c r="DSQ60"/>
      <c r="DSR60"/>
      <c r="DSS60"/>
      <c r="DST60"/>
      <c r="DSU60"/>
      <c r="DSV60"/>
      <c r="DSW60"/>
      <c r="DSX60"/>
      <c r="DSY60"/>
      <c r="DSZ60"/>
      <c r="DTA60"/>
      <c r="DTB60"/>
      <c r="DTC60"/>
      <c r="DTD60"/>
      <c r="DTE60"/>
      <c r="DTF60"/>
      <c r="DTG60"/>
      <c r="DTH60"/>
      <c r="DTI60"/>
      <c r="DTJ60"/>
      <c r="DTK60"/>
      <c r="DTL60"/>
      <c r="DTM60"/>
      <c r="DTN60"/>
      <c r="DTO60"/>
      <c r="DTP60"/>
      <c r="DTQ60"/>
      <c r="DTR60"/>
      <c r="DTS60"/>
      <c r="DTT60"/>
      <c r="DTU60"/>
      <c r="DTV60"/>
      <c r="DTW60"/>
      <c r="DTX60"/>
      <c r="DTY60"/>
      <c r="DTZ60"/>
      <c r="DUA60"/>
      <c r="DUB60"/>
      <c r="DUC60"/>
      <c r="DUD60"/>
      <c r="DUE60"/>
      <c r="DUF60"/>
      <c r="DUG60"/>
      <c r="DUH60"/>
      <c r="DUI60"/>
      <c r="DUJ60"/>
      <c r="DUK60"/>
      <c r="DUL60"/>
      <c r="DUM60"/>
      <c r="DUN60"/>
      <c r="DUO60"/>
      <c r="DUP60"/>
      <c r="DUQ60"/>
      <c r="DUR60"/>
      <c r="DUS60"/>
      <c r="DUT60"/>
      <c r="DUU60"/>
      <c r="DUV60"/>
      <c r="DUW60"/>
      <c r="DUX60"/>
      <c r="DUY60"/>
      <c r="DUZ60"/>
      <c r="DVA60"/>
      <c r="DVB60"/>
      <c r="DVC60"/>
      <c r="DVD60"/>
      <c r="DVE60"/>
      <c r="DVF60"/>
      <c r="DVG60"/>
      <c r="DVH60"/>
      <c r="DVI60"/>
      <c r="DVJ60"/>
      <c r="DVK60"/>
      <c r="DVL60"/>
      <c r="DVM60"/>
      <c r="DVN60"/>
      <c r="DVO60"/>
      <c r="DVP60"/>
      <c r="DVQ60"/>
      <c r="DVR60"/>
      <c r="DVS60"/>
      <c r="DVT60"/>
      <c r="DVU60"/>
      <c r="DVV60"/>
      <c r="DVW60"/>
      <c r="DVX60"/>
      <c r="DVY60"/>
      <c r="DVZ60"/>
      <c r="DWA60"/>
      <c r="DWB60"/>
      <c r="DWC60"/>
      <c r="DWD60"/>
      <c r="DWE60"/>
      <c r="DWF60"/>
      <c r="DWG60"/>
      <c r="DWH60"/>
      <c r="DWI60"/>
      <c r="DWJ60"/>
      <c r="DWK60"/>
      <c r="DWL60"/>
      <c r="DWM60"/>
      <c r="DWN60"/>
      <c r="DWO60"/>
      <c r="DWP60"/>
      <c r="DWQ60"/>
      <c r="DWR60"/>
      <c r="DWS60"/>
      <c r="DWT60"/>
      <c r="DWU60"/>
      <c r="DWV60"/>
      <c r="DWW60"/>
      <c r="DWX60"/>
      <c r="DWY60"/>
      <c r="DWZ60"/>
      <c r="DXA60"/>
      <c r="DXB60"/>
      <c r="DXC60"/>
      <c r="DXD60"/>
      <c r="DXE60"/>
      <c r="DXF60"/>
      <c r="DXG60"/>
      <c r="DXH60"/>
      <c r="DXI60"/>
      <c r="DXJ60"/>
      <c r="DXK60"/>
      <c r="DXL60"/>
      <c r="DXM60"/>
      <c r="DXN60"/>
      <c r="DXO60"/>
      <c r="DXP60"/>
      <c r="DXQ60"/>
      <c r="DXR60"/>
      <c r="DXS60"/>
      <c r="DXT60"/>
      <c r="DXU60"/>
      <c r="DXV60"/>
      <c r="DXW60"/>
      <c r="DXX60"/>
      <c r="DXY60"/>
      <c r="DXZ60"/>
      <c r="DYA60"/>
      <c r="DYB60"/>
      <c r="DYC60"/>
      <c r="DYD60"/>
      <c r="DYE60"/>
      <c r="DYF60"/>
      <c r="DYG60"/>
      <c r="DYH60"/>
      <c r="DYI60"/>
      <c r="DYJ60"/>
      <c r="DYK60"/>
      <c r="DYL60"/>
      <c r="DYM60"/>
      <c r="DYN60"/>
      <c r="DYO60"/>
      <c r="DYP60"/>
      <c r="DYQ60"/>
      <c r="DYR60"/>
      <c r="DYS60"/>
      <c r="DYT60"/>
      <c r="DYU60"/>
      <c r="DYV60"/>
      <c r="DYW60"/>
      <c r="DYX60"/>
      <c r="DYY60"/>
      <c r="DYZ60"/>
      <c r="DZA60"/>
      <c r="DZB60"/>
      <c r="DZC60"/>
      <c r="DZD60"/>
      <c r="DZE60"/>
      <c r="DZF60"/>
      <c r="DZG60"/>
      <c r="DZH60"/>
      <c r="DZI60"/>
      <c r="DZJ60"/>
      <c r="DZK60"/>
      <c r="DZL60"/>
      <c r="DZM60"/>
      <c r="DZN60"/>
      <c r="DZO60"/>
      <c r="DZP60"/>
      <c r="DZQ60"/>
      <c r="DZR60"/>
      <c r="DZS60"/>
      <c r="DZT60"/>
      <c r="DZU60"/>
      <c r="DZV60"/>
      <c r="DZW60"/>
      <c r="DZX60"/>
      <c r="DZY60"/>
      <c r="DZZ60"/>
      <c r="EAA60"/>
      <c r="EAB60"/>
      <c r="EAC60"/>
      <c r="EAD60"/>
      <c r="EAE60"/>
      <c r="EAF60"/>
      <c r="EAG60"/>
      <c r="EAH60"/>
      <c r="EAI60"/>
      <c r="EAJ60"/>
      <c r="EAK60"/>
      <c r="EAL60"/>
      <c r="EAM60"/>
      <c r="EAN60"/>
      <c r="EAO60"/>
      <c r="EAP60"/>
      <c r="EAQ60"/>
      <c r="EAR60"/>
      <c r="EAS60"/>
      <c r="EAT60"/>
      <c r="EAU60"/>
      <c r="EAV60"/>
      <c r="EAW60"/>
      <c r="EAX60"/>
      <c r="EAY60"/>
      <c r="EAZ60"/>
      <c r="EBA60"/>
      <c r="EBB60"/>
      <c r="EBC60"/>
      <c r="EBD60"/>
      <c r="EBE60"/>
      <c r="EBF60"/>
      <c r="EBG60"/>
      <c r="EBH60"/>
      <c r="EBI60"/>
      <c r="EBJ60"/>
      <c r="EBK60"/>
      <c r="EBL60"/>
      <c r="EBM60"/>
      <c r="EBN60"/>
      <c r="EBO60"/>
      <c r="EBP60"/>
      <c r="EBQ60"/>
      <c r="EBR60"/>
      <c r="EBS60"/>
      <c r="EBT60"/>
      <c r="EBU60"/>
      <c r="EBV60"/>
      <c r="EBW60"/>
      <c r="EBX60"/>
      <c r="EBY60"/>
      <c r="EBZ60"/>
      <c r="ECA60"/>
      <c r="ECB60"/>
      <c r="ECC60"/>
      <c r="ECD60"/>
      <c r="ECE60"/>
      <c r="ECF60"/>
      <c r="ECG60"/>
      <c r="ECH60"/>
      <c r="ECI60"/>
      <c r="ECJ60"/>
      <c r="ECK60"/>
      <c r="ECL60"/>
      <c r="ECM60"/>
      <c r="ECN60"/>
      <c r="ECO60"/>
      <c r="ECP60"/>
      <c r="ECQ60"/>
      <c r="ECR60"/>
      <c r="ECS60"/>
      <c r="ECT60"/>
      <c r="ECU60"/>
      <c r="ECV60"/>
      <c r="ECW60"/>
      <c r="ECX60"/>
      <c r="ECY60"/>
      <c r="ECZ60"/>
      <c r="EDA60"/>
      <c r="EDB60"/>
      <c r="EDC60"/>
      <c r="EDD60"/>
      <c r="EDE60"/>
      <c r="EDF60"/>
      <c r="EDG60"/>
      <c r="EDH60"/>
      <c r="EDI60"/>
      <c r="EDJ60"/>
      <c r="EDK60"/>
      <c r="EDL60"/>
      <c r="EDM60"/>
      <c r="EDN60"/>
      <c r="EDO60"/>
      <c r="EDP60"/>
      <c r="EDQ60"/>
      <c r="EDR60"/>
      <c r="EDS60"/>
      <c r="EDT60"/>
      <c r="EDU60"/>
      <c r="EDV60"/>
      <c r="EDW60"/>
      <c r="EDX60"/>
      <c r="EDY60"/>
      <c r="EDZ60"/>
      <c r="EEA60"/>
      <c r="EEB60"/>
      <c r="EEC60"/>
      <c r="EED60"/>
      <c r="EEE60"/>
      <c r="EEF60"/>
      <c r="EEG60"/>
      <c r="EEH60"/>
      <c r="EEI60"/>
      <c r="EEJ60"/>
      <c r="EEK60"/>
      <c r="EEL60"/>
      <c r="EEM60"/>
      <c r="EEN60"/>
      <c r="EEO60"/>
      <c r="EEP60"/>
      <c r="EEQ60"/>
      <c r="EER60"/>
      <c r="EES60"/>
      <c r="EET60"/>
      <c r="EEU60"/>
      <c r="EEV60"/>
      <c r="EEW60"/>
      <c r="EEX60"/>
      <c r="EEY60"/>
      <c r="EEZ60"/>
      <c r="EFA60"/>
      <c r="EFB60"/>
      <c r="EFC60"/>
      <c r="EFD60"/>
      <c r="EFE60"/>
      <c r="EFF60"/>
      <c r="EFG60"/>
      <c r="EFH60"/>
      <c r="EFI60"/>
      <c r="EFJ60"/>
      <c r="EFK60"/>
      <c r="EFL60"/>
      <c r="EFM60"/>
      <c r="EFN60"/>
      <c r="EFO60"/>
      <c r="EFP60"/>
      <c r="EFQ60"/>
      <c r="EFR60"/>
      <c r="EFS60"/>
      <c r="EFT60"/>
      <c r="EFU60"/>
      <c r="EFV60"/>
      <c r="EFW60"/>
      <c r="EFX60"/>
      <c r="EFY60"/>
      <c r="EFZ60"/>
      <c r="EGA60"/>
      <c r="EGB60"/>
      <c r="EGC60"/>
      <c r="EGD60"/>
      <c r="EGE60"/>
      <c r="EGF60"/>
      <c r="EGG60"/>
      <c r="EGH60"/>
      <c r="EGI60"/>
      <c r="EGJ60"/>
      <c r="EGK60"/>
      <c r="EGL60"/>
      <c r="EGM60"/>
      <c r="EGN60"/>
      <c r="EGO60"/>
      <c r="EGP60"/>
      <c r="EGQ60"/>
      <c r="EGR60"/>
      <c r="EGS60"/>
      <c r="EGT60"/>
      <c r="EGU60"/>
      <c r="EGV60"/>
      <c r="EGW60"/>
      <c r="EGX60"/>
      <c r="EGY60"/>
      <c r="EGZ60"/>
      <c r="EHA60"/>
      <c r="EHB60"/>
      <c r="EHC60"/>
      <c r="EHD60"/>
      <c r="EHE60"/>
      <c r="EHF60"/>
      <c r="EHG60"/>
      <c r="EHH60"/>
      <c r="EHI60"/>
      <c r="EHJ60"/>
      <c r="EHK60"/>
      <c r="EHL60"/>
      <c r="EHM60"/>
      <c r="EHN60"/>
      <c r="EHO60"/>
      <c r="EHP60"/>
      <c r="EHQ60"/>
      <c r="EHR60"/>
      <c r="EHS60"/>
      <c r="EHT60"/>
      <c r="EHU60"/>
      <c r="EHV60"/>
      <c r="EHW60"/>
      <c r="EHX60"/>
      <c r="EHY60"/>
      <c r="EHZ60"/>
      <c r="EIA60"/>
      <c r="EIB60"/>
      <c r="EIC60"/>
      <c r="EID60"/>
      <c r="EIE60"/>
      <c r="EIF60"/>
      <c r="EIG60"/>
      <c r="EIH60"/>
      <c r="EII60"/>
      <c r="EIJ60"/>
      <c r="EIK60"/>
      <c r="EIL60"/>
      <c r="EIM60"/>
      <c r="EIN60"/>
      <c r="EIO60"/>
      <c r="EIP60"/>
      <c r="EIQ60"/>
      <c r="EIR60"/>
      <c r="EIS60"/>
      <c r="EIT60"/>
      <c r="EIU60"/>
      <c r="EIV60"/>
      <c r="EIW60"/>
      <c r="EIX60"/>
      <c r="EIY60"/>
      <c r="EIZ60"/>
      <c r="EJA60"/>
      <c r="EJB60"/>
      <c r="EJC60"/>
      <c r="EJD60"/>
      <c r="EJE60"/>
      <c r="EJF60"/>
      <c r="EJG60"/>
      <c r="EJH60"/>
      <c r="EJI60"/>
      <c r="EJJ60"/>
      <c r="EJK60"/>
      <c r="EJL60"/>
      <c r="EJM60"/>
      <c r="EJN60"/>
      <c r="EJO60"/>
      <c r="EJP60"/>
      <c r="EJQ60"/>
      <c r="EJR60"/>
      <c r="EJS60"/>
      <c r="EJT60"/>
      <c r="EJU60"/>
      <c r="EJV60"/>
      <c r="EJW60"/>
      <c r="EJX60"/>
      <c r="EJY60"/>
      <c r="EJZ60"/>
      <c r="EKA60"/>
      <c r="EKB60"/>
      <c r="EKC60"/>
      <c r="EKD60"/>
      <c r="EKE60"/>
      <c r="EKF60"/>
      <c r="EKG60"/>
      <c r="EKH60"/>
      <c r="EKI60"/>
      <c r="EKJ60"/>
      <c r="EKK60"/>
      <c r="EKL60"/>
      <c r="EKM60"/>
      <c r="EKN60"/>
      <c r="EKO60"/>
      <c r="EKP60"/>
      <c r="EKQ60"/>
      <c r="EKR60"/>
      <c r="EKS60"/>
      <c r="EKT60"/>
      <c r="EKU60"/>
      <c r="EKV60"/>
      <c r="EKW60"/>
      <c r="EKX60"/>
      <c r="EKY60"/>
      <c r="EKZ60"/>
      <c r="ELA60"/>
      <c r="ELB60"/>
      <c r="ELC60"/>
      <c r="ELD60"/>
      <c r="ELE60"/>
      <c r="ELF60"/>
      <c r="ELG60"/>
      <c r="ELH60"/>
      <c r="ELI60"/>
      <c r="ELJ60"/>
      <c r="ELK60"/>
      <c r="ELL60"/>
      <c r="ELM60"/>
      <c r="ELN60"/>
      <c r="ELO60"/>
      <c r="ELP60"/>
      <c r="ELQ60"/>
      <c r="ELR60"/>
      <c r="ELS60"/>
      <c r="ELT60"/>
      <c r="ELU60"/>
      <c r="ELV60"/>
      <c r="ELW60"/>
      <c r="ELX60"/>
      <c r="ELY60"/>
      <c r="ELZ60"/>
      <c r="EMA60"/>
      <c r="EMB60"/>
      <c r="EMC60"/>
      <c r="EMD60"/>
      <c r="EME60"/>
      <c r="EMF60"/>
      <c r="EMG60"/>
      <c r="EMH60"/>
      <c r="EMI60"/>
      <c r="EMJ60"/>
      <c r="EMK60"/>
      <c r="EML60"/>
      <c r="EMM60"/>
      <c r="EMN60"/>
      <c r="EMO60"/>
      <c r="EMP60"/>
      <c r="EMQ60"/>
      <c r="EMR60"/>
      <c r="EMS60"/>
      <c r="EMT60"/>
      <c r="EMU60"/>
      <c r="EMV60"/>
      <c r="EMW60"/>
      <c r="EMX60"/>
      <c r="EMY60"/>
      <c r="EMZ60"/>
      <c r="ENA60"/>
      <c r="ENB60"/>
      <c r="ENC60"/>
      <c r="END60"/>
      <c r="ENE60"/>
      <c r="ENF60"/>
      <c r="ENG60"/>
      <c r="ENH60"/>
      <c r="ENI60"/>
      <c r="ENJ60"/>
      <c r="ENK60"/>
      <c r="ENL60"/>
      <c r="ENM60"/>
      <c r="ENN60"/>
      <c r="ENO60"/>
      <c r="ENP60"/>
      <c r="ENQ60"/>
      <c r="ENR60"/>
      <c r="ENS60"/>
      <c r="ENT60"/>
      <c r="ENU60"/>
      <c r="ENV60"/>
      <c r="ENW60"/>
      <c r="ENX60"/>
      <c r="ENY60"/>
      <c r="ENZ60"/>
      <c r="EOA60"/>
      <c r="EOB60"/>
      <c r="EOC60"/>
      <c r="EOD60"/>
      <c r="EOE60"/>
      <c r="EOF60"/>
      <c r="EOG60"/>
      <c r="EOH60"/>
      <c r="EOI60"/>
      <c r="EOJ60"/>
      <c r="EOK60"/>
      <c r="EOL60"/>
      <c r="EOM60"/>
      <c r="EON60"/>
      <c r="EOO60"/>
      <c r="EOP60"/>
      <c r="EOQ60"/>
      <c r="EOR60"/>
      <c r="EOS60"/>
      <c r="EOT60"/>
      <c r="EOU60"/>
      <c r="EOV60"/>
      <c r="EOW60"/>
      <c r="EOX60"/>
      <c r="EOY60"/>
      <c r="EOZ60"/>
      <c r="EPA60"/>
      <c r="EPB60"/>
      <c r="EPC60"/>
      <c r="EPD60"/>
      <c r="EPE60"/>
      <c r="EPF60"/>
      <c r="EPG60"/>
      <c r="EPH60"/>
      <c r="EPI60"/>
      <c r="EPJ60"/>
      <c r="EPK60"/>
      <c r="EPL60"/>
      <c r="EPM60"/>
      <c r="EPN60"/>
      <c r="EPO60"/>
      <c r="EPP60"/>
      <c r="EPQ60"/>
      <c r="EPR60"/>
      <c r="EPS60"/>
      <c r="EPT60"/>
      <c r="EPU60"/>
      <c r="EPV60"/>
      <c r="EPW60"/>
      <c r="EPX60"/>
      <c r="EPY60"/>
      <c r="EPZ60"/>
      <c r="EQA60"/>
      <c r="EQB60"/>
      <c r="EQC60"/>
      <c r="EQD60"/>
      <c r="EQE60"/>
      <c r="EQF60"/>
      <c r="EQG60"/>
      <c r="EQH60"/>
      <c r="EQI60"/>
      <c r="EQJ60"/>
      <c r="EQK60"/>
      <c r="EQL60"/>
      <c r="EQM60"/>
      <c r="EQN60"/>
      <c r="EQO60"/>
      <c r="EQP60"/>
      <c r="EQQ60"/>
      <c r="EQR60"/>
      <c r="EQS60"/>
      <c r="EQT60"/>
      <c r="EQU60"/>
      <c r="EQV60"/>
      <c r="EQW60"/>
      <c r="EQX60"/>
      <c r="EQY60"/>
      <c r="EQZ60"/>
      <c r="ERA60"/>
      <c r="ERB60"/>
      <c r="ERC60"/>
      <c r="ERD60"/>
      <c r="ERE60"/>
      <c r="ERF60"/>
      <c r="ERG60"/>
      <c r="ERH60"/>
      <c r="ERI60"/>
      <c r="ERJ60"/>
      <c r="ERK60"/>
      <c r="ERL60"/>
      <c r="ERM60"/>
      <c r="ERN60"/>
      <c r="ERO60"/>
      <c r="ERP60"/>
      <c r="ERQ60"/>
      <c r="ERR60"/>
      <c r="ERS60"/>
      <c r="ERT60"/>
      <c r="ERU60"/>
      <c r="ERV60"/>
      <c r="ERW60"/>
      <c r="ERX60"/>
      <c r="ERY60"/>
      <c r="ERZ60"/>
      <c r="ESA60"/>
      <c r="ESB60"/>
      <c r="ESC60"/>
      <c r="ESD60"/>
      <c r="ESE60"/>
      <c r="ESF60"/>
      <c r="ESG60"/>
      <c r="ESH60"/>
      <c r="ESI60"/>
      <c r="ESJ60"/>
      <c r="ESK60"/>
      <c r="ESL60"/>
      <c r="ESM60"/>
      <c r="ESN60"/>
      <c r="ESO60"/>
      <c r="ESP60"/>
      <c r="ESQ60"/>
      <c r="ESR60"/>
      <c r="ESS60"/>
      <c r="EST60"/>
      <c r="ESU60"/>
      <c r="ESV60"/>
      <c r="ESW60"/>
      <c r="ESX60"/>
      <c r="ESY60"/>
      <c r="ESZ60"/>
      <c r="ETA60"/>
      <c r="ETB60"/>
      <c r="ETC60"/>
      <c r="ETD60"/>
      <c r="ETE60"/>
      <c r="ETF60"/>
      <c r="ETG60"/>
      <c r="ETH60"/>
      <c r="ETI60"/>
      <c r="ETJ60"/>
      <c r="ETK60"/>
      <c r="ETL60"/>
      <c r="ETM60"/>
      <c r="ETN60"/>
      <c r="ETO60"/>
      <c r="ETP60"/>
      <c r="ETQ60"/>
      <c r="ETR60"/>
      <c r="ETS60"/>
      <c r="ETT60"/>
      <c r="ETU60"/>
      <c r="ETV60"/>
      <c r="ETW60"/>
      <c r="ETX60"/>
      <c r="ETY60"/>
      <c r="ETZ60"/>
      <c r="EUA60"/>
      <c r="EUB60"/>
      <c r="EUC60"/>
      <c r="EUD60"/>
      <c r="EUE60"/>
      <c r="EUF60"/>
      <c r="EUG60"/>
      <c r="EUH60"/>
      <c r="EUI60"/>
      <c r="EUJ60"/>
      <c r="EUK60"/>
      <c r="EUL60"/>
      <c r="EUM60"/>
      <c r="EUN60"/>
      <c r="EUO60"/>
      <c r="EUP60"/>
      <c r="EUQ60"/>
      <c r="EUR60"/>
      <c r="EUS60"/>
      <c r="EUT60"/>
      <c r="EUU60"/>
      <c r="EUV60"/>
      <c r="EUW60"/>
      <c r="EUX60"/>
      <c r="EUY60"/>
      <c r="EUZ60"/>
      <c r="EVA60"/>
      <c r="EVB60"/>
      <c r="EVC60"/>
      <c r="EVD60"/>
      <c r="EVE60"/>
      <c r="EVF60"/>
      <c r="EVG60"/>
      <c r="EVH60"/>
      <c r="EVI60"/>
      <c r="EVJ60"/>
      <c r="EVK60"/>
      <c r="EVL60"/>
      <c r="EVM60"/>
      <c r="EVN60"/>
      <c r="EVO60"/>
      <c r="EVP60"/>
      <c r="EVQ60"/>
      <c r="EVR60"/>
      <c r="EVS60"/>
      <c r="EVT60"/>
      <c r="EVU60"/>
      <c r="EVV60"/>
      <c r="EVW60"/>
      <c r="EVX60"/>
      <c r="EVY60"/>
      <c r="EVZ60"/>
      <c r="EWA60"/>
      <c r="EWB60"/>
      <c r="EWC60"/>
      <c r="EWD60"/>
      <c r="EWE60"/>
      <c r="EWF60"/>
      <c r="EWG60"/>
      <c r="EWH60"/>
      <c r="EWI60"/>
      <c r="EWJ60"/>
      <c r="EWK60"/>
      <c r="EWL60"/>
      <c r="EWM60"/>
      <c r="EWN60"/>
      <c r="EWO60"/>
      <c r="EWP60"/>
      <c r="EWQ60"/>
      <c r="EWR60"/>
      <c r="EWS60"/>
      <c r="EWT60"/>
      <c r="EWU60"/>
      <c r="EWV60"/>
      <c r="EWW60"/>
      <c r="EWX60"/>
      <c r="EWY60"/>
      <c r="EWZ60"/>
      <c r="EXA60"/>
      <c r="EXB60"/>
      <c r="EXC60"/>
      <c r="EXD60"/>
      <c r="EXE60"/>
      <c r="EXF60"/>
      <c r="EXG60"/>
      <c r="EXH60"/>
      <c r="EXI60"/>
      <c r="EXJ60"/>
      <c r="EXK60"/>
      <c r="EXL60"/>
      <c r="EXM60"/>
      <c r="EXN60"/>
      <c r="EXO60"/>
      <c r="EXP60"/>
      <c r="EXQ60"/>
      <c r="EXR60"/>
      <c r="EXS60"/>
      <c r="EXT60"/>
      <c r="EXU60"/>
      <c r="EXV60"/>
      <c r="EXW60"/>
      <c r="EXX60"/>
      <c r="EXY60"/>
      <c r="EXZ60"/>
      <c r="EYA60"/>
      <c r="EYB60"/>
      <c r="EYC60"/>
      <c r="EYD60"/>
      <c r="EYE60"/>
      <c r="EYF60"/>
      <c r="EYG60"/>
      <c r="EYH60"/>
      <c r="EYI60"/>
      <c r="EYJ60"/>
      <c r="EYK60"/>
      <c r="EYL60"/>
      <c r="EYM60"/>
      <c r="EYN60"/>
      <c r="EYO60"/>
      <c r="EYP60"/>
      <c r="EYQ60"/>
      <c r="EYR60"/>
      <c r="EYS60"/>
      <c r="EYT60"/>
      <c r="EYU60"/>
      <c r="EYV60"/>
      <c r="EYW60"/>
      <c r="EYX60"/>
      <c r="EYY60"/>
      <c r="EYZ60"/>
      <c r="EZA60"/>
      <c r="EZB60"/>
      <c r="EZC60"/>
      <c r="EZD60"/>
      <c r="EZE60"/>
      <c r="EZF60"/>
      <c r="EZG60"/>
      <c r="EZH60"/>
      <c r="EZI60"/>
      <c r="EZJ60"/>
      <c r="EZK60"/>
      <c r="EZL60"/>
      <c r="EZM60"/>
      <c r="EZN60"/>
      <c r="EZO60"/>
      <c r="EZP60"/>
      <c r="EZQ60"/>
      <c r="EZR60"/>
      <c r="EZS60"/>
      <c r="EZT60"/>
      <c r="EZU60"/>
      <c r="EZV60"/>
      <c r="EZW60"/>
      <c r="EZX60"/>
      <c r="EZY60"/>
      <c r="EZZ60"/>
      <c r="FAA60"/>
      <c r="FAB60"/>
      <c r="FAC60"/>
      <c r="FAD60"/>
      <c r="FAE60"/>
      <c r="FAF60"/>
      <c r="FAG60"/>
      <c r="FAH60"/>
      <c r="FAI60"/>
      <c r="FAJ60"/>
      <c r="FAK60"/>
      <c r="FAL60"/>
      <c r="FAM60"/>
      <c r="FAN60"/>
      <c r="FAO60"/>
      <c r="FAP60"/>
      <c r="FAQ60"/>
      <c r="FAR60"/>
      <c r="FAS60"/>
      <c r="FAT60"/>
      <c r="FAU60"/>
      <c r="FAV60"/>
      <c r="FAW60"/>
      <c r="FAX60"/>
      <c r="FAY60"/>
      <c r="FAZ60"/>
      <c r="FBA60"/>
      <c r="FBB60"/>
      <c r="FBC60"/>
      <c r="FBD60"/>
      <c r="FBE60"/>
      <c r="FBF60"/>
      <c r="FBG60"/>
      <c r="FBH60"/>
      <c r="FBI60"/>
      <c r="FBJ60"/>
      <c r="FBK60"/>
      <c r="FBL60"/>
      <c r="FBM60"/>
      <c r="FBN60"/>
      <c r="FBO60"/>
      <c r="FBP60"/>
      <c r="FBQ60"/>
      <c r="FBR60"/>
      <c r="FBS60"/>
      <c r="FBT60"/>
      <c r="FBU60"/>
      <c r="FBV60"/>
      <c r="FBW60"/>
      <c r="FBX60"/>
      <c r="FBY60"/>
      <c r="FBZ60"/>
      <c r="FCA60"/>
      <c r="FCB60"/>
      <c r="FCC60"/>
      <c r="FCD60"/>
      <c r="FCE60"/>
      <c r="FCF60"/>
      <c r="FCG60"/>
      <c r="FCH60"/>
      <c r="FCI60"/>
      <c r="FCJ60"/>
      <c r="FCK60"/>
      <c r="FCL60"/>
      <c r="FCM60"/>
      <c r="FCN60"/>
      <c r="FCO60"/>
      <c r="FCP60"/>
      <c r="FCQ60"/>
      <c r="FCR60"/>
      <c r="FCS60"/>
      <c r="FCT60"/>
      <c r="FCU60"/>
      <c r="FCV60"/>
      <c r="FCW60"/>
      <c r="FCX60"/>
      <c r="FCY60"/>
      <c r="FCZ60"/>
      <c r="FDA60"/>
      <c r="FDB60"/>
      <c r="FDC60"/>
      <c r="FDD60"/>
      <c r="FDE60"/>
      <c r="FDF60"/>
      <c r="FDG60"/>
      <c r="FDH60"/>
      <c r="FDI60"/>
      <c r="FDJ60"/>
      <c r="FDK60"/>
      <c r="FDL60"/>
      <c r="FDM60"/>
      <c r="FDN60"/>
      <c r="FDO60"/>
      <c r="FDP60"/>
      <c r="FDQ60"/>
      <c r="FDR60"/>
      <c r="FDS60"/>
      <c r="FDT60"/>
      <c r="FDU60"/>
      <c r="FDV60"/>
      <c r="FDW60"/>
      <c r="FDX60"/>
      <c r="FDY60"/>
      <c r="FDZ60"/>
      <c r="FEA60"/>
      <c r="FEB60"/>
      <c r="FEC60"/>
      <c r="FED60"/>
      <c r="FEE60"/>
      <c r="FEF60"/>
      <c r="FEG60"/>
      <c r="FEH60"/>
      <c r="FEI60"/>
      <c r="FEJ60"/>
      <c r="FEK60"/>
      <c r="FEL60"/>
      <c r="FEM60"/>
      <c r="FEN60"/>
      <c r="FEO60"/>
      <c r="FEP60"/>
      <c r="FEQ60"/>
      <c r="FER60"/>
      <c r="FES60"/>
      <c r="FET60"/>
      <c r="FEU60"/>
      <c r="FEV60"/>
      <c r="FEW60"/>
      <c r="FEX60"/>
      <c r="FEY60"/>
      <c r="FEZ60"/>
      <c r="FFA60"/>
      <c r="FFB60"/>
      <c r="FFC60"/>
      <c r="FFD60"/>
      <c r="FFE60"/>
      <c r="FFF60"/>
      <c r="FFG60"/>
      <c r="FFH60"/>
      <c r="FFI60"/>
      <c r="FFJ60"/>
      <c r="FFK60"/>
      <c r="FFL60"/>
      <c r="FFM60"/>
      <c r="FFN60"/>
      <c r="FFO60"/>
      <c r="FFP60"/>
      <c r="FFQ60"/>
      <c r="FFR60"/>
      <c r="FFS60"/>
      <c r="FFT60"/>
      <c r="FFU60"/>
      <c r="FFV60"/>
      <c r="FFW60"/>
      <c r="FFX60"/>
      <c r="FFY60"/>
      <c r="FFZ60"/>
      <c r="FGA60"/>
      <c r="FGB60"/>
      <c r="FGC60"/>
      <c r="FGD60"/>
      <c r="FGE60"/>
      <c r="FGF60"/>
      <c r="FGG60"/>
      <c r="FGH60"/>
      <c r="FGI60"/>
      <c r="FGJ60"/>
      <c r="FGK60"/>
      <c r="FGL60"/>
      <c r="FGM60"/>
      <c r="FGN60"/>
      <c r="FGO60"/>
      <c r="FGP60"/>
      <c r="FGQ60"/>
      <c r="FGR60"/>
      <c r="FGS60"/>
      <c r="FGT60"/>
      <c r="FGU60"/>
      <c r="FGV60"/>
      <c r="FGW60"/>
      <c r="FGX60"/>
      <c r="FGY60"/>
      <c r="FGZ60"/>
      <c r="FHA60"/>
      <c r="FHB60"/>
      <c r="FHC60"/>
      <c r="FHD60"/>
      <c r="FHE60"/>
      <c r="FHF60"/>
      <c r="FHG60"/>
      <c r="FHH60"/>
      <c r="FHI60"/>
      <c r="FHJ60"/>
      <c r="FHK60"/>
      <c r="FHL60"/>
      <c r="FHM60"/>
      <c r="FHN60"/>
      <c r="FHO60"/>
      <c r="FHP60"/>
      <c r="FHQ60"/>
      <c r="FHR60"/>
      <c r="FHS60"/>
      <c r="FHT60"/>
      <c r="FHU60"/>
      <c r="FHV60"/>
      <c r="FHW60"/>
      <c r="FHX60"/>
      <c r="FHY60"/>
      <c r="FHZ60"/>
      <c r="FIA60"/>
      <c r="FIB60"/>
      <c r="FIC60"/>
      <c r="FID60"/>
      <c r="FIE60"/>
      <c r="FIF60"/>
      <c r="FIG60"/>
      <c r="FIH60"/>
      <c r="FII60"/>
      <c r="FIJ60"/>
      <c r="FIK60"/>
      <c r="FIL60"/>
      <c r="FIM60"/>
      <c r="FIN60"/>
      <c r="FIO60"/>
      <c r="FIP60"/>
      <c r="FIQ60"/>
      <c r="FIR60"/>
      <c r="FIS60"/>
      <c r="FIT60"/>
      <c r="FIU60"/>
      <c r="FIV60"/>
      <c r="FIW60"/>
      <c r="FIX60"/>
      <c r="FIY60"/>
      <c r="FIZ60"/>
      <c r="FJA60"/>
      <c r="FJB60"/>
      <c r="FJC60"/>
      <c r="FJD60"/>
      <c r="FJE60"/>
      <c r="FJF60"/>
      <c r="FJG60"/>
      <c r="FJH60"/>
      <c r="FJI60"/>
      <c r="FJJ60"/>
      <c r="FJK60"/>
      <c r="FJL60"/>
      <c r="FJM60"/>
      <c r="FJN60"/>
      <c r="FJO60"/>
      <c r="FJP60"/>
      <c r="FJQ60"/>
      <c r="FJR60"/>
      <c r="FJS60"/>
      <c r="FJT60"/>
      <c r="FJU60"/>
      <c r="FJV60"/>
      <c r="FJW60"/>
      <c r="FJX60"/>
      <c r="FJY60"/>
      <c r="FJZ60"/>
      <c r="FKA60"/>
      <c r="FKB60"/>
      <c r="FKC60"/>
      <c r="FKD60"/>
      <c r="FKE60"/>
      <c r="FKF60"/>
      <c r="FKG60"/>
      <c r="FKH60"/>
      <c r="FKI60"/>
      <c r="FKJ60"/>
      <c r="FKK60"/>
      <c r="FKL60"/>
      <c r="FKM60"/>
      <c r="FKN60"/>
      <c r="FKO60"/>
      <c r="FKP60"/>
      <c r="FKQ60"/>
      <c r="FKR60"/>
      <c r="FKS60"/>
      <c r="FKT60"/>
      <c r="FKU60"/>
      <c r="FKV60"/>
      <c r="FKW60"/>
      <c r="FKX60"/>
      <c r="FKY60"/>
      <c r="FKZ60"/>
      <c r="FLA60"/>
      <c r="FLB60"/>
      <c r="FLC60"/>
      <c r="FLD60"/>
      <c r="FLE60"/>
      <c r="FLF60"/>
      <c r="FLG60"/>
      <c r="FLH60"/>
      <c r="FLI60"/>
      <c r="FLJ60"/>
      <c r="FLK60"/>
      <c r="FLL60"/>
      <c r="FLM60"/>
      <c r="FLN60"/>
      <c r="FLO60"/>
      <c r="FLP60"/>
      <c r="FLQ60"/>
      <c r="FLR60"/>
      <c r="FLS60"/>
      <c r="FLT60"/>
      <c r="FLU60"/>
      <c r="FLV60"/>
      <c r="FLW60"/>
      <c r="FLX60"/>
      <c r="FLY60"/>
      <c r="FLZ60"/>
      <c r="FMA60"/>
      <c r="FMB60"/>
      <c r="FMC60"/>
      <c r="FMD60"/>
      <c r="FME60"/>
      <c r="FMF60"/>
      <c r="FMG60"/>
      <c r="FMH60"/>
      <c r="FMI60"/>
      <c r="FMJ60"/>
      <c r="FMK60"/>
      <c r="FML60"/>
      <c r="FMM60"/>
      <c r="FMN60"/>
      <c r="FMO60"/>
      <c r="FMP60"/>
      <c r="FMQ60"/>
      <c r="FMR60"/>
      <c r="FMS60"/>
      <c r="FMT60"/>
      <c r="FMU60"/>
      <c r="FMV60"/>
      <c r="FMW60"/>
      <c r="FMX60"/>
      <c r="FMY60"/>
      <c r="FMZ60"/>
      <c r="FNA60"/>
      <c r="FNB60"/>
      <c r="FNC60"/>
      <c r="FND60"/>
      <c r="FNE60"/>
      <c r="FNF60"/>
      <c r="FNG60"/>
      <c r="FNH60"/>
      <c r="FNI60"/>
      <c r="FNJ60"/>
      <c r="FNK60"/>
      <c r="FNL60"/>
      <c r="FNM60"/>
      <c r="FNN60"/>
      <c r="FNO60"/>
      <c r="FNP60"/>
      <c r="FNQ60"/>
      <c r="FNR60"/>
      <c r="FNS60"/>
      <c r="FNT60"/>
      <c r="FNU60"/>
      <c r="FNV60"/>
      <c r="FNW60"/>
      <c r="FNX60"/>
      <c r="FNY60"/>
      <c r="FNZ60"/>
      <c r="FOA60"/>
      <c r="FOB60"/>
      <c r="FOC60"/>
      <c r="FOD60"/>
      <c r="FOE60"/>
      <c r="FOF60"/>
      <c r="FOG60"/>
      <c r="FOH60"/>
      <c r="FOI60"/>
      <c r="FOJ60"/>
      <c r="FOK60"/>
      <c r="FOL60"/>
      <c r="FOM60"/>
      <c r="FON60"/>
      <c r="FOO60"/>
      <c r="FOP60"/>
      <c r="FOQ60"/>
      <c r="FOR60"/>
      <c r="FOS60"/>
      <c r="FOT60"/>
      <c r="FOU60"/>
      <c r="FOV60"/>
      <c r="FOW60"/>
      <c r="FOX60"/>
      <c r="FOY60"/>
      <c r="FOZ60"/>
      <c r="FPA60"/>
      <c r="FPB60"/>
      <c r="FPC60"/>
      <c r="FPD60"/>
      <c r="FPE60"/>
      <c r="FPF60"/>
      <c r="FPG60"/>
      <c r="FPH60"/>
      <c r="FPI60"/>
      <c r="FPJ60"/>
      <c r="FPK60"/>
      <c r="FPL60"/>
      <c r="FPM60"/>
      <c r="FPN60"/>
      <c r="FPO60"/>
      <c r="FPP60"/>
      <c r="FPQ60"/>
      <c r="FPR60"/>
      <c r="FPS60"/>
      <c r="FPT60"/>
      <c r="FPU60"/>
      <c r="FPV60"/>
      <c r="FPW60"/>
      <c r="FPX60"/>
      <c r="FPY60"/>
      <c r="FPZ60"/>
      <c r="FQA60"/>
      <c r="FQB60"/>
      <c r="FQC60"/>
      <c r="FQD60"/>
      <c r="FQE60"/>
      <c r="FQF60"/>
      <c r="FQG60"/>
      <c r="FQH60"/>
      <c r="FQI60"/>
      <c r="FQJ60"/>
      <c r="FQK60"/>
      <c r="FQL60"/>
      <c r="FQM60"/>
      <c r="FQN60"/>
      <c r="FQO60"/>
      <c r="FQP60"/>
      <c r="FQQ60"/>
      <c r="FQR60"/>
      <c r="FQS60"/>
      <c r="FQT60"/>
      <c r="FQU60"/>
      <c r="FQV60"/>
      <c r="FQW60"/>
      <c r="FQX60"/>
      <c r="FQY60"/>
      <c r="FQZ60"/>
      <c r="FRA60"/>
      <c r="FRB60"/>
      <c r="FRC60"/>
      <c r="FRD60"/>
      <c r="FRE60"/>
      <c r="FRF60"/>
      <c r="FRG60"/>
      <c r="FRH60"/>
      <c r="FRI60"/>
      <c r="FRJ60"/>
      <c r="FRK60"/>
      <c r="FRL60"/>
      <c r="FRM60"/>
      <c r="FRN60"/>
      <c r="FRO60"/>
      <c r="FRP60"/>
      <c r="FRQ60"/>
      <c r="FRR60"/>
      <c r="FRS60"/>
      <c r="FRT60"/>
      <c r="FRU60"/>
      <c r="FRV60"/>
      <c r="FRW60"/>
      <c r="FRX60"/>
      <c r="FRY60"/>
      <c r="FRZ60"/>
      <c r="FSA60"/>
      <c r="FSB60"/>
      <c r="FSC60"/>
      <c r="FSD60"/>
      <c r="FSE60"/>
      <c r="FSF60"/>
      <c r="FSG60"/>
      <c r="FSH60"/>
      <c r="FSI60"/>
      <c r="FSJ60"/>
      <c r="FSK60"/>
      <c r="FSL60"/>
      <c r="FSM60"/>
      <c r="FSN60"/>
      <c r="FSO60"/>
      <c r="FSP60"/>
      <c r="FSQ60"/>
      <c r="FSR60"/>
      <c r="FSS60"/>
      <c r="FST60"/>
      <c r="FSU60"/>
      <c r="FSV60"/>
      <c r="FSW60"/>
      <c r="FSX60"/>
      <c r="FSY60"/>
      <c r="FSZ60"/>
      <c r="FTA60"/>
      <c r="FTB60"/>
      <c r="FTC60"/>
      <c r="FTD60"/>
      <c r="FTE60"/>
      <c r="FTF60"/>
      <c r="FTG60"/>
      <c r="FTH60"/>
      <c r="FTI60"/>
      <c r="FTJ60"/>
      <c r="FTK60"/>
      <c r="FTL60"/>
      <c r="FTM60"/>
      <c r="FTN60"/>
      <c r="FTO60"/>
      <c r="FTP60"/>
      <c r="FTQ60"/>
      <c r="FTR60"/>
      <c r="FTS60"/>
      <c r="FTT60"/>
      <c r="FTU60"/>
      <c r="FTV60"/>
      <c r="FTW60"/>
      <c r="FTX60"/>
      <c r="FTY60"/>
      <c r="FTZ60"/>
      <c r="FUA60"/>
      <c r="FUB60"/>
      <c r="FUC60"/>
      <c r="FUD60"/>
      <c r="FUE60"/>
      <c r="FUF60"/>
      <c r="FUG60"/>
      <c r="FUH60"/>
      <c r="FUI60"/>
      <c r="FUJ60"/>
      <c r="FUK60"/>
      <c r="FUL60"/>
      <c r="FUM60"/>
      <c r="FUN60"/>
      <c r="FUO60"/>
      <c r="FUP60"/>
      <c r="FUQ60"/>
      <c r="FUR60"/>
      <c r="FUS60"/>
      <c r="FUT60"/>
      <c r="FUU60"/>
      <c r="FUV60"/>
      <c r="FUW60"/>
      <c r="FUX60"/>
      <c r="FUY60"/>
      <c r="FUZ60"/>
      <c r="FVA60"/>
      <c r="FVB60"/>
      <c r="FVC60"/>
      <c r="FVD60"/>
      <c r="FVE60"/>
      <c r="FVF60"/>
      <c r="FVG60"/>
      <c r="FVH60"/>
      <c r="FVI60"/>
      <c r="FVJ60"/>
      <c r="FVK60"/>
      <c r="FVL60"/>
      <c r="FVM60"/>
      <c r="FVN60"/>
      <c r="FVO60"/>
      <c r="FVP60"/>
      <c r="FVQ60"/>
      <c r="FVR60"/>
      <c r="FVS60"/>
      <c r="FVT60"/>
      <c r="FVU60"/>
      <c r="FVV60"/>
      <c r="FVW60"/>
      <c r="FVX60"/>
      <c r="FVY60"/>
      <c r="FVZ60"/>
      <c r="FWA60"/>
      <c r="FWB60"/>
      <c r="FWC60"/>
      <c r="FWD60"/>
      <c r="FWE60"/>
      <c r="FWF60"/>
      <c r="FWG60"/>
      <c r="FWH60"/>
      <c r="FWI60"/>
      <c r="FWJ60"/>
      <c r="FWK60"/>
      <c r="FWL60"/>
      <c r="FWM60"/>
      <c r="FWN60"/>
      <c r="FWO60"/>
      <c r="FWP60"/>
      <c r="FWQ60"/>
      <c r="FWR60"/>
      <c r="FWS60"/>
      <c r="FWT60"/>
      <c r="FWU60"/>
      <c r="FWV60"/>
      <c r="FWW60"/>
      <c r="FWX60"/>
      <c r="FWY60"/>
      <c r="FWZ60"/>
      <c r="FXA60"/>
      <c r="FXB60"/>
      <c r="FXC60"/>
      <c r="FXD60"/>
      <c r="FXE60"/>
      <c r="FXF60"/>
      <c r="FXG60"/>
      <c r="FXH60"/>
      <c r="FXI60"/>
      <c r="FXJ60"/>
      <c r="FXK60"/>
      <c r="FXL60"/>
      <c r="FXM60"/>
      <c r="FXN60"/>
      <c r="FXO60"/>
      <c r="FXP60"/>
      <c r="FXQ60"/>
      <c r="FXR60"/>
      <c r="FXS60"/>
      <c r="FXT60"/>
      <c r="FXU60"/>
      <c r="FXV60"/>
      <c r="FXW60"/>
      <c r="FXX60"/>
      <c r="FXY60"/>
      <c r="FXZ60"/>
      <c r="FYA60"/>
      <c r="FYB60"/>
      <c r="FYC60"/>
      <c r="FYD60"/>
      <c r="FYE60"/>
      <c r="FYF60"/>
      <c r="FYG60"/>
      <c r="FYH60"/>
      <c r="FYI60"/>
      <c r="FYJ60"/>
      <c r="FYK60"/>
      <c r="FYL60"/>
      <c r="FYM60"/>
      <c r="FYN60"/>
      <c r="FYO60"/>
      <c r="FYP60"/>
      <c r="FYQ60"/>
      <c r="FYR60"/>
      <c r="FYS60"/>
      <c r="FYT60"/>
      <c r="FYU60"/>
      <c r="FYV60"/>
      <c r="FYW60"/>
      <c r="FYX60"/>
      <c r="FYY60"/>
      <c r="FYZ60"/>
      <c r="FZA60"/>
      <c r="FZB60"/>
      <c r="FZC60"/>
      <c r="FZD60"/>
      <c r="FZE60"/>
      <c r="FZF60"/>
      <c r="FZG60"/>
      <c r="FZH60"/>
      <c r="FZI60"/>
      <c r="FZJ60"/>
      <c r="FZK60"/>
      <c r="FZL60"/>
      <c r="FZM60"/>
      <c r="FZN60"/>
      <c r="FZO60"/>
      <c r="FZP60"/>
      <c r="FZQ60"/>
      <c r="FZR60"/>
      <c r="FZS60"/>
      <c r="FZT60"/>
      <c r="FZU60"/>
      <c r="FZV60"/>
      <c r="FZW60"/>
      <c r="FZX60"/>
      <c r="FZY60"/>
      <c r="FZZ60"/>
      <c r="GAA60"/>
      <c r="GAB60"/>
      <c r="GAC60"/>
      <c r="GAD60"/>
      <c r="GAE60"/>
      <c r="GAF60"/>
      <c r="GAG60"/>
      <c r="GAH60"/>
      <c r="GAI60"/>
      <c r="GAJ60"/>
      <c r="GAK60"/>
      <c r="GAL60"/>
      <c r="GAM60"/>
      <c r="GAN60"/>
      <c r="GAO60"/>
      <c r="GAP60"/>
      <c r="GAQ60"/>
      <c r="GAR60"/>
      <c r="GAS60"/>
      <c r="GAT60"/>
      <c r="GAU60"/>
      <c r="GAV60"/>
      <c r="GAW60"/>
      <c r="GAX60"/>
      <c r="GAY60"/>
      <c r="GAZ60"/>
      <c r="GBA60"/>
      <c r="GBB60"/>
      <c r="GBC60"/>
      <c r="GBD60"/>
      <c r="GBE60"/>
      <c r="GBF60"/>
      <c r="GBG60"/>
      <c r="GBH60"/>
      <c r="GBI60"/>
      <c r="GBJ60"/>
      <c r="GBK60"/>
      <c r="GBL60"/>
      <c r="GBM60"/>
      <c r="GBN60"/>
      <c r="GBO60"/>
      <c r="GBP60"/>
      <c r="GBQ60"/>
      <c r="GBR60"/>
      <c r="GBS60"/>
      <c r="GBT60"/>
      <c r="GBU60"/>
      <c r="GBV60"/>
      <c r="GBW60"/>
      <c r="GBX60"/>
      <c r="GBY60"/>
      <c r="GBZ60"/>
      <c r="GCA60"/>
      <c r="GCB60"/>
      <c r="GCC60"/>
      <c r="GCD60"/>
      <c r="GCE60"/>
      <c r="GCF60"/>
      <c r="GCG60"/>
      <c r="GCH60"/>
      <c r="GCI60"/>
      <c r="GCJ60"/>
      <c r="GCK60"/>
      <c r="GCL60"/>
      <c r="GCM60"/>
      <c r="GCN60"/>
      <c r="GCO60"/>
      <c r="GCP60"/>
      <c r="GCQ60"/>
      <c r="GCR60"/>
      <c r="GCS60"/>
      <c r="GCT60"/>
      <c r="GCU60"/>
      <c r="GCV60"/>
      <c r="GCW60"/>
      <c r="GCX60"/>
      <c r="GCY60"/>
      <c r="GCZ60"/>
      <c r="GDA60"/>
      <c r="GDB60"/>
      <c r="GDC60"/>
      <c r="GDD60"/>
      <c r="GDE60"/>
      <c r="GDF60"/>
      <c r="GDG60"/>
      <c r="GDH60"/>
      <c r="GDI60"/>
      <c r="GDJ60"/>
      <c r="GDK60"/>
      <c r="GDL60"/>
      <c r="GDM60"/>
      <c r="GDN60"/>
      <c r="GDO60"/>
      <c r="GDP60"/>
      <c r="GDQ60"/>
      <c r="GDR60"/>
      <c r="GDS60"/>
      <c r="GDT60"/>
      <c r="GDU60"/>
      <c r="GDV60"/>
      <c r="GDW60"/>
      <c r="GDX60"/>
      <c r="GDY60"/>
      <c r="GDZ60"/>
      <c r="GEA60"/>
      <c r="GEB60"/>
      <c r="GEC60"/>
      <c r="GED60"/>
      <c r="GEE60"/>
      <c r="GEF60"/>
      <c r="GEG60"/>
      <c r="GEH60"/>
      <c r="GEI60"/>
      <c r="GEJ60"/>
      <c r="GEK60"/>
      <c r="GEL60"/>
      <c r="GEM60"/>
      <c r="GEN60"/>
      <c r="GEO60"/>
      <c r="GEP60"/>
      <c r="GEQ60"/>
      <c r="GER60"/>
      <c r="GES60"/>
      <c r="GET60"/>
      <c r="GEU60"/>
      <c r="GEV60"/>
      <c r="GEW60"/>
      <c r="GEX60"/>
      <c r="GEY60"/>
      <c r="GEZ60"/>
      <c r="GFA60"/>
      <c r="GFB60"/>
      <c r="GFC60"/>
      <c r="GFD60"/>
      <c r="GFE60"/>
      <c r="GFF60"/>
      <c r="GFG60"/>
      <c r="GFH60"/>
      <c r="GFI60"/>
      <c r="GFJ60"/>
      <c r="GFK60"/>
      <c r="GFL60"/>
      <c r="GFM60"/>
      <c r="GFN60"/>
      <c r="GFO60"/>
      <c r="GFP60"/>
      <c r="GFQ60"/>
      <c r="GFR60"/>
      <c r="GFS60"/>
      <c r="GFT60"/>
      <c r="GFU60"/>
      <c r="GFV60"/>
      <c r="GFW60"/>
      <c r="GFX60"/>
      <c r="GFY60"/>
      <c r="GFZ60"/>
      <c r="GGA60"/>
      <c r="GGB60"/>
      <c r="GGC60"/>
      <c r="GGD60"/>
      <c r="GGE60"/>
      <c r="GGF60"/>
      <c r="GGG60"/>
      <c r="GGH60"/>
      <c r="GGI60"/>
      <c r="GGJ60"/>
      <c r="GGK60"/>
      <c r="GGL60"/>
      <c r="GGM60"/>
      <c r="GGN60"/>
      <c r="GGO60"/>
      <c r="GGP60"/>
      <c r="GGQ60"/>
      <c r="GGR60"/>
      <c r="GGS60"/>
      <c r="GGT60"/>
      <c r="GGU60"/>
      <c r="GGV60"/>
      <c r="GGW60"/>
      <c r="GGX60"/>
      <c r="GGY60"/>
      <c r="GGZ60"/>
      <c r="GHA60"/>
      <c r="GHB60"/>
      <c r="GHC60"/>
      <c r="GHD60"/>
      <c r="GHE60"/>
      <c r="GHF60"/>
      <c r="GHG60"/>
      <c r="GHH60"/>
      <c r="GHI60"/>
      <c r="GHJ60"/>
      <c r="GHK60"/>
      <c r="GHL60"/>
      <c r="GHM60"/>
      <c r="GHN60"/>
      <c r="GHO60"/>
      <c r="GHP60"/>
      <c r="GHQ60"/>
      <c r="GHR60"/>
      <c r="GHS60"/>
      <c r="GHT60"/>
      <c r="GHU60"/>
      <c r="GHV60"/>
      <c r="GHW60"/>
      <c r="GHX60"/>
      <c r="GHY60"/>
      <c r="GHZ60"/>
      <c r="GIA60"/>
      <c r="GIB60"/>
      <c r="GIC60"/>
      <c r="GID60"/>
      <c r="GIE60"/>
      <c r="GIF60"/>
      <c r="GIG60"/>
      <c r="GIH60"/>
      <c r="GII60"/>
      <c r="GIJ60"/>
      <c r="GIK60"/>
      <c r="GIL60"/>
      <c r="GIM60"/>
      <c r="GIN60"/>
      <c r="GIO60"/>
      <c r="GIP60"/>
      <c r="GIQ60"/>
      <c r="GIR60"/>
      <c r="GIS60"/>
      <c r="GIT60"/>
      <c r="GIU60"/>
      <c r="GIV60"/>
      <c r="GIW60"/>
      <c r="GIX60"/>
      <c r="GIY60"/>
      <c r="GIZ60"/>
      <c r="GJA60"/>
      <c r="GJB60"/>
      <c r="GJC60"/>
      <c r="GJD60"/>
      <c r="GJE60"/>
      <c r="GJF60"/>
      <c r="GJG60"/>
      <c r="GJH60"/>
      <c r="GJI60"/>
      <c r="GJJ60"/>
      <c r="GJK60"/>
      <c r="GJL60"/>
      <c r="GJM60"/>
      <c r="GJN60"/>
      <c r="GJO60"/>
      <c r="GJP60"/>
      <c r="GJQ60"/>
      <c r="GJR60"/>
      <c r="GJS60"/>
      <c r="GJT60"/>
      <c r="GJU60"/>
      <c r="GJV60"/>
      <c r="GJW60"/>
      <c r="GJX60"/>
      <c r="GJY60"/>
      <c r="GJZ60"/>
      <c r="GKA60"/>
      <c r="GKB60"/>
      <c r="GKC60"/>
      <c r="GKD60"/>
      <c r="GKE60"/>
      <c r="GKF60"/>
      <c r="GKG60"/>
      <c r="GKH60"/>
      <c r="GKI60"/>
      <c r="GKJ60"/>
      <c r="GKK60"/>
      <c r="GKL60"/>
      <c r="GKM60"/>
      <c r="GKN60"/>
      <c r="GKO60"/>
      <c r="GKP60"/>
      <c r="GKQ60"/>
      <c r="GKR60"/>
      <c r="GKS60"/>
      <c r="GKT60"/>
      <c r="GKU60"/>
      <c r="GKV60"/>
      <c r="GKW60"/>
      <c r="GKX60"/>
      <c r="GKY60"/>
      <c r="GKZ60"/>
      <c r="GLA60"/>
      <c r="GLB60"/>
      <c r="GLC60"/>
      <c r="GLD60"/>
      <c r="GLE60"/>
      <c r="GLF60"/>
      <c r="GLG60"/>
      <c r="GLH60"/>
      <c r="GLI60"/>
      <c r="GLJ60"/>
      <c r="GLK60"/>
      <c r="GLL60"/>
      <c r="GLM60"/>
      <c r="GLN60"/>
      <c r="GLO60"/>
      <c r="GLP60"/>
      <c r="GLQ60"/>
      <c r="GLR60"/>
      <c r="GLS60"/>
      <c r="GLT60"/>
      <c r="GLU60"/>
      <c r="GLV60"/>
      <c r="GLW60"/>
      <c r="GLX60"/>
      <c r="GLY60"/>
      <c r="GLZ60"/>
      <c r="GMA60"/>
      <c r="GMB60"/>
      <c r="GMC60"/>
      <c r="GMD60"/>
      <c r="GME60"/>
      <c r="GMF60"/>
      <c r="GMG60"/>
      <c r="GMH60"/>
      <c r="GMI60"/>
      <c r="GMJ60"/>
      <c r="GMK60"/>
      <c r="GML60"/>
      <c r="GMM60"/>
      <c r="GMN60"/>
      <c r="GMO60"/>
      <c r="GMP60"/>
      <c r="GMQ60"/>
      <c r="GMR60"/>
      <c r="GMS60"/>
      <c r="GMT60"/>
      <c r="GMU60"/>
      <c r="GMV60"/>
      <c r="GMW60"/>
      <c r="GMX60"/>
      <c r="GMY60"/>
      <c r="GMZ60"/>
      <c r="GNA60"/>
      <c r="GNB60"/>
      <c r="GNC60"/>
      <c r="GND60"/>
      <c r="GNE60"/>
      <c r="GNF60"/>
      <c r="GNG60"/>
      <c r="GNH60"/>
      <c r="GNI60"/>
      <c r="GNJ60"/>
      <c r="GNK60"/>
      <c r="GNL60"/>
      <c r="GNM60"/>
      <c r="GNN60"/>
      <c r="GNO60"/>
      <c r="GNP60"/>
      <c r="GNQ60"/>
      <c r="GNR60"/>
      <c r="GNS60"/>
      <c r="GNT60"/>
      <c r="GNU60"/>
      <c r="GNV60"/>
      <c r="GNW60"/>
      <c r="GNX60"/>
      <c r="GNY60"/>
      <c r="GNZ60"/>
      <c r="GOA60"/>
      <c r="GOB60"/>
      <c r="GOC60"/>
      <c r="GOD60"/>
      <c r="GOE60"/>
      <c r="GOF60"/>
      <c r="GOG60"/>
      <c r="GOH60"/>
      <c r="GOI60"/>
      <c r="GOJ60"/>
      <c r="GOK60"/>
      <c r="GOL60"/>
      <c r="GOM60"/>
      <c r="GON60"/>
      <c r="GOO60"/>
      <c r="GOP60"/>
      <c r="GOQ60"/>
      <c r="GOR60"/>
      <c r="GOS60"/>
      <c r="GOT60"/>
      <c r="GOU60"/>
      <c r="GOV60"/>
      <c r="GOW60"/>
      <c r="GOX60"/>
      <c r="GOY60"/>
      <c r="GOZ60"/>
      <c r="GPA60"/>
      <c r="GPB60"/>
      <c r="GPC60"/>
      <c r="GPD60"/>
      <c r="GPE60"/>
      <c r="GPF60"/>
      <c r="GPG60"/>
      <c r="GPH60"/>
      <c r="GPI60"/>
      <c r="GPJ60"/>
      <c r="GPK60"/>
      <c r="GPL60"/>
      <c r="GPM60"/>
      <c r="GPN60"/>
      <c r="GPO60"/>
      <c r="GPP60"/>
      <c r="GPQ60"/>
      <c r="GPR60"/>
      <c r="GPS60"/>
      <c r="GPT60"/>
      <c r="GPU60"/>
      <c r="GPV60"/>
      <c r="GPW60"/>
      <c r="GPX60"/>
      <c r="GPY60"/>
      <c r="GPZ60"/>
      <c r="GQA60"/>
      <c r="GQB60"/>
      <c r="GQC60"/>
      <c r="GQD60"/>
      <c r="GQE60"/>
      <c r="GQF60"/>
      <c r="GQG60"/>
      <c r="GQH60"/>
      <c r="GQI60"/>
      <c r="GQJ60"/>
      <c r="GQK60"/>
      <c r="GQL60"/>
      <c r="GQM60"/>
      <c r="GQN60"/>
      <c r="GQO60"/>
      <c r="GQP60"/>
      <c r="GQQ60"/>
      <c r="GQR60"/>
      <c r="GQS60"/>
      <c r="GQT60"/>
      <c r="GQU60"/>
      <c r="GQV60"/>
      <c r="GQW60"/>
      <c r="GQX60"/>
      <c r="GQY60"/>
      <c r="GQZ60"/>
      <c r="GRA60"/>
      <c r="GRB60"/>
      <c r="GRC60"/>
      <c r="GRD60"/>
      <c r="GRE60"/>
      <c r="GRF60"/>
      <c r="GRG60"/>
      <c r="GRH60"/>
      <c r="GRI60"/>
      <c r="GRJ60"/>
      <c r="GRK60"/>
      <c r="GRL60"/>
      <c r="GRM60"/>
      <c r="GRN60"/>
      <c r="GRO60"/>
      <c r="GRP60"/>
      <c r="GRQ60"/>
      <c r="GRR60"/>
      <c r="GRS60"/>
      <c r="GRT60"/>
      <c r="GRU60"/>
      <c r="GRV60"/>
      <c r="GRW60"/>
      <c r="GRX60"/>
      <c r="GRY60"/>
      <c r="GRZ60"/>
      <c r="GSA60"/>
      <c r="GSB60"/>
      <c r="GSC60"/>
      <c r="GSD60"/>
      <c r="GSE60"/>
      <c r="GSF60"/>
      <c r="GSG60"/>
      <c r="GSH60"/>
      <c r="GSI60"/>
      <c r="GSJ60"/>
      <c r="GSK60"/>
      <c r="GSL60"/>
      <c r="GSM60"/>
      <c r="GSN60"/>
      <c r="GSO60"/>
      <c r="GSP60"/>
      <c r="GSQ60"/>
      <c r="GSR60"/>
      <c r="GSS60"/>
      <c r="GST60"/>
      <c r="GSU60"/>
      <c r="GSV60"/>
      <c r="GSW60"/>
      <c r="GSX60"/>
      <c r="GSY60"/>
      <c r="GSZ60"/>
      <c r="GTA60"/>
      <c r="GTB60"/>
      <c r="GTC60"/>
      <c r="GTD60"/>
      <c r="GTE60"/>
      <c r="GTF60"/>
      <c r="GTG60"/>
      <c r="GTH60"/>
      <c r="GTI60"/>
      <c r="GTJ60"/>
      <c r="GTK60"/>
      <c r="GTL60"/>
      <c r="GTM60"/>
      <c r="GTN60"/>
      <c r="GTO60"/>
      <c r="GTP60"/>
      <c r="GTQ60"/>
      <c r="GTR60"/>
      <c r="GTS60"/>
      <c r="GTT60"/>
      <c r="GTU60"/>
      <c r="GTV60"/>
      <c r="GTW60"/>
      <c r="GTX60"/>
      <c r="GTY60"/>
      <c r="GTZ60"/>
      <c r="GUA60"/>
      <c r="GUB60"/>
      <c r="GUC60"/>
      <c r="GUD60"/>
      <c r="GUE60"/>
      <c r="GUF60"/>
      <c r="GUG60"/>
      <c r="GUH60"/>
      <c r="GUI60"/>
      <c r="GUJ60"/>
      <c r="GUK60"/>
      <c r="GUL60"/>
      <c r="GUM60"/>
      <c r="GUN60"/>
      <c r="GUO60"/>
      <c r="GUP60"/>
      <c r="GUQ60"/>
      <c r="GUR60"/>
      <c r="GUS60"/>
      <c r="GUT60"/>
      <c r="GUU60"/>
      <c r="GUV60"/>
      <c r="GUW60"/>
      <c r="GUX60"/>
      <c r="GUY60"/>
      <c r="GUZ60"/>
      <c r="GVA60"/>
      <c r="GVB60"/>
      <c r="GVC60"/>
      <c r="GVD60"/>
      <c r="GVE60"/>
      <c r="GVF60"/>
      <c r="GVG60"/>
      <c r="GVH60"/>
      <c r="GVI60"/>
      <c r="GVJ60"/>
      <c r="GVK60"/>
      <c r="GVL60"/>
      <c r="GVM60"/>
      <c r="GVN60"/>
      <c r="GVO60"/>
      <c r="GVP60"/>
      <c r="GVQ60"/>
      <c r="GVR60"/>
      <c r="GVS60"/>
      <c r="GVT60"/>
      <c r="GVU60"/>
      <c r="GVV60"/>
      <c r="GVW60"/>
      <c r="GVX60"/>
      <c r="GVY60"/>
      <c r="GVZ60"/>
      <c r="GWA60"/>
      <c r="GWB60"/>
      <c r="GWC60"/>
      <c r="GWD60"/>
      <c r="GWE60"/>
      <c r="GWF60"/>
      <c r="GWG60"/>
      <c r="GWH60"/>
      <c r="GWI60"/>
      <c r="GWJ60"/>
      <c r="GWK60"/>
      <c r="GWL60"/>
      <c r="GWM60"/>
      <c r="GWN60"/>
      <c r="GWO60"/>
      <c r="GWP60"/>
      <c r="GWQ60"/>
      <c r="GWR60"/>
      <c r="GWS60"/>
      <c r="GWT60"/>
      <c r="GWU60"/>
      <c r="GWV60"/>
      <c r="GWW60"/>
      <c r="GWX60"/>
      <c r="GWY60"/>
      <c r="GWZ60"/>
      <c r="GXA60"/>
      <c r="GXB60"/>
      <c r="GXC60"/>
      <c r="GXD60"/>
      <c r="GXE60"/>
      <c r="GXF60"/>
      <c r="GXG60"/>
      <c r="GXH60"/>
      <c r="GXI60"/>
      <c r="GXJ60"/>
      <c r="GXK60"/>
      <c r="GXL60"/>
      <c r="GXM60"/>
      <c r="GXN60"/>
      <c r="GXO60"/>
      <c r="GXP60"/>
      <c r="GXQ60"/>
      <c r="GXR60"/>
      <c r="GXS60"/>
      <c r="GXT60"/>
      <c r="GXU60"/>
      <c r="GXV60"/>
      <c r="GXW60"/>
      <c r="GXX60"/>
      <c r="GXY60"/>
      <c r="GXZ60"/>
      <c r="GYA60"/>
      <c r="GYB60"/>
      <c r="GYC60"/>
      <c r="GYD60"/>
      <c r="GYE60"/>
      <c r="GYF60"/>
      <c r="GYG60"/>
      <c r="GYH60"/>
      <c r="GYI60"/>
      <c r="GYJ60"/>
      <c r="GYK60"/>
      <c r="GYL60"/>
      <c r="GYM60"/>
      <c r="GYN60"/>
      <c r="GYO60"/>
      <c r="GYP60"/>
      <c r="GYQ60"/>
      <c r="GYR60"/>
      <c r="GYS60"/>
      <c r="GYT60"/>
      <c r="GYU60"/>
      <c r="GYV60"/>
      <c r="GYW60"/>
      <c r="GYX60"/>
      <c r="GYY60"/>
      <c r="GYZ60"/>
      <c r="GZA60"/>
      <c r="GZB60"/>
      <c r="GZC60"/>
      <c r="GZD60"/>
      <c r="GZE60"/>
      <c r="GZF60"/>
      <c r="GZG60"/>
      <c r="GZH60"/>
      <c r="GZI60"/>
      <c r="GZJ60"/>
      <c r="GZK60"/>
      <c r="GZL60"/>
      <c r="GZM60"/>
      <c r="GZN60"/>
      <c r="GZO60"/>
      <c r="GZP60"/>
      <c r="GZQ60"/>
      <c r="GZR60"/>
      <c r="GZS60"/>
      <c r="GZT60"/>
      <c r="GZU60"/>
      <c r="GZV60"/>
      <c r="GZW60"/>
      <c r="GZX60"/>
      <c r="GZY60"/>
      <c r="GZZ60"/>
      <c r="HAA60"/>
      <c r="HAB60"/>
      <c r="HAC60"/>
      <c r="HAD60"/>
      <c r="HAE60"/>
      <c r="HAF60"/>
      <c r="HAG60"/>
      <c r="HAH60"/>
      <c r="HAI60"/>
      <c r="HAJ60"/>
      <c r="HAK60"/>
      <c r="HAL60"/>
      <c r="HAM60"/>
      <c r="HAN60"/>
      <c r="HAO60"/>
      <c r="HAP60"/>
      <c r="HAQ60"/>
      <c r="HAR60"/>
      <c r="HAS60"/>
      <c r="HAT60"/>
      <c r="HAU60"/>
      <c r="HAV60"/>
      <c r="HAW60"/>
      <c r="HAX60"/>
      <c r="HAY60"/>
      <c r="HAZ60"/>
      <c r="HBA60"/>
      <c r="HBB60"/>
      <c r="HBC60"/>
      <c r="HBD60"/>
      <c r="HBE60"/>
      <c r="HBF60"/>
      <c r="HBG60"/>
      <c r="HBH60"/>
      <c r="HBI60"/>
      <c r="HBJ60"/>
      <c r="HBK60"/>
      <c r="HBL60"/>
      <c r="HBM60"/>
      <c r="HBN60"/>
      <c r="HBO60"/>
      <c r="HBP60"/>
      <c r="HBQ60"/>
      <c r="HBR60"/>
      <c r="HBS60"/>
      <c r="HBT60"/>
      <c r="HBU60"/>
      <c r="HBV60"/>
      <c r="HBW60"/>
      <c r="HBX60"/>
      <c r="HBY60"/>
      <c r="HBZ60"/>
      <c r="HCA60"/>
      <c r="HCB60"/>
      <c r="HCC60"/>
      <c r="HCD60"/>
      <c r="HCE60"/>
      <c r="HCF60"/>
      <c r="HCG60"/>
      <c r="HCH60"/>
      <c r="HCI60"/>
      <c r="HCJ60"/>
      <c r="HCK60"/>
      <c r="HCL60"/>
      <c r="HCM60"/>
      <c r="HCN60"/>
      <c r="HCO60"/>
      <c r="HCP60"/>
      <c r="HCQ60"/>
      <c r="HCR60"/>
      <c r="HCS60"/>
      <c r="HCT60"/>
      <c r="HCU60"/>
      <c r="HCV60"/>
      <c r="HCW60"/>
      <c r="HCX60"/>
      <c r="HCY60"/>
      <c r="HCZ60"/>
      <c r="HDA60"/>
      <c r="HDB60"/>
      <c r="HDC60"/>
      <c r="HDD60"/>
      <c r="HDE60"/>
      <c r="HDF60"/>
      <c r="HDG60"/>
      <c r="HDH60"/>
      <c r="HDI60"/>
      <c r="HDJ60"/>
      <c r="HDK60"/>
      <c r="HDL60"/>
      <c r="HDM60"/>
      <c r="HDN60"/>
      <c r="HDO60"/>
      <c r="HDP60"/>
      <c r="HDQ60"/>
      <c r="HDR60"/>
      <c r="HDS60"/>
      <c r="HDT60"/>
      <c r="HDU60"/>
      <c r="HDV60"/>
      <c r="HDW60"/>
      <c r="HDX60"/>
      <c r="HDY60"/>
      <c r="HDZ60"/>
      <c r="HEA60"/>
      <c r="HEB60"/>
      <c r="HEC60"/>
      <c r="HED60"/>
      <c r="HEE60"/>
      <c r="HEF60"/>
      <c r="HEG60"/>
      <c r="HEH60"/>
      <c r="HEI60"/>
      <c r="HEJ60"/>
      <c r="HEK60"/>
      <c r="HEL60"/>
      <c r="HEM60"/>
      <c r="HEN60"/>
      <c r="HEO60"/>
      <c r="HEP60"/>
      <c r="HEQ60"/>
      <c r="HER60"/>
      <c r="HES60"/>
      <c r="HET60"/>
      <c r="HEU60"/>
      <c r="HEV60"/>
      <c r="HEW60"/>
      <c r="HEX60"/>
      <c r="HEY60"/>
      <c r="HEZ60"/>
      <c r="HFA60"/>
      <c r="HFB60"/>
      <c r="HFC60"/>
      <c r="HFD60"/>
      <c r="HFE60"/>
      <c r="HFF60"/>
      <c r="HFG60"/>
      <c r="HFH60"/>
      <c r="HFI60"/>
      <c r="HFJ60"/>
      <c r="HFK60"/>
      <c r="HFL60"/>
      <c r="HFM60"/>
      <c r="HFN60"/>
      <c r="HFO60"/>
      <c r="HFP60"/>
      <c r="HFQ60"/>
      <c r="HFR60"/>
      <c r="HFS60"/>
      <c r="HFT60"/>
      <c r="HFU60"/>
      <c r="HFV60"/>
      <c r="HFW60"/>
      <c r="HFX60"/>
      <c r="HFY60"/>
      <c r="HFZ60"/>
      <c r="HGA60"/>
      <c r="HGB60"/>
      <c r="HGC60"/>
      <c r="HGD60"/>
      <c r="HGE60"/>
      <c r="HGF60"/>
      <c r="HGG60"/>
      <c r="HGH60"/>
      <c r="HGI60"/>
      <c r="HGJ60"/>
      <c r="HGK60"/>
      <c r="HGL60"/>
      <c r="HGM60"/>
      <c r="HGN60"/>
      <c r="HGO60"/>
      <c r="HGP60"/>
      <c r="HGQ60"/>
      <c r="HGR60"/>
      <c r="HGS60"/>
      <c r="HGT60"/>
      <c r="HGU60"/>
      <c r="HGV60"/>
      <c r="HGW60"/>
      <c r="HGX60"/>
      <c r="HGY60"/>
      <c r="HGZ60"/>
      <c r="HHA60"/>
      <c r="HHB60"/>
      <c r="HHC60"/>
      <c r="HHD60"/>
      <c r="HHE60"/>
      <c r="HHF60"/>
      <c r="HHG60"/>
      <c r="HHH60"/>
      <c r="HHI60"/>
      <c r="HHJ60"/>
      <c r="HHK60"/>
      <c r="HHL60"/>
      <c r="HHM60"/>
      <c r="HHN60"/>
      <c r="HHO60"/>
      <c r="HHP60"/>
      <c r="HHQ60"/>
      <c r="HHR60"/>
      <c r="HHS60"/>
      <c r="HHT60"/>
      <c r="HHU60"/>
      <c r="HHV60"/>
      <c r="HHW60"/>
      <c r="HHX60"/>
      <c r="HHY60"/>
      <c r="HHZ60"/>
      <c r="HIA60"/>
      <c r="HIB60"/>
      <c r="HIC60"/>
      <c r="HID60"/>
      <c r="HIE60"/>
      <c r="HIF60"/>
      <c r="HIG60"/>
      <c r="HIH60"/>
      <c r="HII60"/>
      <c r="HIJ60"/>
      <c r="HIK60"/>
      <c r="HIL60"/>
      <c r="HIM60"/>
      <c r="HIN60"/>
      <c r="HIO60"/>
      <c r="HIP60"/>
      <c r="HIQ60"/>
      <c r="HIR60"/>
      <c r="HIS60"/>
      <c r="HIT60"/>
      <c r="HIU60"/>
      <c r="HIV60"/>
      <c r="HIW60"/>
      <c r="HIX60"/>
      <c r="HIY60"/>
      <c r="HIZ60"/>
      <c r="HJA60"/>
      <c r="HJB60"/>
      <c r="HJC60"/>
      <c r="HJD60"/>
      <c r="HJE60"/>
      <c r="HJF60"/>
      <c r="HJG60"/>
      <c r="HJH60"/>
      <c r="HJI60"/>
      <c r="HJJ60"/>
      <c r="HJK60"/>
      <c r="HJL60"/>
      <c r="HJM60"/>
      <c r="HJN60"/>
      <c r="HJO60"/>
      <c r="HJP60"/>
      <c r="HJQ60"/>
      <c r="HJR60"/>
      <c r="HJS60"/>
      <c r="HJT60"/>
      <c r="HJU60"/>
      <c r="HJV60"/>
      <c r="HJW60"/>
      <c r="HJX60"/>
      <c r="HJY60"/>
      <c r="HJZ60"/>
      <c r="HKA60"/>
      <c r="HKB60"/>
      <c r="HKC60"/>
      <c r="HKD60"/>
      <c r="HKE60"/>
      <c r="HKF60"/>
      <c r="HKG60"/>
      <c r="HKH60"/>
      <c r="HKI60"/>
      <c r="HKJ60"/>
      <c r="HKK60"/>
      <c r="HKL60"/>
      <c r="HKM60"/>
      <c r="HKN60"/>
      <c r="HKO60"/>
      <c r="HKP60"/>
      <c r="HKQ60"/>
      <c r="HKR60"/>
      <c r="HKS60"/>
      <c r="HKT60"/>
      <c r="HKU60"/>
      <c r="HKV60"/>
      <c r="HKW60"/>
      <c r="HKX60"/>
      <c r="HKY60"/>
      <c r="HKZ60"/>
      <c r="HLA60"/>
      <c r="HLB60"/>
      <c r="HLC60"/>
      <c r="HLD60"/>
      <c r="HLE60"/>
      <c r="HLF60"/>
      <c r="HLG60"/>
      <c r="HLH60"/>
      <c r="HLI60"/>
      <c r="HLJ60"/>
      <c r="HLK60"/>
      <c r="HLL60"/>
      <c r="HLM60"/>
      <c r="HLN60"/>
      <c r="HLO60"/>
      <c r="HLP60"/>
      <c r="HLQ60"/>
      <c r="HLR60"/>
      <c r="HLS60"/>
      <c r="HLT60"/>
      <c r="HLU60"/>
      <c r="HLV60"/>
      <c r="HLW60"/>
      <c r="HLX60"/>
      <c r="HLY60"/>
      <c r="HLZ60"/>
      <c r="HMA60"/>
      <c r="HMB60"/>
      <c r="HMC60"/>
      <c r="HMD60"/>
      <c r="HME60"/>
      <c r="HMF60"/>
      <c r="HMG60"/>
      <c r="HMH60"/>
      <c r="HMI60"/>
      <c r="HMJ60"/>
      <c r="HMK60"/>
      <c r="HML60"/>
      <c r="HMM60"/>
      <c r="HMN60"/>
      <c r="HMO60"/>
      <c r="HMP60"/>
      <c r="HMQ60"/>
      <c r="HMR60"/>
      <c r="HMS60"/>
      <c r="HMT60"/>
      <c r="HMU60"/>
      <c r="HMV60"/>
      <c r="HMW60"/>
      <c r="HMX60"/>
      <c r="HMY60"/>
      <c r="HMZ60"/>
      <c r="HNA60"/>
      <c r="HNB60"/>
      <c r="HNC60"/>
      <c r="HND60"/>
      <c r="HNE60"/>
      <c r="HNF60"/>
      <c r="HNG60"/>
      <c r="HNH60"/>
      <c r="HNI60"/>
      <c r="HNJ60"/>
      <c r="HNK60"/>
      <c r="HNL60"/>
      <c r="HNM60"/>
      <c r="HNN60"/>
      <c r="HNO60"/>
      <c r="HNP60"/>
      <c r="HNQ60"/>
      <c r="HNR60"/>
      <c r="HNS60"/>
      <c r="HNT60"/>
      <c r="HNU60"/>
      <c r="HNV60"/>
      <c r="HNW60"/>
      <c r="HNX60"/>
      <c r="HNY60"/>
      <c r="HNZ60"/>
      <c r="HOA60"/>
      <c r="HOB60"/>
      <c r="HOC60"/>
      <c r="HOD60"/>
      <c r="HOE60"/>
      <c r="HOF60"/>
      <c r="HOG60"/>
      <c r="HOH60"/>
      <c r="HOI60"/>
      <c r="HOJ60"/>
      <c r="HOK60"/>
      <c r="HOL60"/>
      <c r="HOM60"/>
      <c r="HON60"/>
      <c r="HOO60"/>
      <c r="HOP60"/>
      <c r="HOQ60"/>
      <c r="HOR60"/>
      <c r="HOS60"/>
      <c r="HOT60"/>
      <c r="HOU60"/>
      <c r="HOV60"/>
      <c r="HOW60"/>
      <c r="HOX60"/>
      <c r="HOY60"/>
      <c r="HOZ60"/>
      <c r="HPA60"/>
      <c r="HPB60"/>
      <c r="HPC60"/>
      <c r="HPD60"/>
      <c r="HPE60"/>
      <c r="HPF60"/>
      <c r="HPG60"/>
      <c r="HPH60"/>
      <c r="HPI60"/>
      <c r="HPJ60"/>
      <c r="HPK60"/>
      <c r="HPL60"/>
      <c r="HPM60"/>
      <c r="HPN60"/>
      <c r="HPO60"/>
      <c r="HPP60"/>
      <c r="HPQ60"/>
      <c r="HPR60"/>
      <c r="HPS60"/>
      <c r="HPT60"/>
      <c r="HPU60"/>
      <c r="HPV60"/>
      <c r="HPW60"/>
      <c r="HPX60"/>
      <c r="HPY60"/>
      <c r="HPZ60"/>
      <c r="HQA60"/>
      <c r="HQB60"/>
      <c r="HQC60"/>
      <c r="HQD60"/>
      <c r="HQE60"/>
      <c r="HQF60"/>
      <c r="HQG60"/>
      <c r="HQH60"/>
      <c r="HQI60"/>
      <c r="HQJ60"/>
      <c r="HQK60"/>
      <c r="HQL60"/>
      <c r="HQM60"/>
      <c r="HQN60"/>
      <c r="HQO60"/>
      <c r="HQP60"/>
      <c r="HQQ60"/>
      <c r="HQR60"/>
      <c r="HQS60"/>
      <c r="HQT60"/>
      <c r="HQU60"/>
      <c r="HQV60"/>
      <c r="HQW60"/>
      <c r="HQX60"/>
      <c r="HQY60"/>
      <c r="HQZ60"/>
      <c r="HRA60"/>
      <c r="HRB60"/>
      <c r="HRC60"/>
      <c r="HRD60"/>
      <c r="HRE60"/>
      <c r="HRF60"/>
      <c r="HRG60"/>
      <c r="HRH60"/>
      <c r="HRI60"/>
      <c r="HRJ60"/>
      <c r="HRK60"/>
      <c r="HRL60"/>
      <c r="HRM60"/>
      <c r="HRN60"/>
      <c r="HRO60"/>
      <c r="HRP60"/>
      <c r="HRQ60"/>
      <c r="HRR60"/>
      <c r="HRS60"/>
      <c r="HRT60"/>
      <c r="HRU60"/>
      <c r="HRV60"/>
      <c r="HRW60"/>
      <c r="HRX60"/>
      <c r="HRY60"/>
      <c r="HRZ60"/>
      <c r="HSA60"/>
      <c r="HSB60"/>
      <c r="HSC60"/>
      <c r="HSD60"/>
      <c r="HSE60"/>
      <c r="HSF60"/>
      <c r="HSG60"/>
      <c r="HSH60"/>
      <c r="HSI60"/>
      <c r="HSJ60"/>
      <c r="HSK60"/>
      <c r="HSL60"/>
      <c r="HSM60"/>
      <c r="HSN60"/>
      <c r="HSO60"/>
      <c r="HSP60"/>
      <c r="HSQ60"/>
      <c r="HSR60"/>
      <c r="HSS60"/>
      <c r="HST60"/>
      <c r="HSU60"/>
      <c r="HSV60"/>
      <c r="HSW60"/>
      <c r="HSX60"/>
      <c r="HSY60"/>
      <c r="HSZ60"/>
      <c r="HTA60"/>
      <c r="HTB60"/>
      <c r="HTC60"/>
      <c r="HTD60"/>
      <c r="HTE60"/>
      <c r="HTF60"/>
      <c r="HTG60"/>
      <c r="HTH60"/>
      <c r="HTI60"/>
      <c r="HTJ60"/>
      <c r="HTK60"/>
      <c r="HTL60"/>
      <c r="HTM60"/>
      <c r="HTN60"/>
      <c r="HTO60"/>
      <c r="HTP60"/>
      <c r="HTQ60"/>
      <c r="HTR60"/>
      <c r="HTS60"/>
      <c r="HTT60"/>
      <c r="HTU60"/>
      <c r="HTV60"/>
      <c r="HTW60"/>
      <c r="HTX60"/>
      <c r="HTY60"/>
      <c r="HTZ60"/>
      <c r="HUA60"/>
      <c r="HUB60"/>
      <c r="HUC60"/>
      <c r="HUD60"/>
      <c r="HUE60"/>
      <c r="HUF60"/>
      <c r="HUG60"/>
      <c r="HUH60"/>
      <c r="HUI60"/>
      <c r="HUJ60"/>
      <c r="HUK60"/>
      <c r="HUL60"/>
      <c r="HUM60"/>
      <c r="HUN60"/>
      <c r="HUO60"/>
      <c r="HUP60"/>
      <c r="HUQ60"/>
      <c r="HUR60"/>
      <c r="HUS60"/>
      <c r="HUT60"/>
      <c r="HUU60"/>
      <c r="HUV60"/>
      <c r="HUW60"/>
      <c r="HUX60"/>
      <c r="HUY60"/>
      <c r="HUZ60"/>
      <c r="HVA60"/>
      <c r="HVB60"/>
      <c r="HVC60"/>
      <c r="HVD60"/>
      <c r="HVE60"/>
      <c r="HVF60"/>
      <c r="HVG60"/>
      <c r="HVH60"/>
      <c r="HVI60"/>
      <c r="HVJ60"/>
      <c r="HVK60"/>
      <c r="HVL60"/>
      <c r="HVM60"/>
      <c r="HVN60"/>
      <c r="HVO60"/>
      <c r="HVP60"/>
      <c r="HVQ60"/>
      <c r="HVR60"/>
      <c r="HVS60"/>
      <c r="HVT60"/>
      <c r="HVU60"/>
      <c r="HVV60"/>
      <c r="HVW60"/>
      <c r="HVX60"/>
      <c r="HVY60"/>
      <c r="HVZ60"/>
      <c r="HWA60"/>
      <c r="HWB60"/>
      <c r="HWC60"/>
      <c r="HWD60"/>
      <c r="HWE60"/>
      <c r="HWF60"/>
      <c r="HWG60"/>
      <c r="HWH60"/>
      <c r="HWI60"/>
      <c r="HWJ60"/>
      <c r="HWK60"/>
      <c r="HWL60"/>
      <c r="HWM60"/>
      <c r="HWN60"/>
      <c r="HWO60"/>
      <c r="HWP60"/>
      <c r="HWQ60"/>
      <c r="HWR60"/>
      <c r="HWS60"/>
      <c r="HWT60"/>
      <c r="HWU60"/>
      <c r="HWV60"/>
      <c r="HWW60"/>
      <c r="HWX60"/>
      <c r="HWY60"/>
      <c r="HWZ60"/>
      <c r="HXA60"/>
      <c r="HXB60"/>
      <c r="HXC60"/>
      <c r="HXD60"/>
      <c r="HXE60"/>
      <c r="HXF60"/>
      <c r="HXG60"/>
      <c r="HXH60"/>
      <c r="HXI60"/>
      <c r="HXJ60"/>
      <c r="HXK60"/>
      <c r="HXL60"/>
      <c r="HXM60"/>
      <c r="HXN60"/>
      <c r="HXO60"/>
      <c r="HXP60"/>
      <c r="HXQ60"/>
      <c r="HXR60"/>
      <c r="HXS60"/>
      <c r="HXT60"/>
      <c r="HXU60"/>
      <c r="HXV60"/>
      <c r="HXW60"/>
      <c r="HXX60"/>
      <c r="HXY60"/>
      <c r="HXZ60"/>
      <c r="HYA60"/>
      <c r="HYB60"/>
      <c r="HYC60"/>
      <c r="HYD60"/>
      <c r="HYE60"/>
      <c r="HYF60"/>
      <c r="HYG60"/>
      <c r="HYH60"/>
      <c r="HYI60"/>
      <c r="HYJ60"/>
      <c r="HYK60"/>
      <c r="HYL60"/>
      <c r="HYM60"/>
      <c r="HYN60"/>
      <c r="HYO60"/>
      <c r="HYP60"/>
      <c r="HYQ60"/>
      <c r="HYR60"/>
      <c r="HYS60"/>
      <c r="HYT60"/>
      <c r="HYU60"/>
      <c r="HYV60"/>
      <c r="HYW60"/>
      <c r="HYX60"/>
      <c r="HYY60"/>
      <c r="HYZ60"/>
      <c r="HZA60"/>
      <c r="HZB60"/>
      <c r="HZC60"/>
      <c r="HZD60"/>
      <c r="HZE60"/>
      <c r="HZF60"/>
      <c r="HZG60"/>
      <c r="HZH60"/>
      <c r="HZI60"/>
      <c r="HZJ60"/>
      <c r="HZK60"/>
      <c r="HZL60"/>
      <c r="HZM60"/>
      <c r="HZN60"/>
      <c r="HZO60"/>
      <c r="HZP60"/>
      <c r="HZQ60"/>
      <c r="HZR60"/>
      <c r="HZS60"/>
      <c r="HZT60"/>
      <c r="HZU60"/>
      <c r="HZV60"/>
      <c r="HZW60"/>
      <c r="HZX60"/>
      <c r="HZY60"/>
      <c r="HZZ60"/>
      <c r="IAA60"/>
      <c r="IAB60"/>
      <c r="IAC60"/>
      <c r="IAD60"/>
      <c r="IAE60"/>
      <c r="IAF60"/>
      <c r="IAG60"/>
      <c r="IAH60"/>
      <c r="IAI60"/>
      <c r="IAJ60"/>
      <c r="IAK60"/>
      <c r="IAL60"/>
      <c r="IAM60"/>
      <c r="IAN60"/>
      <c r="IAO60"/>
      <c r="IAP60"/>
      <c r="IAQ60"/>
      <c r="IAR60"/>
      <c r="IAS60"/>
      <c r="IAT60"/>
      <c r="IAU60"/>
      <c r="IAV60"/>
      <c r="IAW60"/>
      <c r="IAX60"/>
      <c r="IAY60"/>
      <c r="IAZ60"/>
      <c r="IBA60"/>
      <c r="IBB60"/>
      <c r="IBC60"/>
      <c r="IBD60"/>
      <c r="IBE60"/>
      <c r="IBF60"/>
      <c r="IBG60"/>
      <c r="IBH60"/>
      <c r="IBI60"/>
      <c r="IBJ60"/>
      <c r="IBK60"/>
      <c r="IBL60"/>
      <c r="IBM60"/>
      <c r="IBN60"/>
      <c r="IBO60"/>
      <c r="IBP60"/>
      <c r="IBQ60"/>
      <c r="IBR60"/>
      <c r="IBS60"/>
      <c r="IBT60"/>
      <c r="IBU60"/>
      <c r="IBV60"/>
      <c r="IBW60"/>
      <c r="IBX60"/>
      <c r="IBY60"/>
      <c r="IBZ60"/>
      <c r="ICA60"/>
      <c r="ICB60"/>
      <c r="ICC60"/>
      <c r="ICD60"/>
      <c r="ICE60"/>
      <c r="ICF60"/>
      <c r="ICG60"/>
      <c r="ICH60"/>
      <c r="ICI60"/>
      <c r="ICJ60"/>
      <c r="ICK60"/>
      <c r="ICL60"/>
      <c r="ICM60"/>
      <c r="ICN60"/>
      <c r="ICO60"/>
      <c r="ICP60"/>
      <c r="ICQ60"/>
      <c r="ICR60"/>
      <c r="ICS60"/>
      <c r="ICT60"/>
      <c r="ICU60"/>
      <c r="ICV60"/>
      <c r="ICW60"/>
      <c r="ICX60"/>
      <c r="ICY60"/>
      <c r="ICZ60"/>
      <c r="IDA60"/>
      <c r="IDB60"/>
      <c r="IDC60"/>
      <c r="IDD60"/>
      <c r="IDE60"/>
      <c r="IDF60"/>
      <c r="IDG60"/>
      <c r="IDH60"/>
      <c r="IDI60"/>
      <c r="IDJ60"/>
      <c r="IDK60"/>
      <c r="IDL60"/>
      <c r="IDM60"/>
      <c r="IDN60"/>
      <c r="IDO60"/>
      <c r="IDP60"/>
      <c r="IDQ60"/>
      <c r="IDR60"/>
      <c r="IDS60"/>
      <c r="IDT60"/>
      <c r="IDU60"/>
      <c r="IDV60"/>
      <c r="IDW60"/>
      <c r="IDX60"/>
      <c r="IDY60"/>
      <c r="IDZ60"/>
      <c r="IEA60"/>
      <c r="IEB60"/>
      <c r="IEC60"/>
      <c r="IED60"/>
      <c r="IEE60"/>
      <c r="IEF60"/>
      <c r="IEG60"/>
      <c r="IEH60"/>
      <c r="IEI60"/>
      <c r="IEJ60"/>
      <c r="IEK60"/>
      <c r="IEL60"/>
      <c r="IEM60"/>
      <c r="IEN60"/>
      <c r="IEO60"/>
      <c r="IEP60"/>
      <c r="IEQ60"/>
      <c r="IER60"/>
      <c r="IES60"/>
      <c r="IET60"/>
      <c r="IEU60"/>
      <c r="IEV60"/>
      <c r="IEW60"/>
      <c r="IEX60"/>
      <c r="IEY60"/>
      <c r="IEZ60"/>
      <c r="IFA60"/>
      <c r="IFB60"/>
      <c r="IFC60"/>
      <c r="IFD60"/>
      <c r="IFE60"/>
      <c r="IFF60"/>
      <c r="IFG60"/>
      <c r="IFH60"/>
      <c r="IFI60"/>
      <c r="IFJ60"/>
      <c r="IFK60"/>
      <c r="IFL60"/>
      <c r="IFM60"/>
      <c r="IFN60"/>
      <c r="IFO60"/>
      <c r="IFP60"/>
      <c r="IFQ60"/>
      <c r="IFR60"/>
      <c r="IFS60"/>
      <c r="IFT60"/>
      <c r="IFU60"/>
      <c r="IFV60"/>
      <c r="IFW60"/>
      <c r="IFX60"/>
      <c r="IFY60"/>
      <c r="IFZ60"/>
      <c r="IGA60"/>
      <c r="IGB60"/>
      <c r="IGC60"/>
      <c r="IGD60"/>
      <c r="IGE60"/>
      <c r="IGF60"/>
      <c r="IGG60"/>
      <c r="IGH60"/>
      <c r="IGI60"/>
      <c r="IGJ60"/>
      <c r="IGK60"/>
      <c r="IGL60"/>
      <c r="IGM60"/>
      <c r="IGN60"/>
      <c r="IGO60"/>
      <c r="IGP60"/>
      <c r="IGQ60"/>
      <c r="IGR60"/>
      <c r="IGS60"/>
      <c r="IGT60"/>
      <c r="IGU60"/>
      <c r="IGV60"/>
      <c r="IGW60"/>
      <c r="IGX60"/>
      <c r="IGY60"/>
      <c r="IGZ60"/>
      <c r="IHA60"/>
      <c r="IHB60"/>
      <c r="IHC60"/>
      <c r="IHD60"/>
      <c r="IHE60"/>
      <c r="IHF60"/>
      <c r="IHG60"/>
      <c r="IHH60"/>
      <c r="IHI60"/>
      <c r="IHJ60"/>
      <c r="IHK60"/>
      <c r="IHL60"/>
      <c r="IHM60"/>
      <c r="IHN60"/>
      <c r="IHO60"/>
      <c r="IHP60"/>
      <c r="IHQ60"/>
      <c r="IHR60"/>
      <c r="IHS60"/>
      <c r="IHT60"/>
      <c r="IHU60"/>
      <c r="IHV60"/>
      <c r="IHW60"/>
      <c r="IHX60"/>
      <c r="IHY60"/>
      <c r="IHZ60"/>
      <c r="IIA60"/>
      <c r="IIB60"/>
      <c r="IIC60"/>
      <c r="IID60"/>
      <c r="IIE60"/>
      <c r="IIF60"/>
      <c r="IIG60"/>
      <c r="IIH60"/>
      <c r="III60"/>
      <c r="IIJ60"/>
      <c r="IIK60"/>
      <c r="IIL60"/>
      <c r="IIM60"/>
      <c r="IIN60"/>
      <c r="IIO60"/>
      <c r="IIP60"/>
      <c r="IIQ60"/>
      <c r="IIR60"/>
      <c r="IIS60"/>
      <c r="IIT60"/>
      <c r="IIU60"/>
      <c r="IIV60"/>
      <c r="IIW60"/>
      <c r="IIX60"/>
      <c r="IIY60"/>
      <c r="IIZ60"/>
      <c r="IJA60"/>
      <c r="IJB60"/>
      <c r="IJC60"/>
      <c r="IJD60"/>
      <c r="IJE60"/>
      <c r="IJF60"/>
      <c r="IJG60"/>
      <c r="IJH60"/>
      <c r="IJI60"/>
      <c r="IJJ60"/>
      <c r="IJK60"/>
      <c r="IJL60"/>
      <c r="IJM60"/>
      <c r="IJN60"/>
      <c r="IJO60"/>
      <c r="IJP60"/>
      <c r="IJQ60"/>
      <c r="IJR60"/>
      <c r="IJS60"/>
      <c r="IJT60"/>
      <c r="IJU60"/>
      <c r="IJV60"/>
      <c r="IJW60"/>
      <c r="IJX60"/>
      <c r="IJY60"/>
      <c r="IJZ60"/>
      <c r="IKA60"/>
      <c r="IKB60"/>
      <c r="IKC60"/>
      <c r="IKD60"/>
      <c r="IKE60"/>
      <c r="IKF60"/>
      <c r="IKG60"/>
      <c r="IKH60"/>
      <c r="IKI60"/>
      <c r="IKJ60"/>
      <c r="IKK60"/>
      <c r="IKL60"/>
      <c r="IKM60"/>
      <c r="IKN60"/>
      <c r="IKO60"/>
      <c r="IKP60"/>
      <c r="IKQ60"/>
      <c r="IKR60"/>
      <c r="IKS60"/>
      <c r="IKT60"/>
      <c r="IKU60"/>
      <c r="IKV60"/>
      <c r="IKW60"/>
      <c r="IKX60"/>
      <c r="IKY60"/>
      <c r="IKZ60"/>
      <c r="ILA60"/>
      <c r="ILB60"/>
      <c r="ILC60"/>
      <c r="ILD60"/>
      <c r="ILE60"/>
      <c r="ILF60"/>
      <c r="ILG60"/>
      <c r="ILH60"/>
      <c r="ILI60"/>
      <c r="ILJ60"/>
      <c r="ILK60"/>
      <c r="ILL60"/>
      <c r="ILM60"/>
      <c r="ILN60"/>
      <c r="ILO60"/>
      <c r="ILP60"/>
      <c r="ILQ60"/>
      <c r="ILR60"/>
      <c r="ILS60"/>
      <c r="ILT60"/>
      <c r="ILU60"/>
      <c r="ILV60"/>
      <c r="ILW60"/>
      <c r="ILX60"/>
      <c r="ILY60"/>
      <c r="ILZ60"/>
      <c r="IMA60"/>
      <c r="IMB60"/>
      <c r="IMC60"/>
      <c r="IMD60"/>
      <c r="IME60"/>
      <c r="IMF60"/>
      <c r="IMG60"/>
      <c r="IMH60"/>
      <c r="IMI60"/>
      <c r="IMJ60"/>
      <c r="IMK60"/>
      <c r="IML60"/>
      <c r="IMM60"/>
      <c r="IMN60"/>
      <c r="IMO60"/>
      <c r="IMP60"/>
      <c r="IMQ60"/>
      <c r="IMR60"/>
      <c r="IMS60"/>
      <c r="IMT60"/>
      <c r="IMU60"/>
      <c r="IMV60"/>
      <c r="IMW60"/>
      <c r="IMX60"/>
      <c r="IMY60"/>
      <c r="IMZ60"/>
      <c r="INA60"/>
      <c r="INB60"/>
      <c r="INC60"/>
      <c r="IND60"/>
      <c r="INE60"/>
      <c r="INF60"/>
      <c r="ING60"/>
      <c r="INH60"/>
      <c r="INI60"/>
      <c r="INJ60"/>
      <c r="INK60"/>
      <c r="INL60"/>
      <c r="INM60"/>
      <c r="INN60"/>
      <c r="INO60"/>
      <c r="INP60"/>
      <c r="INQ60"/>
      <c r="INR60"/>
      <c r="INS60"/>
      <c r="INT60"/>
      <c r="INU60"/>
      <c r="INV60"/>
      <c r="INW60"/>
      <c r="INX60"/>
      <c r="INY60"/>
      <c r="INZ60"/>
      <c r="IOA60"/>
      <c r="IOB60"/>
      <c r="IOC60"/>
      <c r="IOD60"/>
      <c r="IOE60"/>
      <c r="IOF60"/>
      <c r="IOG60"/>
      <c r="IOH60"/>
      <c r="IOI60"/>
      <c r="IOJ60"/>
      <c r="IOK60"/>
      <c r="IOL60"/>
      <c r="IOM60"/>
      <c r="ION60"/>
      <c r="IOO60"/>
      <c r="IOP60"/>
      <c r="IOQ60"/>
      <c r="IOR60"/>
      <c r="IOS60"/>
      <c r="IOT60"/>
      <c r="IOU60"/>
      <c r="IOV60"/>
      <c r="IOW60"/>
      <c r="IOX60"/>
      <c r="IOY60"/>
      <c r="IOZ60"/>
      <c r="IPA60"/>
      <c r="IPB60"/>
      <c r="IPC60"/>
      <c r="IPD60"/>
      <c r="IPE60"/>
      <c r="IPF60"/>
      <c r="IPG60"/>
      <c r="IPH60"/>
      <c r="IPI60"/>
      <c r="IPJ60"/>
      <c r="IPK60"/>
      <c r="IPL60"/>
      <c r="IPM60"/>
      <c r="IPN60"/>
      <c r="IPO60"/>
      <c r="IPP60"/>
      <c r="IPQ60"/>
      <c r="IPR60"/>
      <c r="IPS60"/>
      <c r="IPT60"/>
      <c r="IPU60"/>
      <c r="IPV60"/>
      <c r="IPW60"/>
      <c r="IPX60"/>
      <c r="IPY60"/>
      <c r="IPZ60"/>
      <c r="IQA60"/>
      <c r="IQB60"/>
      <c r="IQC60"/>
      <c r="IQD60"/>
      <c r="IQE60"/>
      <c r="IQF60"/>
      <c r="IQG60"/>
      <c r="IQH60"/>
      <c r="IQI60"/>
      <c r="IQJ60"/>
      <c r="IQK60"/>
      <c r="IQL60"/>
      <c r="IQM60"/>
      <c r="IQN60"/>
      <c r="IQO60"/>
      <c r="IQP60"/>
      <c r="IQQ60"/>
      <c r="IQR60"/>
      <c r="IQS60"/>
      <c r="IQT60"/>
      <c r="IQU60"/>
      <c r="IQV60"/>
      <c r="IQW60"/>
      <c r="IQX60"/>
      <c r="IQY60"/>
      <c r="IQZ60"/>
      <c r="IRA60"/>
      <c r="IRB60"/>
      <c r="IRC60"/>
      <c r="IRD60"/>
      <c r="IRE60"/>
      <c r="IRF60"/>
      <c r="IRG60"/>
      <c r="IRH60"/>
      <c r="IRI60"/>
      <c r="IRJ60"/>
      <c r="IRK60"/>
      <c r="IRL60"/>
      <c r="IRM60"/>
      <c r="IRN60"/>
      <c r="IRO60"/>
      <c r="IRP60"/>
      <c r="IRQ60"/>
      <c r="IRR60"/>
      <c r="IRS60"/>
      <c r="IRT60"/>
      <c r="IRU60"/>
      <c r="IRV60"/>
      <c r="IRW60"/>
      <c r="IRX60"/>
      <c r="IRY60"/>
      <c r="IRZ60"/>
      <c r="ISA60"/>
      <c r="ISB60"/>
      <c r="ISC60"/>
      <c r="ISD60"/>
      <c r="ISE60"/>
      <c r="ISF60"/>
      <c r="ISG60"/>
      <c r="ISH60"/>
      <c r="ISI60"/>
      <c r="ISJ60"/>
      <c r="ISK60"/>
      <c r="ISL60"/>
      <c r="ISM60"/>
      <c r="ISN60"/>
      <c r="ISO60"/>
      <c r="ISP60"/>
      <c r="ISQ60"/>
      <c r="ISR60"/>
      <c r="ISS60"/>
      <c r="IST60"/>
      <c r="ISU60"/>
      <c r="ISV60"/>
      <c r="ISW60"/>
      <c r="ISX60"/>
      <c r="ISY60"/>
      <c r="ISZ60"/>
      <c r="ITA60"/>
      <c r="ITB60"/>
      <c r="ITC60"/>
      <c r="ITD60"/>
      <c r="ITE60"/>
      <c r="ITF60"/>
      <c r="ITG60"/>
      <c r="ITH60"/>
      <c r="ITI60"/>
      <c r="ITJ60"/>
      <c r="ITK60"/>
      <c r="ITL60"/>
      <c r="ITM60"/>
      <c r="ITN60"/>
      <c r="ITO60"/>
      <c r="ITP60"/>
      <c r="ITQ60"/>
      <c r="ITR60"/>
      <c r="ITS60"/>
      <c r="ITT60"/>
      <c r="ITU60"/>
      <c r="ITV60"/>
      <c r="ITW60"/>
      <c r="ITX60"/>
      <c r="ITY60"/>
      <c r="ITZ60"/>
      <c r="IUA60"/>
      <c r="IUB60"/>
      <c r="IUC60"/>
      <c r="IUD60"/>
      <c r="IUE60"/>
      <c r="IUF60"/>
      <c r="IUG60"/>
      <c r="IUH60"/>
      <c r="IUI60"/>
      <c r="IUJ60"/>
      <c r="IUK60"/>
      <c r="IUL60"/>
      <c r="IUM60"/>
      <c r="IUN60"/>
      <c r="IUO60"/>
      <c r="IUP60"/>
      <c r="IUQ60"/>
      <c r="IUR60"/>
      <c r="IUS60"/>
      <c r="IUT60"/>
      <c r="IUU60"/>
      <c r="IUV60"/>
      <c r="IUW60"/>
      <c r="IUX60"/>
      <c r="IUY60"/>
      <c r="IUZ60"/>
      <c r="IVA60"/>
      <c r="IVB60"/>
      <c r="IVC60"/>
      <c r="IVD60"/>
      <c r="IVE60"/>
      <c r="IVF60"/>
      <c r="IVG60"/>
      <c r="IVH60"/>
      <c r="IVI60"/>
      <c r="IVJ60"/>
      <c r="IVK60"/>
      <c r="IVL60"/>
      <c r="IVM60"/>
      <c r="IVN60"/>
      <c r="IVO60"/>
      <c r="IVP60"/>
      <c r="IVQ60"/>
      <c r="IVR60"/>
      <c r="IVS60"/>
      <c r="IVT60"/>
      <c r="IVU60"/>
      <c r="IVV60"/>
      <c r="IVW60"/>
      <c r="IVX60"/>
      <c r="IVY60"/>
      <c r="IVZ60"/>
      <c r="IWA60"/>
      <c r="IWB60"/>
      <c r="IWC60"/>
      <c r="IWD60"/>
      <c r="IWE60"/>
      <c r="IWF60"/>
      <c r="IWG60"/>
      <c r="IWH60"/>
      <c r="IWI60"/>
      <c r="IWJ60"/>
      <c r="IWK60"/>
      <c r="IWL60"/>
      <c r="IWM60"/>
      <c r="IWN60"/>
      <c r="IWO60"/>
      <c r="IWP60"/>
      <c r="IWQ60"/>
      <c r="IWR60"/>
      <c r="IWS60"/>
      <c r="IWT60"/>
      <c r="IWU60"/>
      <c r="IWV60"/>
      <c r="IWW60"/>
      <c r="IWX60"/>
      <c r="IWY60"/>
      <c r="IWZ60"/>
      <c r="IXA60"/>
      <c r="IXB60"/>
      <c r="IXC60"/>
      <c r="IXD60"/>
      <c r="IXE60"/>
      <c r="IXF60"/>
      <c r="IXG60"/>
      <c r="IXH60"/>
      <c r="IXI60"/>
      <c r="IXJ60"/>
      <c r="IXK60"/>
      <c r="IXL60"/>
      <c r="IXM60"/>
      <c r="IXN60"/>
      <c r="IXO60"/>
      <c r="IXP60"/>
      <c r="IXQ60"/>
      <c r="IXR60"/>
      <c r="IXS60"/>
      <c r="IXT60"/>
      <c r="IXU60"/>
      <c r="IXV60"/>
      <c r="IXW60"/>
      <c r="IXX60"/>
      <c r="IXY60"/>
      <c r="IXZ60"/>
      <c r="IYA60"/>
      <c r="IYB60"/>
      <c r="IYC60"/>
      <c r="IYD60"/>
      <c r="IYE60"/>
      <c r="IYF60"/>
      <c r="IYG60"/>
      <c r="IYH60"/>
      <c r="IYI60"/>
      <c r="IYJ60"/>
      <c r="IYK60"/>
      <c r="IYL60"/>
      <c r="IYM60"/>
      <c r="IYN60"/>
      <c r="IYO60"/>
      <c r="IYP60"/>
      <c r="IYQ60"/>
      <c r="IYR60"/>
      <c r="IYS60"/>
      <c r="IYT60"/>
      <c r="IYU60"/>
      <c r="IYV60"/>
      <c r="IYW60"/>
      <c r="IYX60"/>
      <c r="IYY60"/>
      <c r="IYZ60"/>
      <c r="IZA60"/>
      <c r="IZB60"/>
      <c r="IZC60"/>
      <c r="IZD60"/>
      <c r="IZE60"/>
      <c r="IZF60"/>
      <c r="IZG60"/>
      <c r="IZH60"/>
      <c r="IZI60"/>
      <c r="IZJ60"/>
      <c r="IZK60"/>
      <c r="IZL60"/>
      <c r="IZM60"/>
      <c r="IZN60"/>
      <c r="IZO60"/>
      <c r="IZP60"/>
      <c r="IZQ60"/>
      <c r="IZR60"/>
      <c r="IZS60"/>
      <c r="IZT60"/>
      <c r="IZU60"/>
      <c r="IZV60"/>
      <c r="IZW60"/>
      <c r="IZX60"/>
      <c r="IZY60"/>
      <c r="IZZ60"/>
      <c r="JAA60"/>
      <c r="JAB60"/>
      <c r="JAC60"/>
      <c r="JAD60"/>
      <c r="JAE60"/>
      <c r="JAF60"/>
      <c r="JAG60"/>
      <c r="JAH60"/>
      <c r="JAI60"/>
      <c r="JAJ60"/>
      <c r="JAK60"/>
      <c r="JAL60"/>
      <c r="JAM60"/>
      <c r="JAN60"/>
      <c r="JAO60"/>
      <c r="JAP60"/>
      <c r="JAQ60"/>
      <c r="JAR60"/>
      <c r="JAS60"/>
      <c r="JAT60"/>
      <c r="JAU60"/>
      <c r="JAV60"/>
      <c r="JAW60"/>
      <c r="JAX60"/>
      <c r="JAY60"/>
      <c r="JAZ60"/>
      <c r="JBA60"/>
      <c r="JBB60"/>
      <c r="JBC60"/>
      <c r="JBD60"/>
      <c r="JBE60"/>
      <c r="JBF60"/>
      <c r="JBG60"/>
      <c r="JBH60"/>
      <c r="JBI60"/>
      <c r="JBJ60"/>
      <c r="JBK60"/>
      <c r="JBL60"/>
      <c r="JBM60"/>
      <c r="JBN60"/>
      <c r="JBO60"/>
      <c r="JBP60"/>
      <c r="JBQ60"/>
      <c r="JBR60"/>
      <c r="JBS60"/>
      <c r="JBT60"/>
      <c r="JBU60"/>
      <c r="JBV60"/>
      <c r="JBW60"/>
      <c r="JBX60"/>
      <c r="JBY60"/>
      <c r="JBZ60"/>
      <c r="JCA60"/>
      <c r="JCB60"/>
      <c r="JCC60"/>
      <c r="JCD60"/>
      <c r="JCE60"/>
      <c r="JCF60"/>
      <c r="JCG60"/>
      <c r="JCH60"/>
      <c r="JCI60"/>
      <c r="JCJ60"/>
      <c r="JCK60"/>
      <c r="JCL60"/>
      <c r="JCM60"/>
      <c r="JCN60"/>
      <c r="JCO60"/>
      <c r="JCP60"/>
      <c r="JCQ60"/>
      <c r="JCR60"/>
      <c r="JCS60"/>
      <c r="JCT60"/>
      <c r="JCU60"/>
      <c r="JCV60"/>
      <c r="JCW60"/>
      <c r="JCX60"/>
      <c r="JCY60"/>
      <c r="JCZ60"/>
      <c r="JDA60"/>
      <c r="JDB60"/>
      <c r="JDC60"/>
      <c r="JDD60"/>
      <c r="JDE60"/>
      <c r="JDF60"/>
      <c r="JDG60"/>
      <c r="JDH60"/>
      <c r="JDI60"/>
      <c r="JDJ60"/>
      <c r="JDK60"/>
      <c r="JDL60"/>
      <c r="JDM60"/>
      <c r="JDN60"/>
      <c r="JDO60"/>
      <c r="JDP60"/>
      <c r="JDQ60"/>
      <c r="JDR60"/>
      <c r="JDS60"/>
      <c r="JDT60"/>
      <c r="JDU60"/>
      <c r="JDV60"/>
      <c r="JDW60"/>
      <c r="JDX60"/>
      <c r="JDY60"/>
      <c r="JDZ60"/>
      <c r="JEA60"/>
      <c r="JEB60"/>
      <c r="JEC60"/>
      <c r="JED60"/>
      <c r="JEE60"/>
      <c r="JEF60"/>
      <c r="JEG60"/>
      <c r="JEH60"/>
      <c r="JEI60"/>
      <c r="JEJ60"/>
      <c r="JEK60"/>
      <c r="JEL60"/>
      <c r="JEM60"/>
      <c r="JEN60"/>
      <c r="JEO60"/>
      <c r="JEP60"/>
      <c r="JEQ60"/>
      <c r="JER60"/>
      <c r="JES60"/>
      <c r="JET60"/>
      <c r="JEU60"/>
      <c r="JEV60"/>
      <c r="JEW60"/>
      <c r="JEX60"/>
      <c r="JEY60"/>
      <c r="JEZ60"/>
      <c r="JFA60"/>
      <c r="JFB60"/>
      <c r="JFC60"/>
      <c r="JFD60"/>
      <c r="JFE60"/>
      <c r="JFF60"/>
      <c r="JFG60"/>
      <c r="JFH60"/>
      <c r="JFI60"/>
      <c r="JFJ60"/>
      <c r="JFK60"/>
      <c r="JFL60"/>
      <c r="JFM60"/>
      <c r="JFN60"/>
      <c r="JFO60"/>
      <c r="JFP60"/>
      <c r="JFQ60"/>
      <c r="JFR60"/>
      <c r="JFS60"/>
      <c r="JFT60"/>
      <c r="JFU60"/>
      <c r="JFV60"/>
      <c r="JFW60"/>
      <c r="JFX60"/>
      <c r="JFY60"/>
      <c r="JFZ60"/>
      <c r="JGA60"/>
      <c r="JGB60"/>
      <c r="JGC60"/>
      <c r="JGD60"/>
      <c r="JGE60"/>
      <c r="JGF60"/>
      <c r="JGG60"/>
      <c r="JGH60"/>
      <c r="JGI60"/>
      <c r="JGJ60"/>
      <c r="JGK60"/>
      <c r="JGL60"/>
      <c r="JGM60"/>
      <c r="JGN60"/>
      <c r="JGO60"/>
      <c r="JGP60"/>
      <c r="JGQ60"/>
      <c r="JGR60"/>
      <c r="JGS60"/>
      <c r="JGT60"/>
      <c r="JGU60"/>
      <c r="JGV60"/>
      <c r="JGW60"/>
      <c r="JGX60"/>
      <c r="JGY60"/>
      <c r="JGZ60"/>
      <c r="JHA60"/>
      <c r="JHB60"/>
      <c r="JHC60"/>
      <c r="JHD60"/>
      <c r="JHE60"/>
      <c r="JHF60"/>
      <c r="JHG60"/>
      <c r="JHH60"/>
      <c r="JHI60"/>
      <c r="JHJ60"/>
      <c r="JHK60"/>
      <c r="JHL60"/>
      <c r="JHM60"/>
      <c r="JHN60"/>
      <c r="JHO60"/>
      <c r="JHP60"/>
      <c r="JHQ60"/>
      <c r="JHR60"/>
      <c r="JHS60"/>
      <c r="JHT60"/>
      <c r="JHU60"/>
      <c r="JHV60"/>
      <c r="JHW60"/>
      <c r="JHX60"/>
      <c r="JHY60"/>
      <c r="JHZ60"/>
      <c r="JIA60"/>
      <c r="JIB60"/>
      <c r="JIC60"/>
      <c r="JID60"/>
      <c r="JIE60"/>
      <c r="JIF60"/>
      <c r="JIG60"/>
      <c r="JIH60"/>
      <c r="JII60"/>
      <c r="JIJ60"/>
      <c r="JIK60"/>
      <c r="JIL60"/>
      <c r="JIM60"/>
      <c r="JIN60"/>
      <c r="JIO60"/>
      <c r="JIP60"/>
      <c r="JIQ60"/>
      <c r="JIR60"/>
      <c r="JIS60"/>
      <c r="JIT60"/>
      <c r="JIU60"/>
      <c r="JIV60"/>
      <c r="JIW60"/>
      <c r="JIX60"/>
      <c r="JIY60"/>
      <c r="JIZ60"/>
      <c r="JJA60"/>
      <c r="JJB60"/>
      <c r="JJC60"/>
      <c r="JJD60"/>
      <c r="JJE60"/>
      <c r="JJF60"/>
      <c r="JJG60"/>
      <c r="JJH60"/>
      <c r="JJI60"/>
      <c r="JJJ60"/>
      <c r="JJK60"/>
      <c r="JJL60"/>
      <c r="JJM60"/>
      <c r="JJN60"/>
      <c r="JJO60"/>
      <c r="JJP60"/>
      <c r="JJQ60"/>
      <c r="JJR60"/>
      <c r="JJS60"/>
      <c r="JJT60"/>
      <c r="JJU60"/>
      <c r="JJV60"/>
      <c r="JJW60"/>
      <c r="JJX60"/>
      <c r="JJY60"/>
      <c r="JJZ60"/>
      <c r="JKA60"/>
      <c r="JKB60"/>
      <c r="JKC60"/>
      <c r="JKD60"/>
      <c r="JKE60"/>
      <c r="JKF60"/>
      <c r="JKG60"/>
      <c r="JKH60"/>
      <c r="JKI60"/>
      <c r="JKJ60"/>
      <c r="JKK60"/>
      <c r="JKL60"/>
      <c r="JKM60"/>
      <c r="JKN60"/>
      <c r="JKO60"/>
      <c r="JKP60"/>
      <c r="JKQ60"/>
      <c r="JKR60"/>
      <c r="JKS60"/>
      <c r="JKT60"/>
      <c r="JKU60"/>
      <c r="JKV60"/>
      <c r="JKW60"/>
      <c r="JKX60"/>
      <c r="JKY60"/>
      <c r="JKZ60"/>
      <c r="JLA60"/>
      <c r="JLB60"/>
      <c r="JLC60"/>
      <c r="JLD60"/>
      <c r="JLE60"/>
      <c r="JLF60"/>
      <c r="JLG60"/>
      <c r="JLH60"/>
      <c r="JLI60"/>
      <c r="JLJ60"/>
      <c r="JLK60"/>
      <c r="JLL60"/>
      <c r="JLM60"/>
      <c r="JLN60"/>
      <c r="JLO60"/>
      <c r="JLP60"/>
      <c r="JLQ60"/>
      <c r="JLR60"/>
      <c r="JLS60"/>
      <c r="JLT60"/>
      <c r="JLU60"/>
      <c r="JLV60"/>
      <c r="JLW60"/>
      <c r="JLX60"/>
      <c r="JLY60"/>
      <c r="JLZ60"/>
      <c r="JMA60"/>
      <c r="JMB60"/>
      <c r="JMC60"/>
      <c r="JMD60"/>
      <c r="JME60"/>
      <c r="JMF60"/>
      <c r="JMG60"/>
      <c r="JMH60"/>
      <c r="JMI60"/>
      <c r="JMJ60"/>
      <c r="JMK60"/>
      <c r="JML60"/>
      <c r="JMM60"/>
      <c r="JMN60"/>
      <c r="JMO60"/>
      <c r="JMP60"/>
      <c r="JMQ60"/>
      <c r="JMR60"/>
      <c r="JMS60"/>
      <c r="JMT60"/>
      <c r="JMU60"/>
      <c r="JMV60"/>
      <c r="JMW60"/>
      <c r="JMX60"/>
      <c r="JMY60"/>
      <c r="JMZ60"/>
      <c r="JNA60"/>
      <c r="JNB60"/>
      <c r="JNC60"/>
      <c r="JND60"/>
      <c r="JNE60"/>
      <c r="JNF60"/>
      <c r="JNG60"/>
      <c r="JNH60"/>
      <c r="JNI60"/>
      <c r="JNJ60"/>
      <c r="JNK60"/>
      <c r="JNL60"/>
      <c r="JNM60"/>
      <c r="JNN60"/>
      <c r="JNO60"/>
      <c r="JNP60"/>
      <c r="JNQ60"/>
      <c r="JNR60"/>
      <c r="JNS60"/>
      <c r="JNT60"/>
      <c r="JNU60"/>
      <c r="JNV60"/>
      <c r="JNW60"/>
      <c r="JNX60"/>
      <c r="JNY60"/>
      <c r="JNZ60"/>
      <c r="JOA60"/>
      <c r="JOB60"/>
      <c r="JOC60"/>
      <c r="JOD60"/>
      <c r="JOE60"/>
      <c r="JOF60"/>
      <c r="JOG60"/>
      <c r="JOH60"/>
      <c r="JOI60"/>
      <c r="JOJ60"/>
      <c r="JOK60"/>
      <c r="JOL60"/>
      <c r="JOM60"/>
      <c r="JON60"/>
      <c r="JOO60"/>
      <c r="JOP60"/>
      <c r="JOQ60"/>
      <c r="JOR60"/>
      <c r="JOS60"/>
      <c r="JOT60"/>
      <c r="JOU60"/>
      <c r="JOV60"/>
      <c r="JOW60"/>
      <c r="JOX60"/>
      <c r="JOY60"/>
      <c r="JOZ60"/>
      <c r="JPA60"/>
      <c r="JPB60"/>
      <c r="JPC60"/>
      <c r="JPD60"/>
      <c r="JPE60"/>
      <c r="JPF60"/>
      <c r="JPG60"/>
      <c r="JPH60"/>
      <c r="JPI60"/>
      <c r="JPJ60"/>
      <c r="JPK60"/>
      <c r="JPL60"/>
      <c r="JPM60"/>
      <c r="JPN60"/>
      <c r="JPO60"/>
      <c r="JPP60"/>
      <c r="JPQ60"/>
      <c r="JPR60"/>
      <c r="JPS60"/>
      <c r="JPT60"/>
      <c r="JPU60"/>
      <c r="JPV60"/>
      <c r="JPW60"/>
      <c r="JPX60"/>
      <c r="JPY60"/>
      <c r="JPZ60"/>
      <c r="JQA60"/>
      <c r="JQB60"/>
      <c r="JQC60"/>
      <c r="JQD60"/>
      <c r="JQE60"/>
      <c r="JQF60"/>
      <c r="JQG60"/>
      <c r="JQH60"/>
      <c r="JQI60"/>
      <c r="JQJ60"/>
      <c r="JQK60"/>
      <c r="JQL60"/>
      <c r="JQM60"/>
      <c r="JQN60"/>
      <c r="JQO60"/>
      <c r="JQP60"/>
      <c r="JQQ60"/>
      <c r="JQR60"/>
      <c r="JQS60"/>
      <c r="JQT60"/>
      <c r="JQU60"/>
      <c r="JQV60"/>
      <c r="JQW60"/>
      <c r="JQX60"/>
      <c r="JQY60"/>
      <c r="JQZ60"/>
      <c r="JRA60"/>
      <c r="JRB60"/>
      <c r="JRC60"/>
      <c r="JRD60"/>
      <c r="JRE60"/>
      <c r="JRF60"/>
      <c r="JRG60"/>
      <c r="JRH60"/>
      <c r="JRI60"/>
      <c r="JRJ60"/>
      <c r="JRK60"/>
      <c r="JRL60"/>
      <c r="JRM60"/>
      <c r="JRN60"/>
      <c r="JRO60"/>
      <c r="JRP60"/>
      <c r="JRQ60"/>
      <c r="JRR60"/>
      <c r="JRS60"/>
      <c r="JRT60"/>
      <c r="JRU60"/>
      <c r="JRV60"/>
      <c r="JRW60"/>
      <c r="JRX60"/>
      <c r="JRY60"/>
      <c r="JRZ60"/>
      <c r="JSA60"/>
      <c r="JSB60"/>
      <c r="JSC60"/>
      <c r="JSD60"/>
      <c r="JSE60"/>
      <c r="JSF60"/>
      <c r="JSG60"/>
      <c r="JSH60"/>
      <c r="JSI60"/>
      <c r="JSJ60"/>
      <c r="JSK60"/>
      <c r="JSL60"/>
      <c r="JSM60"/>
      <c r="JSN60"/>
      <c r="JSO60"/>
      <c r="JSP60"/>
      <c r="JSQ60"/>
      <c r="JSR60"/>
      <c r="JSS60"/>
      <c r="JST60"/>
      <c r="JSU60"/>
      <c r="JSV60"/>
      <c r="JSW60"/>
      <c r="JSX60"/>
      <c r="JSY60"/>
      <c r="JSZ60"/>
      <c r="JTA60"/>
      <c r="JTB60"/>
      <c r="JTC60"/>
      <c r="JTD60"/>
      <c r="JTE60"/>
      <c r="JTF60"/>
      <c r="JTG60"/>
      <c r="JTH60"/>
      <c r="JTI60"/>
      <c r="JTJ60"/>
      <c r="JTK60"/>
      <c r="JTL60"/>
      <c r="JTM60"/>
      <c r="JTN60"/>
      <c r="JTO60"/>
      <c r="JTP60"/>
      <c r="JTQ60"/>
      <c r="JTR60"/>
      <c r="JTS60"/>
      <c r="JTT60"/>
      <c r="JTU60"/>
      <c r="JTV60"/>
      <c r="JTW60"/>
      <c r="JTX60"/>
      <c r="JTY60"/>
      <c r="JTZ60"/>
      <c r="JUA60"/>
      <c r="JUB60"/>
      <c r="JUC60"/>
      <c r="JUD60"/>
      <c r="JUE60"/>
      <c r="JUF60"/>
      <c r="JUG60"/>
      <c r="JUH60"/>
      <c r="JUI60"/>
      <c r="JUJ60"/>
      <c r="JUK60"/>
      <c r="JUL60"/>
      <c r="JUM60"/>
      <c r="JUN60"/>
      <c r="JUO60"/>
      <c r="JUP60"/>
      <c r="JUQ60"/>
      <c r="JUR60"/>
      <c r="JUS60"/>
      <c r="JUT60"/>
      <c r="JUU60"/>
      <c r="JUV60"/>
      <c r="JUW60"/>
      <c r="JUX60"/>
      <c r="JUY60"/>
      <c r="JUZ60"/>
      <c r="JVA60"/>
      <c r="JVB60"/>
      <c r="JVC60"/>
      <c r="JVD60"/>
      <c r="JVE60"/>
      <c r="JVF60"/>
      <c r="JVG60"/>
      <c r="JVH60"/>
      <c r="JVI60"/>
      <c r="JVJ60"/>
      <c r="JVK60"/>
      <c r="JVL60"/>
      <c r="JVM60"/>
      <c r="JVN60"/>
      <c r="JVO60"/>
      <c r="JVP60"/>
      <c r="JVQ60"/>
      <c r="JVR60"/>
      <c r="JVS60"/>
      <c r="JVT60"/>
      <c r="JVU60"/>
      <c r="JVV60"/>
      <c r="JVW60"/>
      <c r="JVX60"/>
      <c r="JVY60"/>
      <c r="JVZ60"/>
      <c r="JWA60"/>
      <c r="JWB60"/>
      <c r="JWC60"/>
      <c r="JWD60"/>
      <c r="JWE60"/>
      <c r="JWF60"/>
      <c r="JWG60"/>
      <c r="JWH60"/>
      <c r="JWI60"/>
      <c r="JWJ60"/>
      <c r="JWK60"/>
      <c r="JWL60"/>
      <c r="JWM60"/>
      <c r="JWN60"/>
      <c r="JWO60"/>
      <c r="JWP60"/>
      <c r="JWQ60"/>
      <c r="JWR60"/>
      <c r="JWS60"/>
      <c r="JWT60"/>
      <c r="JWU60"/>
      <c r="JWV60"/>
      <c r="JWW60"/>
      <c r="JWX60"/>
      <c r="JWY60"/>
      <c r="JWZ60"/>
      <c r="JXA60"/>
      <c r="JXB60"/>
      <c r="JXC60"/>
      <c r="JXD60"/>
      <c r="JXE60"/>
      <c r="JXF60"/>
      <c r="JXG60"/>
      <c r="JXH60"/>
      <c r="JXI60"/>
      <c r="JXJ60"/>
      <c r="JXK60"/>
      <c r="JXL60"/>
      <c r="JXM60"/>
      <c r="JXN60"/>
      <c r="JXO60"/>
      <c r="JXP60"/>
      <c r="JXQ60"/>
      <c r="JXR60"/>
      <c r="JXS60"/>
      <c r="JXT60"/>
      <c r="JXU60"/>
      <c r="JXV60"/>
      <c r="JXW60"/>
      <c r="JXX60"/>
      <c r="JXY60"/>
      <c r="JXZ60"/>
      <c r="JYA60"/>
      <c r="JYB60"/>
      <c r="JYC60"/>
      <c r="JYD60"/>
      <c r="JYE60"/>
      <c r="JYF60"/>
      <c r="JYG60"/>
      <c r="JYH60"/>
      <c r="JYI60"/>
      <c r="JYJ60"/>
      <c r="JYK60"/>
      <c r="JYL60"/>
      <c r="JYM60"/>
      <c r="JYN60"/>
      <c r="JYO60"/>
      <c r="JYP60"/>
      <c r="JYQ60"/>
      <c r="JYR60"/>
      <c r="JYS60"/>
      <c r="JYT60"/>
      <c r="JYU60"/>
      <c r="JYV60"/>
      <c r="JYW60"/>
      <c r="JYX60"/>
      <c r="JYY60"/>
      <c r="JYZ60"/>
      <c r="JZA60"/>
      <c r="JZB60"/>
      <c r="JZC60"/>
      <c r="JZD60"/>
      <c r="JZE60"/>
      <c r="JZF60"/>
      <c r="JZG60"/>
      <c r="JZH60"/>
      <c r="JZI60"/>
      <c r="JZJ60"/>
      <c r="JZK60"/>
      <c r="JZL60"/>
      <c r="JZM60"/>
      <c r="JZN60"/>
      <c r="JZO60"/>
      <c r="JZP60"/>
      <c r="JZQ60"/>
      <c r="JZR60"/>
      <c r="JZS60"/>
      <c r="JZT60"/>
      <c r="JZU60"/>
      <c r="JZV60"/>
      <c r="JZW60"/>
      <c r="JZX60"/>
      <c r="JZY60"/>
      <c r="JZZ60"/>
      <c r="KAA60"/>
      <c r="KAB60"/>
      <c r="KAC60"/>
      <c r="KAD60"/>
      <c r="KAE60"/>
      <c r="KAF60"/>
      <c r="KAG60"/>
      <c r="KAH60"/>
      <c r="KAI60"/>
      <c r="KAJ60"/>
      <c r="KAK60"/>
      <c r="KAL60"/>
      <c r="KAM60"/>
      <c r="KAN60"/>
      <c r="KAO60"/>
      <c r="KAP60"/>
      <c r="KAQ60"/>
      <c r="KAR60"/>
      <c r="KAS60"/>
      <c r="KAT60"/>
      <c r="KAU60"/>
      <c r="KAV60"/>
      <c r="KAW60"/>
      <c r="KAX60"/>
      <c r="KAY60"/>
      <c r="KAZ60"/>
      <c r="KBA60"/>
      <c r="KBB60"/>
      <c r="KBC60"/>
      <c r="KBD60"/>
      <c r="KBE60"/>
      <c r="KBF60"/>
      <c r="KBG60"/>
      <c r="KBH60"/>
      <c r="KBI60"/>
      <c r="KBJ60"/>
      <c r="KBK60"/>
      <c r="KBL60"/>
      <c r="KBM60"/>
      <c r="KBN60"/>
      <c r="KBO60"/>
      <c r="KBP60"/>
      <c r="KBQ60"/>
      <c r="KBR60"/>
      <c r="KBS60"/>
      <c r="KBT60"/>
      <c r="KBU60"/>
      <c r="KBV60"/>
      <c r="KBW60"/>
      <c r="KBX60"/>
      <c r="KBY60"/>
      <c r="KBZ60"/>
      <c r="KCA60"/>
      <c r="KCB60"/>
      <c r="KCC60"/>
      <c r="KCD60"/>
      <c r="KCE60"/>
      <c r="KCF60"/>
      <c r="KCG60"/>
      <c r="KCH60"/>
      <c r="KCI60"/>
      <c r="KCJ60"/>
      <c r="KCK60"/>
      <c r="KCL60"/>
      <c r="KCM60"/>
      <c r="KCN60"/>
      <c r="KCO60"/>
      <c r="KCP60"/>
      <c r="KCQ60"/>
      <c r="KCR60"/>
      <c r="KCS60"/>
      <c r="KCT60"/>
      <c r="KCU60"/>
      <c r="KCV60"/>
      <c r="KCW60"/>
      <c r="KCX60"/>
      <c r="KCY60"/>
      <c r="KCZ60"/>
      <c r="KDA60"/>
      <c r="KDB60"/>
      <c r="KDC60"/>
      <c r="KDD60"/>
      <c r="KDE60"/>
      <c r="KDF60"/>
      <c r="KDG60"/>
      <c r="KDH60"/>
      <c r="KDI60"/>
      <c r="KDJ60"/>
      <c r="KDK60"/>
      <c r="KDL60"/>
      <c r="KDM60"/>
      <c r="KDN60"/>
      <c r="KDO60"/>
      <c r="KDP60"/>
      <c r="KDQ60"/>
      <c r="KDR60"/>
      <c r="KDS60"/>
      <c r="KDT60"/>
      <c r="KDU60"/>
      <c r="KDV60"/>
      <c r="KDW60"/>
      <c r="KDX60"/>
      <c r="KDY60"/>
      <c r="KDZ60"/>
      <c r="KEA60"/>
      <c r="KEB60"/>
      <c r="KEC60"/>
      <c r="KED60"/>
      <c r="KEE60"/>
      <c r="KEF60"/>
      <c r="KEG60"/>
      <c r="KEH60"/>
      <c r="KEI60"/>
      <c r="KEJ60"/>
      <c r="KEK60"/>
      <c r="KEL60"/>
      <c r="KEM60"/>
      <c r="KEN60"/>
      <c r="KEO60"/>
      <c r="KEP60"/>
      <c r="KEQ60"/>
      <c r="KER60"/>
      <c r="KES60"/>
      <c r="KET60"/>
      <c r="KEU60"/>
      <c r="KEV60"/>
      <c r="KEW60"/>
      <c r="KEX60"/>
      <c r="KEY60"/>
      <c r="KEZ60"/>
      <c r="KFA60"/>
      <c r="KFB60"/>
      <c r="KFC60"/>
      <c r="KFD60"/>
      <c r="KFE60"/>
      <c r="KFF60"/>
      <c r="KFG60"/>
      <c r="KFH60"/>
      <c r="KFI60"/>
      <c r="KFJ60"/>
      <c r="KFK60"/>
      <c r="KFL60"/>
      <c r="KFM60"/>
      <c r="KFN60"/>
      <c r="KFO60"/>
      <c r="KFP60"/>
      <c r="KFQ60"/>
      <c r="KFR60"/>
      <c r="KFS60"/>
      <c r="KFT60"/>
      <c r="KFU60"/>
      <c r="KFV60"/>
      <c r="KFW60"/>
      <c r="KFX60"/>
      <c r="KFY60"/>
      <c r="KFZ60"/>
      <c r="KGA60"/>
      <c r="KGB60"/>
      <c r="KGC60"/>
      <c r="KGD60"/>
      <c r="KGE60"/>
      <c r="KGF60"/>
      <c r="KGG60"/>
      <c r="KGH60"/>
      <c r="KGI60"/>
      <c r="KGJ60"/>
      <c r="KGK60"/>
      <c r="KGL60"/>
      <c r="KGM60"/>
      <c r="KGN60"/>
      <c r="KGO60"/>
      <c r="KGP60"/>
      <c r="KGQ60"/>
      <c r="KGR60"/>
      <c r="KGS60"/>
      <c r="KGT60"/>
      <c r="KGU60"/>
      <c r="KGV60"/>
      <c r="KGW60"/>
      <c r="KGX60"/>
      <c r="KGY60"/>
      <c r="KGZ60"/>
      <c r="KHA60"/>
      <c r="KHB60"/>
      <c r="KHC60"/>
      <c r="KHD60"/>
      <c r="KHE60"/>
      <c r="KHF60"/>
      <c r="KHG60"/>
      <c r="KHH60"/>
      <c r="KHI60"/>
      <c r="KHJ60"/>
      <c r="KHK60"/>
      <c r="KHL60"/>
      <c r="KHM60"/>
      <c r="KHN60"/>
      <c r="KHO60"/>
      <c r="KHP60"/>
      <c r="KHQ60"/>
      <c r="KHR60"/>
      <c r="KHS60"/>
      <c r="KHT60"/>
      <c r="KHU60"/>
      <c r="KHV60"/>
      <c r="KHW60"/>
      <c r="KHX60"/>
      <c r="KHY60"/>
      <c r="KHZ60"/>
      <c r="KIA60"/>
      <c r="KIB60"/>
      <c r="KIC60"/>
      <c r="KID60"/>
      <c r="KIE60"/>
      <c r="KIF60"/>
      <c r="KIG60"/>
      <c r="KIH60"/>
      <c r="KII60"/>
      <c r="KIJ60"/>
      <c r="KIK60"/>
      <c r="KIL60"/>
      <c r="KIM60"/>
      <c r="KIN60"/>
      <c r="KIO60"/>
      <c r="KIP60"/>
      <c r="KIQ60"/>
      <c r="KIR60"/>
      <c r="KIS60"/>
      <c r="KIT60"/>
      <c r="KIU60"/>
      <c r="KIV60"/>
      <c r="KIW60"/>
      <c r="KIX60"/>
      <c r="KIY60"/>
      <c r="KIZ60"/>
      <c r="KJA60"/>
      <c r="KJB60"/>
      <c r="KJC60"/>
      <c r="KJD60"/>
      <c r="KJE60"/>
      <c r="KJF60"/>
      <c r="KJG60"/>
      <c r="KJH60"/>
      <c r="KJI60"/>
      <c r="KJJ60"/>
      <c r="KJK60"/>
      <c r="KJL60"/>
      <c r="KJM60"/>
      <c r="KJN60"/>
      <c r="KJO60"/>
      <c r="KJP60"/>
      <c r="KJQ60"/>
      <c r="KJR60"/>
      <c r="KJS60"/>
      <c r="KJT60"/>
      <c r="KJU60"/>
      <c r="KJV60"/>
      <c r="KJW60"/>
      <c r="KJX60"/>
      <c r="KJY60"/>
      <c r="KJZ60"/>
      <c r="KKA60"/>
      <c r="KKB60"/>
      <c r="KKC60"/>
      <c r="KKD60"/>
      <c r="KKE60"/>
      <c r="KKF60"/>
      <c r="KKG60"/>
      <c r="KKH60"/>
      <c r="KKI60"/>
      <c r="KKJ60"/>
      <c r="KKK60"/>
      <c r="KKL60"/>
      <c r="KKM60"/>
      <c r="KKN60"/>
      <c r="KKO60"/>
      <c r="KKP60"/>
      <c r="KKQ60"/>
      <c r="KKR60"/>
      <c r="KKS60"/>
      <c r="KKT60"/>
      <c r="KKU60"/>
      <c r="KKV60"/>
      <c r="KKW60"/>
      <c r="KKX60"/>
      <c r="KKY60"/>
      <c r="KKZ60"/>
      <c r="KLA60"/>
      <c r="KLB60"/>
      <c r="KLC60"/>
      <c r="KLD60"/>
      <c r="KLE60"/>
      <c r="KLF60"/>
      <c r="KLG60"/>
      <c r="KLH60"/>
      <c r="KLI60"/>
      <c r="KLJ60"/>
      <c r="KLK60"/>
      <c r="KLL60"/>
      <c r="KLM60"/>
      <c r="KLN60"/>
      <c r="KLO60"/>
      <c r="KLP60"/>
      <c r="KLQ60"/>
      <c r="KLR60"/>
      <c r="KLS60"/>
      <c r="KLT60"/>
      <c r="KLU60"/>
      <c r="KLV60"/>
      <c r="KLW60"/>
      <c r="KLX60"/>
      <c r="KLY60"/>
      <c r="KLZ60"/>
      <c r="KMA60"/>
      <c r="KMB60"/>
      <c r="KMC60"/>
      <c r="KMD60"/>
      <c r="KME60"/>
      <c r="KMF60"/>
      <c r="KMG60"/>
      <c r="KMH60"/>
      <c r="KMI60"/>
      <c r="KMJ60"/>
      <c r="KMK60"/>
      <c r="KML60"/>
      <c r="KMM60"/>
      <c r="KMN60"/>
      <c r="KMO60"/>
      <c r="KMP60"/>
      <c r="KMQ60"/>
      <c r="KMR60"/>
      <c r="KMS60"/>
      <c r="KMT60"/>
      <c r="KMU60"/>
      <c r="KMV60"/>
      <c r="KMW60"/>
      <c r="KMX60"/>
      <c r="KMY60"/>
      <c r="KMZ60"/>
      <c r="KNA60"/>
      <c r="KNB60"/>
      <c r="KNC60"/>
      <c r="KND60"/>
      <c r="KNE60"/>
      <c r="KNF60"/>
      <c r="KNG60"/>
      <c r="KNH60"/>
      <c r="KNI60"/>
      <c r="KNJ60"/>
      <c r="KNK60"/>
      <c r="KNL60"/>
      <c r="KNM60"/>
      <c r="KNN60"/>
      <c r="KNO60"/>
      <c r="KNP60"/>
      <c r="KNQ60"/>
      <c r="KNR60"/>
      <c r="KNS60"/>
      <c r="KNT60"/>
      <c r="KNU60"/>
      <c r="KNV60"/>
      <c r="KNW60"/>
      <c r="KNX60"/>
      <c r="KNY60"/>
      <c r="KNZ60"/>
      <c r="KOA60"/>
      <c r="KOB60"/>
      <c r="KOC60"/>
      <c r="KOD60"/>
      <c r="KOE60"/>
      <c r="KOF60"/>
      <c r="KOG60"/>
      <c r="KOH60"/>
      <c r="KOI60"/>
      <c r="KOJ60"/>
      <c r="KOK60"/>
      <c r="KOL60"/>
      <c r="KOM60"/>
      <c r="KON60"/>
      <c r="KOO60"/>
      <c r="KOP60"/>
      <c r="KOQ60"/>
      <c r="KOR60"/>
      <c r="KOS60"/>
      <c r="KOT60"/>
      <c r="KOU60"/>
      <c r="KOV60"/>
      <c r="KOW60"/>
      <c r="KOX60"/>
      <c r="KOY60"/>
      <c r="KOZ60"/>
      <c r="KPA60"/>
      <c r="KPB60"/>
      <c r="KPC60"/>
      <c r="KPD60"/>
      <c r="KPE60"/>
      <c r="KPF60"/>
      <c r="KPG60"/>
      <c r="KPH60"/>
      <c r="KPI60"/>
      <c r="KPJ60"/>
      <c r="KPK60"/>
      <c r="KPL60"/>
      <c r="KPM60"/>
      <c r="KPN60"/>
      <c r="KPO60"/>
      <c r="KPP60"/>
      <c r="KPQ60"/>
      <c r="KPR60"/>
      <c r="KPS60"/>
      <c r="KPT60"/>
      <c r="KPU60"/>
      <c r="KPV60"/>
      <c r="KPW60"/>
      <c r="KPX60"/>
      <c r="KPY60"/>
      <c r="KPZ60"/>
      <c r="KQA60"/>
      <c r="KQB60"/>
      <c r="KQC60"/>
      <c r="KQD60"/>
      <c r="KQE60"/>
      <c r="KQF60"/>
      <c r="KQG60"/>
      <c r="KQH60"/>
      <c r="KQI60"/>
      <c r="KQJ60"/>
      <c r="KQK60"/>
      <c r="KQL60"/>
      <c r="KQM60"/>
      <c r="KQN60"/>
      <c r="KQO60"/>
      <c r="KQP60"/>
      <c r="KQQ60"/>
      <c r="KQR60"/>
      <c r="KQS60"/>
      <c r="KQT60"/>
      <c r="KQU60"/>
      <c r="KQV60"/>
      <c r="KQW60"/>
      <c r="KQX60"/>
      <c r="KQY60"/>
      <c r="KQZ60"/>
      <c r="KRA60"/>
      <c r="KRB60"/>
      <c r="KRC60"/>
      <c r="KRD60"/>
      <c r="KRE60"/>
      <c r="KRF60"/>
      <c r="KRG60"/>
      <c r="KRH60"/>
      <c r="KRI60"/>
      <c r="KRJ60"/>
      <c r="KRK60"/>
      <c r="KRL60"/>
      <c r="KRM60"/>
      <c r="KRN60"/>
      <c r="KRO60"/>
      <c r="KRP60"/>
      <c r="KRQ60"/>
      <c r="KRR60"/>
      <c r="KRS60"/>
      <c r="KRT60"/>
      <c r="KRU60"/>
      <c r="KRV60"/>
      <c r="KRW60"/>
      <c r="KRX60"/>
      <c r="KRY60"/>
      <c r="KRZ60"/>
      <c r="KSA60"/>
      <c r="KSB60"/>
      <c r="KSC60"/>
      <c r="KSD60"/>
      <c r="KSE60"/>
      <c r="KSF60"/>
      <c r="KSG60"/>
      <c r="KSH60"/>
      <c r="KSI60"/>
      <c r="KSJ60"/>
      <c r="KSK60"/>
      <c r="KSL60"/>
      <c r="KSM60"/>
      <c r="KSN60"/>
      <c r="KSO60"/>
      <c r="KSP60"/>
      <c r="KSQ60"/>
      <c r="KSR60"/>
      <c r="KSS60"/>
      <c r="KST60"/>
      <c r="KSU60"/>
      <c r="KSV60"/>
      <c r="KSW60"/>
      <c r="KSX60"/>
      <c r="KSY60"/>
      <c r="KSZ60"/>
      <c r="KTA60"/>
      <c r="KTB60"/>
      <c r="KTC60"/>
      <c r="KTD60"/>
      <c r="KTE60"/>
      <c r="KTF60"/>
      <c r="KTG60"/>
      <c r="KTH60"/>
      <c r="KTI60"/>
      <c r="KTJ60"/>
      <c r="KTK60"/>
      <c r="KTL60"/>
      <c r="KTM60"/>
      <c r="KTN60"/>
      <c r="KTO60"/>
      <c r="KTP60"/>
      <c r="KTQ60"/>
      <c r="KTR60"/>
      <c r="KTS60"/>
      <c r="KTT60"/>
      <c r="KTU60"/>
      <c r="KTV60"/>
      <c r="KTW60"/>
      <c r="KTX60"/>
      <c r="KTY60"/>
      <c r="KTZ60"/>
      <c r="KUA60"/>
      <c r="KUB60"/>
      <c r="KUC60"/>
      <c r="KUD60"/>
      <c r="KUE60"/>
      <c r="KUF60"/>
      <c r="KUG60"/>
      <c r="KUH60"/>
      <c r="KUI60"/>
      <c r="KUJ60"/>
      <c r="KUK60"/>
      <c r="KUL60"/>
      <c r="KUM60"/>
      <c r="KUN60"/>
      <c r="KUO60"/>
      <c r="KUP60"/>
      <c r="KUQ60"/>
      <c r="KUR60"/>
      <c r="KUS60"/>
      <c r="KUT60"/>
      <c r="KUU60"/>
      <c r="KUV60"/>
      <c r="KUW60"/>
      <c r="KUX60"/>
      <c r="KUY60"/>
      <c r="KUZ60"/>
      <c r="KVA60"/>
      <c r="KVB60"/>
      <c r="KVC60"/>
      <c r="KVD60"/>
      <c r="KVE60"/>
      <c r="KVF60"/>
      <c r="KVG60"/>
      <c r="KVH60"/>
      <c r="KVI60"/>
      <c r="KVJ60"/>
      <c r="KVK60"/>
      <c r="KVL60"/>
      <c r="KVM60"/>
      <c r="KVN60"/>
      <c r="KVO60"/>
      <c r="KVP60"/>
      <c r="KVQ60"/>
      <c r="KVR60"/>
      <c r="KVS60"/>
      <c r="KVT60"/>
      <c r="KVU60"/>
      <c r="KVV60"/>
      <c r="KVW60"/>
      <c r="KVX60"/>
      <c r="KVY60"/>
      <c r="KVZ60"/>
      <c r="KWA60"/>
      <c r="KWB60"/>
      <c r="KWC60"/>
      <c r="KWD60"/>
      <c r="KWE60"/>
      <c r="KWF60"/>
      <c r="KWG60"/>
      <c r="KWH60"/>
      <c r="KWI60"/>
      <c r="KWJ60"/>
      <c r="KWK60"/>
      <c r="KWL60"/>
      <c r="KWM60"/>
      <c r="KWN60"/>
      <c r="KWO60"/>
      <c r="KWP60"/>
      <c r="KWQ60"/>
      <c r="KWR60"/>
      <c r="KWS60"/>
      <c r="KWT60"/>
      <c r="KWU60"/>
      <c r="KWV60"/>
      <c r="KWW60"/>
      <c r="KWX60"/>
      <c r="KWY60"/>
      <c r="KWZ60"/>
      <c r="KXA60"/>
      <c r="KXB60"/>
      <c r="KXC60"/>
      <c r="KXD60"/>
      <c r="KXE60"/>
      <c r="KXF60"/>
      <c r="KXG60"/>
      <c r="KXH60"/>
      <c r="KXI60"/>
      <c r="KXJ60"/>
      <c r="KXK60"/>
      <c r="KXL60"/>
      <c r="KXM60"/>
      <c r="KXN60"/>
      <c r="KXO60"/>
      <c r="KXP60"/>
      <c r="KXQ60"/>
      <c r="KXR60"/>
      <c r="KXS60"/>
      <c r="KXT60"/>
      <c r="KXU60"/>
      <c r="KXV60"/>
      <c r="KXW60"/>
      <c r="KXX60"/>
      <c r="KXY60"/>
      <c r="KXZ60"/>
      <c r="KYA60"/>
      <c r="KYB60"/>
      <c r="KYC60"/>
      <c r="KYD60"/>
      <c r="KYE60"/>
      <c r="KYF60"/>
      <c r="KYG60"/>
      <c r="KYH60"/>
      <c r="KYI60"/>
      <c r="KYJ60"/>
      <c r="KYK60"/>
      <c r="KYL60"/>
      <c r="KYM60"/>
      <c r="KYN60"/>
      <c r="KYO60"/>
      <c r="KYP60"/>
      <c r="KYQ60"/>
      <c r="KYR60"/>
      <c r="KYS60"/>
      <c r="KYT60"/>
      <c r="KYU60"/>
      <c r="KYV60"/>
      <c r="KYW60"/>
      <c r="KYX60"/>
      <c r="KYY60"/>
      <c r="KYZ60"/>
      <c r="KZA60"/>
      <c r="KZB60"/>
      <c r="KZC60"/>
      <c r="KZD60"/>
      <c r="KZE60"/>
      <c r="KZF60"/>
      <c r="KZG60"/>
      <c r="KZH60"/>
      <c r="KZI60"/>
      <c r="KZJ60"/>
      <c r="KZK60"/>
      <c r="KZL60"/>
      <c r="KZM60"/>
      <c r="KZN60"/>
      <c r="KZO60"/>
      <c r="KZP60"/>
      <c r="KZQ60"/>
      <c r="KZR60"/>
      <c r="KZS60"/>
      <c r="KZT60"/>
      <c r="KZU60"/>
      <c r="KZV60"/>
      <c r="KZW60"/>
      <c r="KZX60"/>
      <c r="KZY60"/>
      <c r="KZZ60"/>
      <c r="LAA60"/>
      <c r="LAB60"/>
      <c r="LAC60"/>
      <c r="LAD60"/>
      <c r="LAE60"/>
      <c r="LAF60"/>
      <c r="LAG60"/>
      <c r="LAH60"/>
      <c r="LAI60"/>
      <c r="LAJ60"/>
      <c r="LAK60"/>
      <c r="LAL60"/>
      <c r="LAM60"/>
      <c r="LAN60"/>
      <c r="LAO60"/>
      <c r="LAP60"/>
      <c r="LAQ60"/>
      <c r="LAR60"/>
      <c r="LAS60"/>
      <c r="LAT60"/>
      <c r="LAU60"/>
      <c r="LAV60"/>
      <c r="LAW60"/>
      <c r="LAX60"/>
      <c r="LAY60"/>
      <c r="LAZ60"/>
      <c r="LBA60"/>
      <c r="LBB60"/>
      <c r="LBC60"/>
      <c r="LBD60"/>
      <c r="LBE60"/>
      <c r="LBF60"/>
      <c r="LBG60"/>
      <c r="LBH60"/>
      <c r="LBI60"/>
      <c r="LBJ60"/>
      <c r="LBK60"/>
      <c r="LBL60"/>
      <c r="LBM60"/>
      <c r="LBN60"/>
      <c r="LBO60"/>
      <c r="LBP60"/>
      <c r="LBQ60"/>
      <c r="LBR60"/>
      <c r="LBS60"/>
      <c r="LBT60"/>
      <c r="LBU60"/>
      <c r="LBV60"/>
      <c r="LBW60"/>
      <c r="LBX60"/>
      <c r="LBY60"/>
      <c r="LBZ60"/>
      <c r="LCA60"/>
      <c r="LCB60"/>
      <c r="LCC60"/>
      <c r="LCD60"/>
      <c r="LCE60"/>
      <c r="LCF60"/>
      <c r="LCG60"/>
      <c r="LCH60"/>
      <c r="LCI60"/>
      <c r="LCJ60"/>
      <c r="LCK60"/>
      <c r="LCL60"/>
      <c r="LCM60"/>
      <c r="LCN60"/>
      <c r="LCO60"/>
      <c r="LCP60"/>
      <c r="LCQ60"/>
      <c r="LCR60"/>
      <c r="LCS60"/>
      <c r="LCT60"/>
      <c r="LCU60"/>
      <c r="LCV60"/>
      <c r="LCW60"/>
      <c r="LCX60"/>
      <c r="LCY60"/>
      <c r="LCZ60"/>
      <c r="LDA60"/>
      <c r="LDB60"/>
      <c r="LDC60"/>
      <c r="LDD60"/>
      <c r="LDE60"/>
      <c r="LDF60"/>
      <c r="LDG60"/>
      <c r="LDH60"/>
      <c r="LDI60"/>
      <c r="LDJ60"/>
      <c r="LDK60"/>
      <c r="LDL60"/>
      <c r="LDM60"/>
      <c r="LDN60"/>
      <c r="LDO60"/>
      <c r="LDP60"/>
      <c r="LDQ60"/>
      <c r="LDR60"/>
      <c r="LDS60"/>
      <c r="LDT60"/>
      <c r="LDU60"/>
      <c r="LDV60"/>
      <c r="LDW60"/>
      <c r="LDX60"/>
      <c r="LDY60"/>
      <c r="LDZ60"/>
      <c r="LEA60"/>
      <c r="LEB60"/>
      <c r="LEC60"/>
      <c r="LED60"/>
      <c r="LEE60"/>
      <c r="LEF60"/>
      <c r="LEG60"/>
      <c r="LEH60"/>
      <c r="LEI60"/>
      <c r="LEJ60"/>
      <c r="LEK60"/>
      <c r="LEL60"/>
      <c r="LEM60"/>
      <c r="LEN60"/>
      <c r="LEO60"/>
      <c r="LEP60"/>
      <c r="LEQ60"/>
      <c r="LER60"/>
      <c r="LES60"/>
      <c r="LET60"/>
      <c r="LEU60"/>
      <c r="LEV60"/>
      <c r="LEW60"/>
      <c r="LEX60"/>
      <c r="LEY60"/>
      <c r="LEZ60"/>
      <c r="LFA60"/>
      <c r="LFB60"/>
      <c r="LFC60"/>
      <c r="LFD60"/>
      <c r="LFE60"/>
      <c r="LFF60"/>
      <c r="LFG60"/>
      <c r="LFH60"/>
      <c r="LFI60"/>
      <c r="LFJ60"/>
      <c r="LFK60"/>
      <c r="LFL60"/>
      <c r="LFM60"/>
      <c r="LFN60"/>
      <c r="LFO60"/>
      <c r="LFP60"/>
      <c r="LFQ60"/>
      <c r="LFR60"/>
      <c r="LFS60"/>
      <c r="LFT60"/>
      <c r="LFU60"/>
      <c r="LFV60"/>
      <c r="LFW60"/>
      <c r="LFX60"/>
      <c r="LFY60"/>
      <c r="LFZ60"/>
      <c r="LGA60"/>
      <c r="LGB60"/>
      <c r="LGC60"/>
      <c r="LGD60"/>
      <c r="LGE60"/>
      <c r="LGF60"/>
      <c r="LGG60"/>
      <c r="LGH60"/>
      <c r="LGI60"/>
      <c r="LGJ60"/>
      <c r="LGK60"/>
      <c r="LGL60"/>
      <c r="LGM60"/>
      <c r="LGN60"/>
      <c r="LGO60"/>
      <c r="LGP60"/>
      <c r="LGQ60"/>
      <c r="LGR60"/>
      <c r="LGS60"/>
      <c r="LGT60"/>
      <c r="LGU60"/>
      <c r="LGV60"/>
      <c r="LGW60"/>
      <c r="LGX60"/>
      <c r="LGY60"/>
      <c r="LGZ60"/>
      <c r="LHA60"/>
      <c r="LHB60"/>
      <c r="LHC60"/>
      <c r="LHD60"/>
      <c r="LHE60"/>
      <c r="LHF60"/>
      <c r="LHG60"/>
      <c r="LHH60"/>
      <c r="LHI60"/>
      <c r="LHJ60"/>
      <c r="LHK60"/>
      <c r="LHL60"/>
      <c r="LHM60"/>
      <c r="LHN60"/>
      <c r="LHO60"/>
      <c r="LHP60"/>
      <c r="LHQ60"/>
      <c r="LHR60"/>
      <c r="LHS60"/>
      <c r="LHT60"/>
      <c r="LHU60"/>
      <c r="LHV60"/>
      <c r="LHW60"/>
      <c r="LHX60"/>
      <c r="LHY60"/>
      <c r="LHZ60"/>
      <c r="LIA60"/>
      <c r="LIB60"/>
      <c r="LIC60"/>
      <c r="LID60"/>
      <c r="LIE60"/>
      <c r="LIF60"/>
      <c r="LIG60"/>
      <c r="LIH60"/>
      <c r="LII60"/>
      <c r="LIJ60"/>
      <c r="LIK60"/>
      <c r="LIL60"/>
      <c r="LIM60"/>
      <c r="LIN60"/>
      <c r="LIO60"/>
      <c r="LIP60"/>
      <c r="LIQ60"/>
      <c r="LIR60"/>
      <c r="LIS60"/>
      <c r="LIT60"/>
      <c r="LIU60"/>
      <c r="LIV60"/>
      <c r="LIW60"/>
      <c r="LIX60"/>
      <c r="LIY60"/>
      <c r="LIZ60"/>
      <c r="LJA60"/>
      <c r="LJB60"/>
      <c r="LJC60"/>
      <c r="LJD60"/>
      <c r="LJE60"/>
      <c r="LJF60"/>
      <c r="LJG60"/>
      <c r="LJH60"/>
      <c r="LJI60"/>
      <c r="LJJ60"/>
      <c r="LJK60"/>
      <c r="LJL60"/>
      <c r="LJM60"/>
      <c r="LJN60"/>
      <c r="LJO60"/>
      <c r="LJP60"/>
      <c r="LJQ60"/>
      <c r="LJR60"/>
      <c r="LJS60"/>
      <c r="LJT60"/>
      <c r="LJU60"/>
      <c r="LJV60"/>
      <c r="LJW60"/>
      <c r="LJX60"/>
      <c r="LJY60"/>
      <c r="LJZ60"/>
      <c r="LKA60"/>
      <c r="LKB60"/>
      <c r="LKC60"/>
      <c r="LKD60"/>
      <c r="LKE60"/>
      <c r="LKF60"/>
      <c r="LKG60"/>
      <c r="LKH60"/>
      <c r="LKI60"/>
      <c r="LKJ60"/>
      <c r="LKK60"/>
      <c r="LKL60"/>
      <c r="LKM60"/>
      <c r="LKN60"/>
      <c r="LKO60"/>
      <c r="LKP60"/>
      <c r="LKQ60"/>
      <c r="LKR60"/>
      <c r="LKS60"/>
      <c r="LKT60"/>
      <c r="LKU60"/>
      <c r="LKV60"/>
      <c r="LKW60"/>
      <c r="LKX60"/>
      <c r="LKY60"/>
      <c r="LKZ60"/>
      <c r="LLA60"/>
      <c r="LLB60"/>
      <c r="LLC60"/>
      <c r="LLD60"/>
      <c r="LLE60"/>
      <c r="LLF60"/>
      <c r="LLG60"/>
      <c r="LLH60"/>
      <c r="LLI60"/>
      <c r="LLJ60"/>
      <c r="LLK60"/>
      <c r="LLL60"/>
      <c r="LLM60"/>
      <c r="LLN60"/>
      <c r="LLO60"/>
      <c r="LLP60"/>
      <c r="LLQ60"/>
      <c r="LLR60"/>
      <c r="LLS60"/>
      <c r="LLT60"/>
      <c r="LLU60"/>
      <c r="LLV60"/>
      <c r="LLW60"/>
      <c r="LLX60"/>
      <c r="LLY60"/>
      <c r="LLZ60"/>
      <c r="LMA60"/>
      <c r="LMB60"/>
      <c r="LMC60"/>
      <c r="LMD60"/>
      <c r="LME60"/>
      <c r="LMF60"/>
      <c r="LMG60"/>
      <c r="LMH60"/>
      <c r="LMI60"/>
      <c r="LMJ60"/>
      <c r="LMK60"/>
      <c r="LML60"/>
      <c r="LMM60"/>
      <c r="LMN60"/>
      <c r="LMO60"/>
      <c r="LMP60"/>
      <c r="LMQ60"/>
      <c r="LMR60"/>
      <c r="LMS60"/>
      <c r="LMT60"/>
      <c r="LMU60"/>
      <c r="LMV60"/>
      <c r="LMW60"/>
      <c r="LMX60"/>
      <c r="LMY60"/>
      <c r="LMZ60"/>
      <c r="LNA60"/>
      <c r="LNB60"/>
      <c r="LNC60"/>
      <c r="LND60"/>
      <c r="LNE60"/>
      <c r="LNF60"/>
      <c r="LNG60"/>
      <c r="LNH60"/>
      <c r="LNI60"/>
      <c r="LNJ60"/>
      <c r="LNK60"/>
      <c r="LNL60"/>
      <c r="LNM60"/>
      <c r="LNN60"/>
      <c r="LNO60"/>
      <c r="LNP60"/>
      <c r="LNQ60"/>
      <c r="LNR60"/>
      <c r="LNS60"/>
      <c r="LNT60"/>
      <c r="LNU60"/>
      <c r="LNV60"/>
      <c r="LNW60"/>
      <c r="LNX60"/>
      <c r="LNY60"/>
      <c r="LNZ60"/>
      <c r="LOA60"/>
      <c r="LOB60"/>
      <c r="LOC60"/>
      <c r="LOD60"/>
      <c r="LOE60"/>
      <c r="LOF60"/>
      <c r="LOG60"/>
      <c r="LOH60"/>
      <c r="LOI60"/>
      <c r="LOJ60"/>
      <c r="LOK60"/>
      <c r="LOL60"/>
      <c r="LOM60"/>
      <c r="LON60"/>
      <c r="LOO60"/>
      <c r="LOP60"/>
      <c r="LOQ60"/>
      <c r="LOR60"/>
      <c r="LOS60"/>
      <c r="LOT60"/>
      <c r="LOU60"/>
      <c r="LOV60"/>
      <c r="LOW60"/>
      <c r="LOX60"/>
      <c r="LOY60"/>
      <c r="LOZ60"/>
      <c r="LPA60"/>
      <c r="LPB60"/>
      <c r="LPC60"/>
      <c r="LPD60"/>
      <c r="LPE60"/>
      <c r="LPF60"/>
      <c r="LPG60"/>
      <c r="LPH60"/>
      <c r="LPI60"/>
      <c r="LPJ60"/>
      <c r="LPK60"/>
      <c r="LPL60"/>
      <c r="LPM60"/>
      <c r="LPN60"/>
      <c r="LPO60"/>
      <c r="LPP60"/>
      <c r="LPQ60"/>
      <c r="LPR60"/>
      <c r="LPS60"/>
      <c r="LPT60"/>
      <c r="LPU60"/>
      <c r="LPV60"/>
      <c r="LPW60"/>
      <c r="LPX60"/>
      <c r="LPY60"/>
      <c r="LPZ60"/>
      <c r="LQA60"/>
      <c r="LQB60"/>
      <c r="LQC60"/>
      <c r="LQD60"/>
      <c r="LQE60"/>
      <c r="LQF60"/>
      <c r="LQG60"/>
      <c r="LQH60"/>
      <c r="LQI60"/>
      <c r="LQJ60"/>
      <c r="LQK60"/>
      <c r="LQL60"/>
      <c r="LQM60"/>
      <c r="LQN60"/>
      <c r="LQO60"/>
      <c r="LQP60"/>
      <c r="LQQ60"/>
      <c r="LQR60"/>
      <c r="LQS60"/>
      <c r="LQT60"/>
      <c r="LQU60"/>
      <c r="LQV60"/>
      <c r="LQW60"/>
      <c r="LQX60"/>
      <c r="LQY60"/>
      <c r="LQZ60"/>
      <c r="LRA60"/>
      <c r="LRB60"/>
      <c r="LRC60"/>
      <c r="LRD60"/>
      <c r="LRE60"/>
      <c r="LRF60"/>
      <c r="LRG60"/>
      <c r="LRH60"/>
      <c r="LRI60"/>
      <c r="LRJ60"/>
      <c r="LRK60"/>
      <c r="LRL60"/>
      <c r="LRM60"/>
      <c r="LRN60"/>
      <c r="LRO60"/>
      <c r="LRP60"/>
      <c r="LRQ60"/>
      <c r="LRR60"/>
      <c r="LRS60"/>
      <c r="LRT60"/>
      <c r="LRU60"/>
      <c r="LRV60"/>
      <c r="LRW60"/>
      <c r="LRX60"/>
      <c r="LRY60"/>
      <c r="LRZ60"/>
      <c r="LSA60"/>
      <c r="LSB60"/>
      <c r="LSC60"/>
      <c r="LSD60"/>
      <c r="LSE60"/>
      <c r="LSF60"/>
      <c r="LSG60"/>
      <c r="LSH60"/>
      <c r="LSI60"/>
      <c r="LSJ60"/>
      <c r="LSK60"/>
      <c r="LSL60"/>
      <c r="LSM60"/>
      <c r="LSN60"/>
      <c r="LSO60"/>
      <c r="LSP60"/>
      <c r="LSQ60"/>
      <c r="LSR60"/>
      <c r="LSS60"/>
      <c r="LST60"/>
      <c r="LSU60"/>
      <c r="LSV60"/>
      <c r="LSW60"/>
      <c r="LSX60"/>
      <c r="LSY60"/>
      <c r="LSZ60"/>
      <c r="LTA60"/>
      <c r="LTB60"/>
      <c r="LTC60"/>
      <c r="LTD60"/>
      <c r="LTE60"/>
      <c r="LTF60"/>
      <c r="LTG60"/>
      <c r="LTH60"/>
      <c r="LTI60"/>
      <c r="LTJ60"/>
      <c r="LTK60"/>
      <c r="LTL60"/>
      <c r="LTM60"/>
      <c r="LTN60"/>
      <c r="LTO60"/>
      <c r="LTP60"/>
      <c r="LTQ60"/>
      <c r="LTR60"/>
      <c r="LTS60"/>
      <c r="LTT60"/>
      <c r="LTU60"/>
      <c r="LTV60"/>
      <c r="LTW60"/>
      <c r="LTX60"/>
      <c r="LTY60"/>
      <c r="LTZ60"/>
      <c r="LUA60"/>
      <c r="LUB60"/>
      <c r="LUC60"/>
      <c r="LUD60"/>
      <c r="LUE60"/>
      <c r="LUF60"/>
      <c r="LUG60"/>
      <c r="LUH60"/>
      <c r="LUI60"/>
      <c r="LUJ60"/>
      <c r="LUK60"/>
      <c r="LUL60"/>
      <c r="LUM60"/>
      <c r="LUN60"/>
      <c r="LUO60"/>
      <c r="LUP60"/>
      <c r="LUQ60"/>
      <c r="LUR60"/>
      <c r="LUS60"/>
      <c r="LUT60"/>
      <c r="LUU60"/>
      <c r="LUV60"/>
      <c r="LUW60"/>
      <c r="LUX60"/>
      <c r="LUY60"/>
      <c r="LUZ60"/>
      <c r="LVA60"/>
      <c r="LVB60"/>
      <c r="LVC60"/>
      <c r="LVD60"/>
      <c r="LVE60"/>
      <c r="LVF60"/>
      <c r="LVG60"/>
      <c r="LVH60"/>
      <c r="LVI60"/>
      <c r="LVJ60"/>
      <c r="LVK60"/>
      <c r="LVL60"/>
      <c r="LVM60"/>
      <c r="LVN60"/>
      <c r="LVO60"/>
      <c r="LVP60"/>
      <c r="LVQ60"/>
      <c r="LVR60"/>
      <c r="LVS60"/>
      <c r="LVT60"/>
      <c r="LVU60"/>
      <c r="LVV60"/>
      <c r="LVW60"/>
      <c r="LVX60"/>
      <c r="LVY60"/>
      <c r="LVZ60"/>
      <c r="LWA60"/>
      <c r="LWB60"/>
      <c r="LWC60"/>
      <c r="LWD60"/>
      <c r="LWE60"/>
      <c r="LWF60"/>
      <c r="LWG60"/>
      <c r="LWH60"/>
      <c r="LWI60"/>
      <c r="LWJ60"/>
      <c r="LWK60"/>
      <c r="LWL60"/>
      <c r="LWM60"/>
      <c r="LWN60"/>
      <c r="LWO60"/>
      <c r="LWP60"/>
      <c r="LWQ60"/>
      <c r="LWR60"/>
      <c r="LWS60"/>
      <c r="LWT60"/>
      <c r="LWU60"/>
      <c r="LWV60"/>
      <c r="LWW60"/>
      <c r="LWX60"/>
      <c r="LWY60"/>
      <c r="LWZ60"/>
      <c r="LXA60"/>
      <c r="LXB60"/>
      <c r="LXC60"/>
      <c r="LXD60"/>
      <c r="LXE60"/>
      <c r="LXF60"/>
      <c r="LXG60"/>
      <c r="LXH60"/>
      <c r="LXI60"/>
      <c r="LXJ60"/>
      <c r="LXK60"/>
      <c r="LXL60"/>
      <c r="LXM60"/>
      <c r="LXN60"/>
      <c r="LXO60"/>
      <c r="LXP60"/>
      <c r="LXQ60"/>
      <c r="LXR60"/>
      <c r="LXS60"/>
      <c r="LXT60"/>
      <c r="LXU60"/>
      <c r="LXV60"/>
      <c r="LXW60"/>
      <c r="LXX60"/>
      <c r="LXY60"/>
      <c r="LXZ60"/>
      <c r="LYA60"/>
      <c r="LYB60"/>
      <c r="LYC60"/>
      <c r="LYD60"/>
      <c r="LYE60"/>
      <c r="LYF60"/>
      <c r="LYG60"/>
      <c r="LYH60"/>
      <c r="LYI60"/>
      <c r="LYJ60"/>
      <c r="LYK60"/>
      <c r="LYL60"/>
      <c r="LYM60"/>
      <c r="LYN60"/>
      <c r="LYO60"/>
      <c r="LYP60"/>
      <c r="LYQ60"/>
      <c r="LYR60"/>
      <c r="LYS60"/>
      <c r="LYT60"/>
      <c r="LYU60"/>
      <c r="LYV60"/>
      <c r="LYW60"/>
      <c r="LYX60"/>
      <c r="LYY60"/>
      <c r="LYZ60"/>
      <c r="LZA60"/>
      <c r="LZB60"/>
      <c r="LZC60"/>
      <c r="LZD60"/>
      <c r="LZE60"/>
      <c r="LZF60"/>
      <c r="LZG60"/>
      <c r="LZH60"/>
      <c r="LZI60"/>
      <c r="LZJ60"/>
      <c r="LZK60"/>
      <c r="LZL60"/>
      <c r="LZM60"/>
      <c r="LZN60"/>
      <c r="LZO60"/>
      <c r="LZP60"/>
      <c r="LZQ60"/>
      <c r="LZR60"/>
      <c r="LZS60"/>
      <c r="LZT60"/>
      <c r="LZU60"/>
      <c r="LZV60"/>
      <c r="LZW60"/>
      <c r="LZX60"/>
      <c r="LZY60"/>
      <c r="LZZ60"/>
      <c r="MAA60"/>
      <c r="MAB60"/>
      <c r="MAC60"/>
      <c r="MAD60"/>
      <c r="MAE60"/>
      <c r="MAF60"/>
      <c r="MAG60"/>
      <c r="MAH60"/>
      <c r="MAI60"/>
      <c r="MAJ60"/>
      <c r="MAK60"/>
      <c r="MAL60"/>
      <c r="MAM60"/>
      <c r="MAN60"/>
      <c r="MAO60"/>
      <c r="MAP60"/>
      <c r="MAQ60"/>
      <c r="MAR60"/>
      <c r="MAS60"/>
      <c r="MAT60"/>
      <c r="MAU60"/>
      <c r="MAV60"/>
      <c r="MAW60"/>
      <c r="MAX60"/>
      <c r="MAY60"/>
      <c r="MAZ60"/>
      <c r="MBA60"/>
      <c r="MBB60"/>
      <c r="MBC60"/>
      <c r="MBD60"/>
      <c r="MBE60"/>
      <c r="MBF60"/>
      <c r="MBG60"/>
      <c r="MBH60"/>
      <c r="MBI60"/>
      <c r="MBJ60"/>
      <c r="MBK60"/>
      <c r="MBL60"/>
      <c r="MBM60"/>
      <c r="MBN60"/>
      <c r="MBO60"/>
      <c r="MBP60"/>
      <c r="MBQ60"/>
      <c r="MBR60"/>
      <c r="MBS60"/>
      <c r="MBT60"/>
      <c r="MBU60"/>
      <c r="MBV60"/>
      <c r="MBW60"/>
      <c r="MBX60"/>
      <c r="MBY60"/>
      <c r="MBZ60"/>
      <c r="MCA60"/>
      <c r="MCB60"/>
      <c r="MCC60"/>
      <c r="MCD60"/>
      <c r="MCE60"/>
      <c r="MCF60"/>
      <c r="MCG60"/>
      <c r="MCH60"/>
      <c r="MCI60"/>
      <c r="MCJ60"/>
      <c r="MCK60"/>
      <c r="MCL60"/>
      <c r="MCM60"/>
      <c r="MCN60"/>
      <c r="MCO60"/>
      <c r="MCP60"/>
      <c r="MCQ60"/>
      <c r="MCR60"/>
      <c r="MCS60"/>
      <c r="MCT60"/>
      <c r="MCU60"/>
      <c r="MCV60"/>
      <c r="MCW60"/>
      <c r="MCX60"/>
      <c r="MCY60"/>
      <c r="MCZ60"/>
      <c r="MDA60"/>
      <c r="MDB60"/>
      <c r="MDC60"/>
      <c r="MDD60"/>
      <c r="MDE60"/>
      <c r="MDF60"/>
      <c r="MDG60"/>
      <c r="MDH60"/>
      <c r="MDI60"/>
      <c r="MDJ60"/>
      <c r="MDK60"/>
      <c r="MDL60"/>
      <c r="MDM60"/>
      <c r="MDN60"/>
      <c r="MDO60"/>
      <c r="MDP60"/>
      <c r="MDQ60"/>
      <c r="MDR60"/>
      <c r="MDS60"/>
      <c r="MDT60"/>
      <c r="MDU60"/>
      <c r="MDV60"/>
      <c r="MDW60"/>
      <c r="MDX60"/>
      <c r="MDY60"/>
      <c r="MDZ60"/>
      <c r="MEA60"/>
      <c r="MEB60"/>
      <c r="MEC60"/>
      <c r="MED60"/>
      <c r="MEE60"/>
      <c r="MEF60"/>
      <c r="MEG60"/>
      <c r="MEH60"/>
      <c r="MEI60"/>
      <c r="MEJ60"/>
      <c r="MEK60"/>
      <c r="MEL60"/>
      <c r="MEM60"/>
      <c r="MEN60"/>
      <c r="MEO60"/>
      <c r="MEP60"/>
      <c r="MEQ60"/>
      <c r="MER60"/>
      <c r="MES60"/>
      <c r="MET60"/>
      <c r="MEU60"/>
      <c r="MEV60"/>
      <c r="MEW60"/>
      <c r="MEX60"/>
      <c r="MEY60"/>
      <c r="MEZ60"/>
      <c r="MFA60"/>
      <c r="MFB60"/>
      <c r="MFC60"/>
      <c r="MFD60"/>
      <c r="MFE60"/>
      <c r="MFF60"/>
      <c r="MFG60"/>
      <c r="MFH60"/>
      <c r="MFI60"/>
      <c r="MFJ60"/>
      <c r="MFK60"/>
      <c r="MFL60"/>
      <c r="MFM60"/>
      <c r="MFN60"/>
      <c r="MFO60"/>
      <c r="MFP60"/>
      <c r="MFQ60"/>
      <c r="MFR60"/>
      <c r="MFS60"/>
      <c r="MFT60"/>
      <c r="MFU60"/>
      <c r="MFV60"/>
      <c r="MFW60"/>
      <c r="MFX60"/>
      <c r="MFY60"/>
      <c r="MFZ60"/>
      <c r="MGA60"/>
      <c r="MGB60"/>
      <c r="MGC60"/>
      <c r="MGD60"/>
      <c r="MGE60"/>
      <c r="MGF60"/>
      <c r="MGG60"/>
      <c r="MGH60"/>
      <c r="MGI60"/>
      <c r="MGJ60"/>
      <c r="MGK60"/>
      <c r="MGL60"/>
      <c r="MGM60"/>
      <c r="MGN60"/>
      <c r="MGO60"/>
      <c r="MGP60"/>
      <c r="MGQ60"/>
      <c r="MGR60"/>
      <c r="MGS60"/>
      <c r="MGT60"/>
      <c r="MGU60"/>
      <c r="MGV60"/>
      <c r="MGW60"/>
      <c r="MGX60"/>
      <c r="MGY60"/>
      <c r="MGZ60"/>
      <c r="MHA60"/>
      <c r="MHB60"/>
      <c r="MHC60"/>
      <c r="MHD60"/>
      <c r="MHE60"/>
      <c r="MHF60"/>
      <c r="MHG60"/>
      <c r="MHH60"/>
      <c r="MHI60"/>
      <c r="MHJ60"/>
      <c r="MHK60"/>
      <c r="MHL60"/>
      <c r="MHM60"/>
      <c r="MHN60"/>
      <c r="MHO60"/>
      <c r="MHP60"/>
      <c r="MHQ60"/>
      <c r="MHR60"/>
      <c r="MHS60"/>
      <c r="MHT60"/>
      <c r="MHU60"/>
      <c r="MHV60"/>
      <c r="MHW60"/>
      <c r="MHX60"/>
      <c r="MHY60"/>
      <c r="MHZ60"/>
      <c r="MIA60"/>
      <c r="MIB60"/>
      <c r="MIC60"/>
      <c r="MID60"/>
      <c r="MIE60"/>
      <c r="MIF60"/>
      <c r="MIG60"/>
      <c r="MIH60"/>
      <c r="MII60"/>
      <c r="MIJ60"/>
      <c r="MIK60"/>
      <c r="MIL60"/>
      <c r="MIM60"/>
      <c r="MIN60"/>
      <c r="MIO60"/>
      <c r="MIP60"/>
      <c r="MIQ60"/>
      <c r="MIR60"/>
      <c r="MIS60"/>
      <c r="MIT60"/>
      <c r="MIU60"/>
      <c r="MIV60"/>
      <c r="MIW60"/>
      <c r="MIX60"/>
      <c r="MIY60"/>
      <c r="MIZ60"/>
      <c r="MJA60"/>
      <c r="MJB60"/>
      <c r="MJC60"/>
      <c r="MJD60"/>
      <c r="MJE60"/>
      <c r="MJF60"/>
      <c r="MJG60"/>
      <c r="MJH60"/>
      <c r="MJI60"/>
      <c r="MJJ60"/>
      <c r="MJK60"/>
      <c r="MJL60"/>
      <c r="MJM60"/>
      <c r="MJN60"/>
      <c r="MJO60"/>
      <c r="MJP60"/>
      <c r="MJQ60"/>
      <c r="MJR60"/>
      <c r="MJS60"/>
      <c r="MJT60"/>
      <c r="MJU60"/>
      <c r="MJV60"/>
      <c r="MJW60"/>
      <c r="MJX60"/>
      <c r="MJY60"/>
      <c r="MJZ60"/>
      <c r="MKA60"/>
      <c r="MKB60"/>
      <c r="MKC60"/>
      <c r="MKD60"/>
      <c r="MKE60"/>
      <c r="MKF60"/>
      <c r="MKG60"/>
      <c r="MKH60"/>
      <c r="MKI60"/>
      <c r="MKJ60"/>
      <c r="MKK60"/>
      <c r="MKL60"/>
      <c r="MKM60"/>
      <c r="MKN60"/>
      <c r="MKO60"/>
      <c r="MKP60"/>
      <c r="MKQ60"/>
      <c r="MKR60"/>
      <c r="MKS60"/>
      <c r="MKT60"/>
      <c r="MKU60"/>
      <c r="MKV60"/>
      <c r="MKW60"/>
      <c r="MKX60"/>
      <c r="MKY60"/>
      <c r="MKZ60"/>
      <c r="MLA60"/>
      <c r="MLB60"/>
      <c r="MLC60"/>
      <c r="MLD60"/>
      <c r="MLE60"/>
      <c r="MLF60"/>
      <c r="MLG60"/>
      <c r="MLH60"/>
      <c r="MLI60"/>
      <c r="MLJ60"/>
      <c r="MLK60"/>
      <c r="MLL60"/>
      <c r="MLM60"/>
      <c r="MLN60"/>
      <c r="MLO60"/>
      <c r="MLP60"/>
      <c r="MLQ60"/>
      <c r="MLR60"/>
      <c r="MLS60"/>
      <c r="MLT60"/>
      <c r="MLU60"/>
      <c r="MLV60"/>
      <c r="MLW60"/>
      <c r="MLX60"/>
      <c r="MLY60"/>
      <c r="MLZ60"/>
      <c r="MMA60"/>
      <c r="MMB60"/>
      <c r="MMC60"/>
      <c r="MMD60"/>
      <c r="MME60"/>
      <c r="MMF60"/>
      <c r="MMG60"/>
      <c r="MMH60"/>
      <c r="MMI60"/>
      <c r="MMJ60"/>
      <c r="MMK60"/>
      <c r="MML60"/>
      <c r="MMM60"/>
      <c r="MMN60"/>
      <c r="MMO60"/>
      <c r="MMP60"/>
      <c r="MMQ60"/>
      <c r="MMR60"/>
      <c r="MMS60"/>
      <c r="MMT60"/>
      <c r="MMU60"/>
      <c r="MMV60"/>
      <c r="MMW60"/>
      <c r="MMX60"/>
      <c r="MMY60"/>
      <c r="MMZ60"/>
      <c r="MNA60"/>
      <c r="MNB60"/>
      <c r="MNC60"/>
      <c r="MND60"/>
      <c r="MNE60"/>
      <c r="MNF60"/>
      <c r="MNG60"/>
      <c r="MNH60"/>
      <c r="MNI60"/>
      <c r="MNJ60"/>
      <c r="MNK60"/>
      <c r="MNL60"/>
      <c r="MNM60"/>
      <c r="MNN60"/>
      <c r="MNO60"/>
      <c r="MNP60"/>
      <c r="MNQ60"/>
      <c r="MNR60"/>
      <c r="MNS60"/>
      <c r="MNT60"/>
      <c r="MNU60"/>
      <c r="MNV60"/>
      <c r="MNW60"/>
      <c r="MNX60"/>
      <c r="MNY60"/>
      <c r="MNZ60"/>
      <c r="MOA60"/>
      <c r="MOB60"/>
      <c r="MOC60"/>
      <c r="MOD60"/>
      <c r="MOE60"/>
      <c r="MOF60"/>
      <c r="MOG60"/>
      <c r="MOH60"/>
      <c r="MOI60"/>
      <c r="MOJ60"/>
      <c r="MOK60"/>
      <c r="MOL60"/>
      <c r="MOM60"/>
      <c r="MON60"/>
      <c r="MOO60"/>
      <c r="MOP60"/>
      <c r="MOQ60"/>
      <c r="MOR60"/>
      <c r="MOS60"/>
      <c r="MOT60"/>
      <c r="MOU60"/>
      <c r="MOV60"/>
      <c r="MOW60"/>
      <c r="MOX60"/>
      <c r="MOY60"/>
      <c r="MOZ60"/>
      <c r="MPA60"/>
      <c r="MPB60"/>
      <c r="MPC60"/>
      <c r="MPD60"/>
      <c r="MPE60"/>
      <c r="MPF60"/>
      <c r="MPG60"/>
      <c r="MPH60"/>
      <c r="MPI60"/>
      <c r="MPJ60"/>
      <c r="MPK60"/>
      <c r="MPL60"/>
      <c r="MPM60"/>
      <c r="MPN60"/>
      <c r="MPO60"/>
      <c r="MPP60"/>
      <c r="MPQ60"/>
      <c r="MPR60"/>
      <c r="MPS60"/>
      <c r="MPT60"/>
      <c r="MPU60"/>
      <c r="MPV60"/>
      <c r="MPW60"/>
      <c r="MPX60"/>
      <c r="MPY60"/>
      <c r="MPZ60"/>
      <c r="MQA60"/>
      <c r="MQB60"/>
      <c r="MQC60"/>
      <c r="MQD60"/>
      <c r="MQE60"/>
      <c r="MQF60"/>
      <c r="MQG60"/>
      <c r="MQH60"/>
      <c r="MQI60"/>
      <c r="MQJ60"/>
      <c r="MQK60"/>
      <c r="MQL60"/>
      <c r="MQM60"/>
      <c r="MQN60"/>
      <c r="MQO60"/>
      <c r="MQP60"/>
      <c r="MQQ60"/>
      <c r="MQR60"/>
      <c r="MQS60"/>
      <c r="MQT60"/>
      <c r="MQU60"/>
      <c r="MQV60"/>
      <c r="MQW60"/>
      <c r="MQX60"/>
      <c r="MQY60"/>
      <c r="MQZ60"/>
      <c r="MRA60"/>
      <c r="MRB60"/>
      <c r="MRC60"/>
      <c r="MRD60"/>
      <c r="MRE60"/>
      <c r="MRF60"/>
      <c r="MRG60"/>
      <c r="MRH60"/>
      <c r="MRI60"/>
      <c r="MRJ60"/>
      <c r="MRK60"/>
      <c r="MRL60"/>
      <c r="MRM60"/>
      <c r="MRN60"/>
      <c r="MRO60"/>
      <c r="MRP60"/>
      <c r="MRQ60"/>
      <c r="MRR60"/>
      <c r="MRS60"/>
      <c r="MRT60"/>
      <c r="MRU60"/>
      <c r="MRV60"/>
      <c r="MRW60"/>
      <c r="MRX60"/>
      <c r="MRY60"/>
      <c r="MRZ60"/>
      <c r="MSA60"/>
      <c r="MSB60"/>
      <c r="MSC60"/>
      <c r="MSD60"/>
      <c r="MSE60"/>
      <c r="MSF60"/>
      <c r="MSG60"/>
      <c r="MSH60"/>
      <c r="MSI60"/>
      <c r="MSJ60"/>
      <c r="MSK60"/>
      <c r="MSL60"/>
      <c r="MSM60"/>
      <c r="MSN60"/>
      <c r="MSO60"/>
      <c r="MSP60"/>
      <c r="MSQ60"/>
      <c r="MSR60"/>
      <c r="MSS60"/>
      <c r="MST60"/>
      <c r="MSU60"/>
      <c r="MSV60"/>
      <c r="MSW60"/>
      <c r="MSX60"/>
      <c r="MSY60"/>
      <c r="MSZ60"/>
      <c r="MTA60"/>
      <c r="MTB60"/>
      <c r="MTC60"/>
      <c r="MTD60"/>
      <c r="MTE60"/>
      <c r="MTF60"/>
      <c r="MTG60"/>
      <c r="MTH60"/>
      <c r="MTI60"/>
      <c r="MTJ60"/>
      <c r="MTK60"/>
      <c r="MTL60"/>
      <c r="MTM60"/>
      <c r="MTN60"/>
      <c r="MTO60"/>
      <c r="MTP60"/>
      <c r="MTQ60"/>
      <c r="MTR60"/>
      <c r="MTS60"/>
      <c r="MTT60"/>
      <c r="MTU60"/>
      <c r="MTV60"/>
      <c r="MTW60"/>
      <c r="MTX60"/>
      <c r="MTY60"/>
      <c r="MTZ60"/>
      <c r="MUA60"/>
      <c r="MUB60"/>
      <c r="MUC60"/>
      <c r="MUD60"/>
      <c r="MUE60"/>
      <c r="MUF60"/>
      <c r="MUG60"/>
      <c r="MUH60"/>
      <c r="MUI60"/>
      <c r="MUJ60"/>
      <c r="MUK60"/>
      <c r="MUL60"/>
      <c r="MUM60"/>
      <c r="MUN60"/>
      <c r="MUO60"/>
      <c r="MUP60"/>
      <c r="MUQ60"/>
      <c r="MUR60"/>
      <c r="MUS60"/>
      <c r="MUT60"/>
      <c r="MUU60"/>
      <c r="MUV60"/>
      <c r="MUW60"/>
      <c r="MUX60"/>
      <c r="MUY60"/>
      <c r="MUZ60"/>
      <c r="MVA60"/>
      <c r="MVB60"/>
      <c r="MVC60"/>
      <c r="MVD60"/>
      <c r="MVE60"/>
      <c r="MVF60"/>
      <c r="MVG60"/>
      <c r="MVH60"/>
      <c r="MVI60"/>
      <c r="MVJ60"/>
      <c r="MVK60"/>
      <c r="MVL60"/>
      <c r="MVM60"/>
      <c r="MVN60"/>
      <c r="MVO60"/>
      <c r="MVP60"/>
      <c r="MVQ60"/>
      <c r="MVR60"/>
      <c r="MVS60"/>
      <c r="MVT60"/>
      <c r="MVU60"/>
      <c r="MVV60"/>
      <c r="MVW60"/>
      <c r="MVX60"/>
      <c r="MVY60"/>
      <c r="MVZ60"/>
      <c r="MWA60"/>
      <c r="MWB60"/>
      <c r="MWC60"/>
      <c r="MWD60"/>
      <c r="MWE60"/>
      <c r="MWF60"/>
      <c r="MWG60"/>
      <c r="MWH60"/>
      <c r="MWI60"/>
      <c r="MWJ60"/>
      <c r="MWK60"/>
      <c r="MWL60"/>
      <c r="MWM60"/>
      <c r="MWN60"/>
      <c r="MWO60"/>
      <c r="MWP60"/>
      <c r="MWQ60"/>
      <c r="MWR60"/>
      <c r="MWS60"/>
      <c r="MWT60"/>
      <c r="MWU60"/>
      <c r="MWV60"/>
      <c r="MWW60"/>
      <c r="MWX60"/>
      <c r="MWY60"/>
      <c r="MWZ60"/>
      <c r="MXA60"/>
      <c r="MXB60"/>
      <c r="MXC60"/>
      <c r="MXD60"/>
      <c r="MXE60"/>
      <c r="MXF60"/>
      <c r="MXG60"/>
      <c r="MXH60"/>
      <c r="MXI60"/>
      <c r="MXJ60"/>
      <c r="MXK60"/>
      <c r="MXL60"/>
      <c r="MXM60"/>
      <c r="MXN60"/>
      <c r="MXO60"/>
      <c r="MXP60"/>
      <c r="MXQ60"/>
      <c r="MXR60"/>
      <c r="MXS60"/>
      <c r="MXT60"/>
      <c r="MXU60"/>
      <c r="MXV60"/>
      <c r="MXW60"/>
      <c r="MXX60"/>
      <c r="MXY60"/>
      <c r="MXZ60"/>
      <c r="MYA60"/>
      <c r="MYB60"/>
      <c r="MYC60"/>
      <c r="MYD60"/>
      <c r="MYE60"/>
      <c r="MYF60"/>
      <c r="MYG60"/>
      <c r="MYH60"/>
      <c r="MYI60"/>
      <c r="MYJ60"/>
      <c r="MYK60"/>
      <c r="MYL60"/>
      <c r="MYM60"/>
      <c r="MYN60"/>
      <c r="MYO60"/>
      <c r="MYP60"/>
      <c r="MYQ60"/>
      <c r="MYR60"/>
      <c r="MYS60"/>
      <c r="MYT60"/>
      <c r="MYU60"/>
      <c r="MYV60"/>
      <c r="MYW60"/>
      <c r="MYX60"/>
      <c r="MYY60"/>
      <c r="MYZ60"/>
      <c r="MZA60"/>
      <c r="MZB60"/>
      <c r="MZC60"/>
      <c r="MZD60"/>
      <c r="MZE60"/>
      <c r="MZF60"/>
      <c r="MZG60"/>
      <c r="MZH60"/>
      <c r="MZI60"/>
      <c r="MZJ60"/>
      <c r="MZK60"/>
      <c r="MZL60"/>
      <c r="MZM60"/>
      <c r="MZN60"/>
      <c r="MZO60"/>
      <c r="MZP60"/>
      <c r="MZQ60"/>
      <c r="MZR60"/>
      <c r="MZS60"/>
      <c r="MZT60"/>
      <c r="MZU60"/>
      <c r="MZV60"/>
      <c r="MZW60"/>
      <c r="MZX60"/>
      <c r="MZY60"/>
      <c r="MZZ60"/>
      <c r="NAA60"/>
      <c r="NAB60"/>
      <c r="NAC60"/>
      <c r="NAD60"/>
      <c r="NAE60"/>
      <c r="NAF60"/>
      <c r="NAG60"/>
      <c r="NAH60"/>
      <c r="NAI60"/>
      <c r="NAJ60"/>
      <c r="NAK60"/>
      <c r="NAL60"/>
      <c r="NAM60"/>
      <c r="NAN60"/>
      <c r="NAO60"/>
      <c r="NAP60"/>
      <c r="NAQ60"/>
      <c r="NAR60"/>
      <c r="NAS60"/>
      <c r="NAT60"/>
      <c r="NAU60"/>
      <c r="NAV60"/>
      <c r="NAW60"/>
      <c r="NAX60"/>
      <c r="NAY60"/>
      <c r="NAZ60"/>
      <c r="NBA60"/>
      <c r="NBB60"/>
      <c r="NBC60"/>
      <c r="NBD60"/>
      <c r="NBE60"/>
      <c r="NBF60"/>
      <c r="NBG60"/>
      <c r="NBH60"/>
      <c r="NBI60"/>
      <c r="NBJ60"/>
      <c r="NBK60"/>
      <c r="NBL60"/>
      <c r="NBM60"/>
      <c r="NBN60"/>
      <c r="NBO60"/>
      <c r="NBP60"/>
      <c r="NBQ60"/>
      <c r="NBR60"/>
      <c r="NBS60"/>
      <c r="NBT60"/>
      <c r="NBU60"/>
      <c r="NBV60"/>
      <c r="NBW60"/>
      <c r="NBX60"/>
      <c r="NBY60"/>
      <c r="NBZ60"/>
      <c r="NCA60"/>
      <c r="NCB60"/>
      <c r="NCC60"/>
      <c r="NCD60"/>
      <c r="NCE60"/>
      <c r="NCF60"/>
      <c r="NCG60"/>
      <c r="NCH60"/>
      <c r="NCI60"/>
      <c r="NCJ60"/>
      <c r="NCK60"/>
      <c r="NCL60"/>
      <c r="NCM60"/>
      <c r="NCN60"/>
      <c r="NCO60"/>
      <c r="NCP60"/>
      <c r="NCQ60"/>
      <c r="NCR60"/>
      <c r="NCS60"/>
      <c r="NCT60"/>
      <c r="NCU60"/>
      <c r="NCV60"/>
      <c r="NCW60"/>
      <c r="NCX60"/>
      <c r="NCY60"/>
      <c r="NCZ60"/>
      <c r="NDA60"/>
      <c r="NDB60"/>
      <c r="NDC60"/>
      <c r="NDD60"/>
      <c r="NDE60"/>
      <c r="NDF60"/>
      <c r="NDG60"/>
      <c r="NDH60"/>
      <c r="NDI60"/>
      <c r="NDJ60"/>
      <c r="NDK60"/>
      <c r="NDL60"/>
      <c r="NDM60"/>
      <c r="NDN60"/>
      <c r="NDO60"/>
      <c r="NDP60"/>
      <c r="NDQ60"/>
      <c r="NDR60"/>
      <c r="NDS60"/>
      <c r="NDT60"/>
      <c r="NDU60"/>
      <c r="NDV60"/>
      <c r="NDW60"/>
      <c r="NDX60"/>
      <c r="NDY60"/>
      <c r="NDZ60"/>
      <c r="NEA60"/>
      <c r="NEB60"/>
      <c r="NEC60"/>
      <c r="NED60"/>
      <c r="NEE60"/>
      <c r="NEF60"/>
      <c r="NEG60"/>
      <c r="NEH60"/>
      <c r="NEI60"/>
      <c r="NEJ60"/>
      <c r="NEK60"/>
      <c r="NEL60"/>
      <c r="NEM60"/>
      <c r="NEN60"/>
      <c r="NEO60"/>
      <c r="NEP60"/>
      <c r="NEQ60"/>
      <c r="NER60"/>
      <c r="NES60"/>
      <c r="NET60"/>
      <c r="NEU60"/>
      <c r="NEV60"/>
      <c r="NEW60"/>
      <c r="NEX60"/>
      <c r="NEY60"/>
      <c r="NEZ60"/>
      <c r="NFA60"/>
      <c r="NFB60"/>
      <c r="NFC60"/>
      <c r="NFD60"/>
      <c r="NFE60"/>
      <c r="NFF60"/>
      <c r="NFG60"/>
      <c r="NFH60"/>
      <c r="NFI60"/>
      <c r="NFJ60"/>
      <c r="NFK60"/>
      <c r="NFL60"/>
      <c r="NFM60"/>
      <c r="NFN60"/>
      <c r="NFO60"/>
      <c r="NFP60"/>
      <c r="NFQ60"/>
      <c r="NFR60"/>
      <c r="NFS60"/>
      <c r="NFT60"/>
      <c r="NFU60"/>
      <c r="NFV60"/>
      <c r="NFW60"/>
      <c r="NFX60"/>
      <c r="NFY60"/>
      <c r="NFZ60"/>
      <c r="NGA60"/>
      <c r="NGB60"/>
      <c r="NGC60"/>
      <c r="NGD60"/>
      <c r="NGE60"/>
      <c r="NGF60"/>
      <c r="NGG60"/>
      <c r="NGH60"/>
      <c r="NGI60"/>
      <c r="NGJ60"/>
      <c r="NGK60"/>
      <c r="NGL60"/>
      <c r="NGM60"/>
      <c r="NGN60"/>
      <c r="NGO60"/>
      <c r="NGP60"/>
      <c r="NGQ60"/>
      <c r="NGR60"/>
      <c r="NGS60"/>
      <c r="NGT60"/>
      <c r="NGU60"/>
      <c r="NGV60"/>
      <c r="NGW60"/>
      <c r="NGX60"/>
      <c r="NGY60"/>
      <c r="NGZ60"/>
      <c r="NHA60"/>
      <c r="NHB60"/>
      <c r="NHC60"/>
      <c r="NHD60"/>
      <c r="NHE60"/>
      <c r="NHF60"/>
      <c r="NHG60"/>
      <c r="NHH60"/>
      <c r="NHI60"/>
      <c r="NHJ60"/>
      <c r="NHK60"/>
      <c r="NHL60"/>
      <c r="NHM60"/>
      <c r="NHN60"/>
      <c r="NHO60"/>
      <c r="NHP60"/>
      <c r="NHQ60"/>
      <c r="NHR60"/>
      <c r="NHS60"/>
      <c r="NHT60"/>
      <c r="NHU60"/>
      <c r="NHV60"/>
      <c r="NHW60"/>
      <c r="NHX60"/>
      <c r="NHY60"/>
      <c r="NHZ60"/>
      <c r="NIA60"/>
      <c r="NIB60"/>
      <c r="NIC60"/>
      <c r="NID60"/>
      <c r="NIE60"/>
      <c r="NIF60"/>
      <c r="NIG60"/>
      <c r="NIH60"/>
      <c r="NII60"/>
      <c r="NIJ60"/>
      <c r="NIK60"/>
      <c r="NIL60"/>
      <c r="NIM60"/>
      <c r="NIN60"/>
      <c r="NIO60"/>
      <c r="NIP60"/>
      <c r="NIQ60"/>
      <c r="NIR60"/>
      <c r="NIS60"/>
      <c r="NIT60"/>
      <c r="NIU60"/>
      <c r="NIV60"/>
      <c r="NIW60"/>
      <c r="NIX60"/>
      <c r="NIY60"/>
      <c r="NIZ60"/>
      <c r="NJA60"/>
      <c r="NJB60"/>
      <c r="NJC60"/>
      <c r="NJD60"/>
      <c r="NJE60"/>
      <c r="NJF60"/>
      <c r="NJG60"/>
      <c r="NJH60"/>
      <c r="NJI60"/>
      <c r="NJJ60"/>
      <c r="NJK60"/>
      <c r="NJL60"/>
      <c r="NJM60"/>
      <c r="NJN60"/>
      <c r="NJO60"/>
      <c r="NJP60"/>
      <c r="NJQ60"/>
      <c r="NJR60"/>
      <c r="NJS60"/>
      <c r="NJT60"/>
      <c r="NJU60"/>
      <c r="NJV60"/>
      <c r="NJW60"/>
      <c r="NJX60"/>
      <c r="NJY60"/>
      <c r="NJZ60"/>
      <c r="NKA60"/>
      <c r="NKB60"/>
      <c r="NKC60"/>
      <c r="NKD60"/>
      <c r="NKE60"/>
      <c r="NKF60"/>
      <c r="NKG60"/>
      <c r="NKH60"/>
      <c r="NKI60"/>
      <c r="NKJ60"/>
      <c r="NKK60"/>
      <c r="NKL60"/>
      <c r="NKM60"/>
      <c r="NKN60"/>
      <c r="NKO60"/>
      <c r="NKP60"/>
      <c r="NKQ60"/>
      <c r="NKR60"/>
      <c r="NKS60"/>
      <c r="NKT60"/>
      <c r="NKU60"/>
      <c r="NKV60"/>
      <c r="NKW60"/>
      <c r="NKX60"/>
      <c r="NKY60"/>
      <c r="NKZ60"/>
      <c r="NLA60"/>
      <c r="NLB60"/>
      <c r="NLC60"/>
      <c r="NLD60"/>
      <c r="NLE60"/>
      <c r="NLF60"/>
      <c r="NLG60"/>
      <c r="NLH60"/>
      <c r="NLI60"/>
      <c r="NLJ60"/>
      <c r="NLK60"/>
      <c r="NLL60"/>
      <c r="NLM60"/>
      <c r="NLN60"/>
      <c r="NLO60"/>
      <c r="NLP60"/>
      <c r="NLQ60"/>
      <c r="NLR60"/>
      <c r="NLS60"/>
      <c r="NLT60"/>
      <c r="NLU60"/>
      <c r="NLV60"/>
      <c r="NLW60"/>
      <c r="NLX60"/>
      <c r="NLY60"/>
      <c r="NLZ60"/>
      <c r="NMA60"/>
      <c r="NMB60"/>
      <c r="NMC60"/>
      <c r="NMD60"/>
      <c r="NME60"/>
      <c r="NMF60"/>
      <c r="NMG60"/>
      <c r="NMH60"/>
      <c r="NMI60"/>
      <c r="NMJ60"/>
      <c r="NMK60"/>
      <c r="NML60"/>
      <c r="NMM60"/>
      <c r="NMN60"/>
      <c r="NMO60"/>
      <c r="NMP60"/>
      <c r="NMQ60"/>
      <c r="NMR60"/>
      <c r="NMS60"/>
      <c r="NMT60"/>
      <c r="NMU60"/>
      <c r="NMV60"/>
      <c r="NMW60"/>
      <c r="NMX60"/>
      <c r="NMY60"/>
      <c r="NMZ60"/>
      <c r="NNA60"/>
      <c r="NNB60"/>
      <c r="NNC60"/>
      <c r="NND60"/>
      <c r="NNE60"/>
      <c r="NNF60"/>
      <c r="NNG60"/>
      <c r="NNH60"/>
      <c r="NNI60"/>
      <c r="NNJ60"/>
      <c r="NNK60"/>
      <c r="NNL60"/>
      <c r="NNM60"/>
      <c r="NNN60"/>
      <c r="NNO60"/>
      <c r="NNP60"/>
      <c r="NNQ60"/>
      <c r="NNR60"/>
      <c r="NNS60"/>
      <c r="NNT60"/>
      <c r="NNU60"/>
      <c r="NNV60"/>
      <c r="NNW60"/>
      <c r="NNX60"/>
      <c r="NNY60"/>
      <c r="NNZ60"/>
      <c r="NOA60"/>
      <c r="NOB60"/>
      <c r="NOC60"/>
      <c r="NOD60"/>
      <c r="NOE60"/>
      <c r="NOF60"/>
      <c r="NOG60"/>
      <c r="NOH60"/>
      <c r="NOI60"/>
      <c r="NOJ60"/>
      <c r="NOK60"/>
      <c r="NOL60"/>
      <c r="NOM60"/>
      <c r="NON60"/>
      <c r="NOO60"/>
      <c r="NOP60"/>
      <c r="NOQ60"/>
      <c r="NOR60"/>
      <c r="NOS60"/>
      <c r="NOT60"/>
      <c r="NOU60"/>
      <c r="NOV60"/>
      <c r="NOW60"/>
      <c r="NOX60"/>
      <c r="NOY60"/>
      <c r="NOZ60"/>
      <c r="NPA60"/>
      <c r="NPB60"/>
      <c r="NPC60"/>
      <c r="NPD60"/>
      <c r="NPE60"/>
      <c r="NPF60"/>
      <c r="NPG60"/>
      <c r="NPH60"/>
      <c r="NPI60"/>
      <c r="NPJ60"/>
      <c r="NPK60"/>
      <c r="NPL60"/>
      <c r="NPM60"/>
      <c r="NPN60"/>
      <c r="NPO60"/>
      <c r="NPP60"/>
      <c r="NPQ60"/>
      <c r="NPR60"/>
      <c r="NPS60"/>
      <c r="NPT60"/>
      <c r="NPU60"/>
      <c r="NPV60"/>
      <c r="NPW60"/>
      <c r="NPX60"/>
      <c r="NPY60"/>
      <c r="NPZ60"/>
      <c r="NQA60"/>
      <c r="NQB60"/>
      <c r="NQC60"/>
      <c r="NQD60"/>
      <c r="NQE60"/>
      <c r="NQF60"/>
      <c r="NQG60"/>
      <c r="NQH60"/>
      <c r="NQI60"/>
      <c r="NQJ60"/>
      <c r="NQK60"/>
      <c r="NQL60"/>
      <c r="NQM60"/>
      <c r="NQN60"/>
      <c r="NQO60"/>
      <c r="NQP60"/>
      <c r="NQQ60"/>
      <c r="NQR60"/>
      <c r="NQS60"/>
      <c r="NQT60"/>
      <c r="NQU60"/>
      <c r="NQV60"/>
      <c r="NQW60"/>
      <c r="NQX60"/>
      <c r="NQY60"/>
      <c r="NQZ60"/>
      <c r="NRA60"/>
      <c r="NRB60"/>
      <c r="NRC60"/>
      <c r="NRD60"/>
      <c r="NRE60"/>
      <c r="NRF60"/>
      <c r="NRG60"/>
      <c r="NRH60"/>
      <c r="NRI60"/>
      <c r="NRJ60"/>
      <c r="NRK60"/>
      <c r="NRL60"/>
      <c r="NRM60"/>
      <c r="NRN60"/>
      <c r="NRO60"/>
      <c r="NRP60"/>
      <c r="NRQ60"/>
      <c r="NRR60"/>
      <c r="NRS60"/>
      <c r="NRT60"/>
      <c r="NRU60"/>
      <c r="NRV60"/>
      <c r="NRW60"/>
      <c r="NRX60"/>
      <c r="NRY60"/>
      <c r="NRZ60"/>
      <c r="NSA60"/>
      <c r="NSB60"/>
      <c r="NSC60"/>
      <c r="NSD60"/>
      <c r="NSE60"/>
      <c r="NSF60"/>
      <c r="NSG60"/>
      <c r="NSH60"/>
      <c r="NSI60"/>
      <c r="NSJ60"/>
      <c r="NSK60"/>
      <c r="NSL60"/>
      <c r="NSM60"/>
      <c r="NSN60"/>
      <c r="NSO60"/>
      <c r="NSP60"/>
      <c r="NSQ60"/>
      <c r="NSR60"/>
      <c r="NSS60"/>
      <c r="NST60"/>
      <c r="NSU60"/>
      <c r="NSV60"/>
      <c r="NSW60"/>
      <c r="NSX60"/>
      <c r="NSY60"/>
      <c r="NSZ60"/>
      <c r="NTA60"/>
      <c r="NTB60"/>
      <c r="NTC60"/>
      <c r="NTD60"/>
      <c r="NTE60"/>
      <c r="NTF60"/>
      <c r="NTG60"/>
      <c r="NTH60"/>
      <c r="NTI60"/>
      <c r="NTJ60"/>
      <c r="NTK60"/>
      <c r="NTL60"/>
      <c r="NTM60"/>
      <c r="NTN60"/>
      <c r="NTO60"/>
      <c r="NTP60"/>
      <c r="NTQ60"/>
      <c r="NTR60"/>
      <c r="NTS60"/>
      <c r="NTT60"/>
      <c r="NTU60"/>
      <c r="NTV60"/>
      <c r="NTW60"/>
      <c r="NTX60"/>
      <c r="NTY60"/>
      <c r="NTZ60"/>
      <c r="NUA60"/>
      <c r="NUB60"/>
      <c r="NUC60"/>
      <c r="NUD60"/>
      <c r="NUE60"/>
      <c r="NUF60"/>
      <c r="NUG60"/>
      <c r="NUH60"/>
      <c r="NUI60"/>
      <c r="NUJ60"/>
      <c r="NUK60"/>
      <c r="NUL60"/>
      <c r="NUM60"/>
      <c r="NUN60"/>
      <c r="NUO60"/>
      <c r="NUP60"/>
      <c r="NUQ60"/>
      <c r="NUR60"/>
      <c r="NUS60"/>
      <c r="NUT60"/>
      <c r="NUU60"/>
      <c r="NUV60"/>
      <c r="NUW60"/>
      <c r="NUX60"/>
      <c r="NUY60"/>
      <c r="NUZ60"/>
      <c r="NVA60"/>
      <c r="NVB60"/>
      <c r="NVC60"/>
      <c r="NVD60"/>
      <c r="NVE60"/>
      <c r="NVF60"/>
      <c r="NVG60"/>
      <c r="NVH60"/>
      <c r="NVI60"/>
      <c r="NVJ60"/>
      <c r="NVK60"/>
      <c r="NVL60"/>
      <c r="NVM60"/>
      <c r="NVN60"/>
      <c r="NVO60"/>
      <c r="NVP60"/>
      <c r="NVQ60"/>
      <c r="NVR60"/>
      <c r="NVS60"/>
      <c r="NVT60"/>
      <c r="NVU60"/>
      <c r="NVV60"/>
      <c r="NVW60"/>
      <c r="NVX60"/>
      <c r="NVY60"/>
      <c r="NVZ60"/>
      <c r="NWA60"/>
      <c r="NWB60"/>
      <c r="NWC60"/>
      <c r="NWD60"/>
      <c r="NWE60"/>
      <c r="NWF60"/>
      <c r="NWG60"/>
      <c r="NWH60"/>
      <c r="NWI60"/>
      <c r="NWJ60"/>
      <c r="NWK60"/>
      <c r="NWL60"/>
      <c r="NWM60"/>
      <c r="NWN60"/>
      <c r="NWO60"/>
      <c r="NWP60"/>
      <c r="NWQ60"/>
      <c r="NWR60"/>
      <c r="NWS60"/>
      <c r="NWT60"/>
      <c r="NWU60"/>
      <c r="NWV60"/>
      <c r="NWW60"/>
      <c r="NWX60"/>
      <c r="NWY60"/>
      <c r="NWZ60"/>
      <c r="NXA60"/>
      <c r="NXB60"/>
      <c r="NXC60"/>
      <c r="NXD60"/>
      <c r="NXE60"/>
      <c r="NXF60"/>
      <c r="NXG60"/>
      <c r="NXH60"/>
      <c r="NXI60"/>
      <c r="NXJ60"/>
      <c r="NXK60"/>
      <c r="NXL60"/>
      <c r="NXM60"/>
      <c r="NXN60"/>
      <c r="NXO60"/>
      <c r="NXP60"/>
      <c r="NXQ60"/>
      <c r="NXR60"/>
      <c r="NXS60"/>
      <c r="NXT60"/>
      <c r="NXU60"/>
      <c r="NXV60"/>
      <c r="NXW60"/>
      <c r="NXX60"/>
      <c r="NXY60"/>
      <c r="NXZ60"/>
      <c r="NYA60"/>
      <c r="NYB60"/>
      <c r="NYC60"/>
      <c r="NYD60"/>
      <c r="NYE60"/>
      <c r="NYF60"/>
      <c r="NYG60"/>
      <c r="NYH60"/>
      <c r="NYI60"/>
      <c r="NYJ60"/>
      <c r="NYK60"/>
      <c r="NYL60"/>
      <c r="NYM60"/>
      <c r="NYN60"/>
      <c r="NYO60"/>
      <c r="NYP60"/>
      <c r="NYQ60"/>
      <c r="NYR60"/>
      <c r="NYS60"/>
      <c r="NYT60"/>
      <c r="NYU60"/>
      <c r="NYV60"/>
      <c r="NYW60"/>
      <c r="NYX60"/>
      <c r="NYY60"/>
      <c r="NYZ60"/>
      <c r="NZA60"/>
      <c r="NZB60"/>
      <c r="NZC60"/>
      <c r="NZD60"/>
      <c r="NZE60"/>
      <c r="NZF60"/>
      <c r="NZG60"/>
      <c r="NZH60"/>
      <c r="NZI60"/>
      <c r="NZJ60"/>
      <c r="NZK60"/>
      <c r="NZL60"/>
      <c r="NZM60"/>
      <c r="NZN60"/>
      <c r="NZO60"/>
      <c r="NZP60"/>
      <c r="NZQ60"/>
      <c r="NZR60"/>
      <c r="NZS60"/>
      <c r="NZT60"/>
      <c r="NZU60"/>
      <c r="NZV60"/>
      <c r="NZW60"/>
      <c r="NZX60"/>
      <c r="NZY60"/>
      <c r="NZZ60"/>
      <c r="OAA60"/>
      <c r="OAB60"/>
      <c r="OAC60"/>
      <c r="OAD60"/>
      <c r="OAE60"/>
      <c r="OAF60"/>
      <c r="OAG60"/>
      <c r="OAH60"/>
      <c r="OAI60"/>
      <c r="OAJ60"/>
      <c r="OAK60"/>
      <c r="OAL60"/>
      <c r="OAM60"/>
      <c r="OAN60"/>
      <c r="OAO60"/>
      <c r="OAP60"/>
      <c r="OAQ60"/>
      <c r="OAR60"/>
      <c r="OAS60"/>
      <c r="OAT60"/>
      <c r="OAU60"/>
      <c r="OAV60"/>
      <c r="OAW60"/>
      <c r="OAX60"/>
      <c r="OAY60"/>
      <c r="OAZ60"/>
      <c r="OBA60"/>
      <c r="OBB60"/>
      <c r="OBC60"/>
      <c r="OBD60"/>
      <c r="OBE60"/>
      <c r="OBF60"/>
      <c r="OBG60"/>
      <c r="OBH60"/>
      <c r="OBI60"/>
      <c r="OBJ60"/>
      <c r="OBK60"/>
      <c r="OBL60"/>
      <c r="OBM60"/>
      <c r="OBN60"/>
      <c r="OBO60"/>
      <c r="OBP60"/>
      <c r="OBQ60"/>
      <c r="OBR60"/>
      <c r="OBS60"/>
      <c r="OBT60"/>
      <c r="OBU60"/>
      <c r="OBV60"/>
      <c r="OBW60"/>
      <c r="OBX60"/>
      <c r="OBY60"/>
      <c r="OBZ60"/>
      <c r="OCA60"/>
      <c r="OCB60"/>
      <c r="OCC60"/>
      <c r="OCD60"/>
      <c r="OCE60"/>
      <c r="OCF60"/>
      <c r="OCG60"/>
      <c r="OCH60"/>
      <c r="OCI60"/>
      <c r="OCJ60"/>
      <c r="OCK60"/>
      <c r="OCL60"/>
      <c r="OCM60"/>
      <c r="OCN60"/>
      <c r="OCO60"/>
      <c r="OCP60"/>
      <c r="OCQ60"/>
      <c r="OCR60"/>
      <c r="OCS60"/>
      <c r="OCT60"/>
      <c r="OCU60"/>
      <c r="OCV60"/>
      <c r="OCW60"/>
      <c r="OCX60"/>
      <c r="OCY60"/>
      <c r="OCZ60"/>
      <c r="ODA60"/>
      <c r="ODB60"/>
      <c r="ODC60"/>
      <c r="ODD60"/>
      <c r="ODE60"/>
      <c r="ODF60"/>
      <c r="ODG60"/>
      <c r="ODH60"/>
      <c r="ODI60"/>
      <c r="ODJ60"/>
      <c r="ODK60"/>
      <c r="ODL60"/>
      <c r="ODM60"/>
      <c r="ODN60"/>
      <c r="ODO60"/>
      <c r="ODP60"/>
      <c r="ODQ60"/>
      <c r="ODR60"/>
      <c r="ODS60"/>
      <c r="ODT60"/>
      <c r="ODU60"/>
      <c r="ODV60"/>
      <c r="ODW60"/>
      <c r="ODX60"/>
      <c r="ODY60"/>
      <c r="ODZ60"/>
      <c r="OEA60"/>
      <c r="OEB60"/>
      <c r="OEC60"/>
      <c r="OED60"/>
      <c r="OEE60"/>
      <c r="OEF60"/>
      <c r="OEG60"/>
      <c r="OEH60"/>
      <c r="OEI60"/>
      <c r="OEJ60"/>
      <c r="OEK60"/>
      <c r="OEL60"/>
      <c r="OEM60"/>
      <c r="OEN60"/>
      <c r="OEO60"/>
      <c r="OEP60"/>
      <c r="OEQ60"/>
      <c r="OER60"/>
      <c r="OES60"/>
      <c r="OET60"/>
      <c r="OEU60"/>
      <c r="OEV60"/>
      <c r="OEW60"/>
      <c r="OEX60"/>
      <c r="OEY60"/>
      <c r="OEZ60"/>
      <c r="OFA60"/>
      <c r="OFB60"/>
      <c r="OFC60"/>
      <c r="OFD60"/>
      <c r="OFE60"/>
      <c r="OFF60"/>
      <c r="OFG60"/>
      <c r="OFH60"/>
      <c r="OFI60"/>
      <c r="OFJ60"/>
      <c r="OFK60"/>
      <c r="OFL60"/>
      <c r="OFM60"/>
      <c r="OFN60"/>
      <c r="OFO60"/>
      <c r="OFP60"/>
      <c r="OFQ60"/>
      <c r="OFR60"/>
      <c r="OFS60"/>
      <c r="OFT60"/>
      <c r="OFU60"/>
      <c r="OFV60"/>
      <c r="OFW60"/>
      <c r="OFX60"/>
      <c r="OFY60"/>
      <c r="OFZ60"/>
      <c r="OGA60"/>
      <c r="OGB60"/>
      <c r="OGC60"/>
      <c r="OGD60"/>
      <c r="OGE60"/>
      <c r="OGF60"/>
      <c r="OGG60"/>
      <c r="OGH60"/>
      <c r="OGI60"/>
      <c r="OGJ60"/>
      <c r="OGK60"/>
      <c r="OGL60"/>
      <c r="OGM60"/>
      <c r="OGN60"/>
      <c r="OGO60"/>
      <c r="OGP60"/>
      <c r="OGQ60"/>
      <c r="OGR60"/>
      <c r="OGS60"/>
      <c r="OGT60"/>
      <c r="OGU60"/>
      <c r="OGV60"/>
      <c r="OGW60"/>
      <c r="OGX60"/>
      <c r="OGY60"/>
      <c r="OGZ60"/>
      <c r="OHA60"/>
      <c r="OHB60"/>
      <c r="OHC60"/>
      <c r="OHD60"/>
      <c r="OHE60"/>
      <c r="OHF60"/>
      <c r="OHG60"/>
      <c r="OHH60"/>
      <c r="OHI60"/>
      <c r="OHJ60"/>
      <c r="OHK60"/>
      <c r="OHL60"/>
      <c r="OHM60"/>
      <c r="OHN60"/>
      <c r="OHO60"/>
      <c r="OHP60"/>
      <c r="OHQ60"/>
      <c r="OHR60"/>
      <c r="OHS60"/>
      <c r="OHT60"/>
      <c r="OHU60"/>
      <c r="OHV60"/>
      <c r="OHW60"/>
      <c r="OHX60"/>
      <c r="OHY60"/>
      <c r="OHZ60"/>
      <c r="OIA60"/>
      <c r="OIB60"/>
      <c r="OIC60"/>
      <c r="OID60"/>
      <c r="OIE60"/>
      <c r="OIF60"/>
      <c r="OIG60"/>
      <c r="OIH60"/>
      <c r="OII60"/>
      <c r="OIJ60"/>
      <c r="OIK60"/>
      <c r="OIL60"/>
      <c r="OIM60"/>
      <c r="OIN60"/>
      <c r="OIO60"/>
      <c r="OIP60"/>
      <c r="OIQ60"/>
      <c r="OIR60"/>
      <c r="OIS60"/>
      <c r="OIT60"/>
      <c r="OIU60"/>
      <c r="OIV60"/>
      <c r="OIW60"/>
      <c r="OIX60"/>
      <c r="OIY60"/>
      <c r="OIZ60"/>
      <c r="OJA60"/>
      <c r="OJB60"/>
      <c r="OJC60"/>
      <c r="OJD60"/>
      <c r="OJE60"/>
      <c r="OJF60"/>
      <c r="OJG60"/>
      <c r="OJH60"/>
      <c r="OJI60"/>
      <c r="OJJ60"/>
      <c r="OJK60"/>
      <c r="OJL60"/>
      <c r="OJM60"/>
      <c r="OJN60"/>
      <c r="OJO60"/>
      <c r="OJP60"/>
      <c r="OJQ60"/>
      <c r="OJR60"/>
      <c r="OJS60"/>
      <c r="OJT60"/>
      <c r="OJU60"/>
      <c r="OJV60"/>
      <c r="OJW60"/>
      <c r="OJX60"/>
      <c r="OJY60"/>
      <c r="OJZ60"/>
      <c r="OKA60"/>
      <c r="OKB60"/>
      <c r="OKC60"/>
      <c r="OKD60"/>
      <c r="OKE60"/>
      <c r="OKF60"/>
      <c r="OKG60"/>
      <c r="OKH60"/>
      <c r="OKI60"/>
      <c r="OKJ60"/>
      <c r="OKK60"/>
      <c r="OKL60"/>
      <c r="OKM60"/>
      <c r="OKN60"/>
      <c r="OKO60"/>
      <c r="OKP60"/>
      <c r="OKQ60"/>
      <c r="OKR60"/>
      <c r="OKS60"/>
      <c r="OKT60"/>
      <c r="OKU60"/>
      <c r="OKV60"/>
      <c r="OKW60"/>
      <c r="OKX60"/>
      <c r="OKY60"/>
      <c r="OKZ60"/>
      <c r="OLA60"/>
      <c r="OLB60"/>
      <c r="OLC60"/>
      <c r="OLD60"/>
      <c r="OLE60"/>
      <c r="OLF60"/>
      <c r="OLG60"/>
      <c r="OLH60"/>
      <c r="OLI60"/>
      <c r="OLJ60"/>
      <c r="OLK60"/>
      <c r="OLL60"/>
      <c r="OLM60"/>
      <c r="OLN60"/>
      <c r="OLO60"/>
      <c r="OLP60"/>
      <c r="OLQ60"/>
      <c r="OLR60"/>
      <c r="OLS60"/>
      <c r="OLT60"/>
      <c r="OLU60"/>
      <c r="OLV60"/>
      <c r="OLW60"/>
      <c r="OLX60"/>
      <c r="OLY60"/>
      <c r="OLZ60"/>
      <c r="OMA60"/>
      <c r="OMB60"/>
      <c r="OMC60"/>
      <c r="OMD60"/>
      <c r="OME60"/>
      <c r="OMF60"/>
      <c r="OMG60"/>
      <c r="OMH60"/>
      <c r="OMI60"/>
      <c r="OMJ60"/>
      <c r="OMK60"/>
      <c r="OML60"/>
      <c r="OMM60"/>
      <c r="OMN60"/>
      <c r="OMO60"/>
      <c r="OMP60"/>
      <c r="OMQ60"/>
      <c r="OMR60"/>
      <c r="OMS60"/>
      <c r="OMT60"/>
      <c r="OMU60"/>
      <c r="OMV60"/>
      <c r="OMW60"/>
      <c r="OMX60"/>
      <c r="OMY60"/>
      <c r="OMZ60"/>
      <c r="ONA60"/>
      <c r="ONB60"/>
      <c r="ONC60"/>
      <c r="OND60"/>
      <c r="ONE60"/>
      <c r="ONF60"/>
      <c r="ONG60"/>
      <c r="ONH60"/>
      <c r="ONI60"/>
      <c r="ONJ60"/>
      <c r="ONK60"/>
      <c r="ONL60"/>
      <c r="ONM60"/>
      <c r="ONN60"/>
      <c r="ONO60"/>
      <c r="ONP60"/>
      <c r="ONQ60"/>
      <c r="ONR60"/>
      <c r="ONS60"/>
      <c r="ONT60"/>
      <c r="ONU60"/>
      <c r="ONV60"/>
      <c r="ONW60"/>
      <c r="ONX60"/>
      <c r="ONY60"/>
      <c r="ONZ60"/>
      <c r="OOA60"/>
      <c r="OOB60"/>
      <c r="OOC60"/>
      <c r="OOD60"/>
      <c r="OOE60"/>
      <c r="OOF60"/>
      <c r="OOG60"/>
      <c r="OOH60"/>
      <c r="OOI60"/>
      <c r="OOJ60"/>
      <c r="OOK60"/>
      <c r="OOL60"/>
      <c r="OOM60"/>
      <c r="OON60"/>
      <c r="OOO60"/>
      <c r="OOP60"/>
      <c r="OOQ60"/>
      <c r="OOR60"/>
      <c r="OOS60"/>
      <c r="OOT60"/>
      <c r="OOU60"/>
      <c r="OOV60"/>
      <c r="OOW60"/>
      <c r="OOX60"/>
      <c r="OOY60"/>
      <c r="OOZ60"/>
      <c r="OPA60"/>
      <c r="OPB60"/>
      <c r="OPC60"/>
      <c r="OPD60"/>
      <c r="OPE60"/>
      <c r="OPF60"/>
      <c r="OPG60"/>
      <c r="OPH60"/>
      <c r="OPI60"/>
      <c r="OPJ60"/>
      <c r="OPK60"/>
      <c r="OPL60"/>
      <c r="OPM60"/>
      <c r="OPN60"/>
      <c r="OPO60"/>
      <c r="OPP60"/>
      <c r="OPQ60"/>
      <c r="OPR60"/>
      <c r="OPS60"/>
      <c r="OPT60"/>
      <c r="OPU60"/>
      <c r="OPV60"/>
      <c r="OPW60"/>
      <c r="OPX60"/>
      <c r="OPY60"/>
      <c r="OPZ60"/>
      <c r="OQA60"/>
      <c r="OQB60"/>
      <c r="OQC60"/>
      <c r="OQD60"/>
      <c r="OQE60"/>
      <c r="OQF60"/>
      <c r="OQG60"/>
      <c r="OQH60"/>
      <c r="OQI60"/>
      <c r="OQJ60"/>
      <c r="OQK60"/>
      <c r="OQL60"/>
      <c r="OQM60"/>
      <c r="OQN60"/>
      <c r="OQO60"/>
      <c r="OQP60"/>
      <c r="OQQ60"/>
      <c r="OQR60"/>
      <c r="OQS60"/>
      <c r="OQT60"/>
      <c r="OQU60"/>
      <c r="OQV60"/>
      <c r="OQW60"/>
      <c r="OQX60"/>
      <c r="OQY60"/>
      <c r="OQZ60"/>
      <c r="ORA60"/>
      <c r="ORB60"/>
      <c r="ORC60"/>
      <c r="ORD60"/>
      <c r="ORE60"/>
      <c r="ORF60"/>
      <c r="ORG60"/>
      <c r="ORH60"/>
      <c r="ORI60"/>
      <c r="ORJ60"/>
      <c r="ORK60"/>
      <c r="ORL60"/>
      <c r="ORM60"/>
      <c r="ORN60"/>
      <c r="ORO60"/>
      <c r="ORP60"/>
      <c r="ORQ60"/>
      <c r="ORR60"/>
      <c r="ORS60"/>
      <c r="ORT60"/>
      <c r="ORU60"/>
      <c r="ORV60"/>
      <c r="ORW60"/>
      <c r="ORX60"/>
      <c r="ORY60"/>
      <c r="ORZ60"/>
      <c r="OSA60"/>
      <c r="OSB60"/>
      <c r="OSC60"/>
      <c r="OSD60"/>
      <c r="OSE60"/>
      <c r="OSF60"/>
      <c r="OSG60"/>
      <c r="OSH60"/>
      <c r="OSI60"/>
      <c r="OSJ60"/>
      <c r="OSK60"/>
      <c r="OSL60"/>
      <c r="OSM60"/>
      <c r="OSN60"/>
      <c r="OSO60"/>
      <c r="OSP60"/>
      <c r="OSQ60"/>
      <c r="OSR60"/>
      <c r="OSS60"/>
      <c r="OST60"/>
      <c r="OSU60"/>
      <c r="OSV60"/>
      <c r="OSW60"/>
      <c r="OSX60"/>
      <c r="OSY60"/>
      <c r="OSZ60"/>
      <c r="OTA60"/>
      <c r="OTB60"/>
      <c r="OTC60"/>
      <c r="OTD60"/>
      <c r="OTE60"/>
      <c r="OTF60"/>
      <c r="OTG60"/>
      <c r="OTH60"/>
      <c r="OTI60"/>
      <c r="OTJ60"/>
      <c r="OTK60"/>
      <c r="OTL60"/>
      <c r="OTM60"/>
      <c r="OTN60"/>
      <c r="OTO60"/>
      <c r="OTP60"/>
      <c r="OTQ60"/>
      <c r="OTR60"/>
      <c r="OTS60"/>
      <c r="OTT60"/>
      <c r="OTU60"/>
      <c r="OTV60"/>
      <c r="OTW60"/>
      <c r="OTX60"/>
      <c r="OTY60"/>
      <c r="OTZ60"/>
      <c r="OUA60"/>
      <c r="OUB60"/>
      <c r="OUC60"/>
      <c r="OUD60"/>
      <c r="OUE60"/>
      <c r="OUF60"/>
      <c r="OUG60"/>
      <c r="OUH60"/>
      <c r="OUI60"/>
      <c r="OUJ60"/>
      <c r="OUK60"/>
      <c r="OUL60"/>
      <c r="OUM60"/>
      <c r="OUN60"/>
      <c r="OUO60"/>
      <c r="OUP60"/>
      <c r="OUQ60"/>
      <c r="OUR60"/>
      <c r="OUS60"/>
      <c r="OUT60"/>
      <c r="OUU60"/>
      <c r="OUV60"/>
      <c r="OUW60"/>
      <c r="OUX60"/>
      <c r="OUY60"/>
      <c r="OUZ60"/>
      <c r="OVA60"/>
      <c r="OVB60"/>
      <c r="OVC60"/>
      <c r="OVD60"/>
      <c r="OVE60"/>
      <c r="OVF60"/>
      <c r="OVG60"/>
      <c r="OVH60"/>
      <c r="OVI60"/>
      <c r="OVJ60"/>
      <c r="OVK60"/>
      <c r="OVL60"/>
      <c r="OVM60"/>
      <c r="OVN60"/>
      <c r="OVO60"/>
      <c r="OVP60"/>
      <c r="OVQ60"/>
      <c r="OVR60"/>
      <c r="OVS60"/>
      <c r="OVT60"/>
      <c r="OVU60"/>
      <c r="OVV60"/>
      <c r="OVW60"/>
      <c r="OVX60"/>
      <c r="OVY60"/>
      <c r="OVZ60"/>
      <c r="OWA60"/>
      <c r="OWB60"/>
      <c r="OWC60"/>
      <c r="OWD60"/>
      <c r="OWE60"/>
      <c r="OWF60"/>
      <c r="OWG60"/>
      <c r="OWH60"/>
      <c r="OWI60"/>
      <c r="OWJ60"/>
      <c r="OWK60"/>
      <c r="OWL60"/>
      <c r="OWM60"/>
      <c r="OWN60"/>
      <c r="OWO60"/>
      <c r="OWP60"/>
      <c r="OWQ60"/>
      <c r="OWR60"/>
      <c r="OWS60"/>
      <c r="OWT60"/>
      <c r="OWU60"/>
      <c r="OWV60"/>
      <c r="OWW60"/>
      <c r="OWX60"/>
      <c r="OWY60"/>
      <c r="OWZ60"/>
      <c r="OXA60"/>
      <c r="OXB60"/>
      <c r="OXC60"/>
      <c r="OXD60"/>
      <c r="OXE60"/>
      <c r="OXF60"/>
      <c r="OXG60"/>
      <c r="OXH60"/>
      <c r="OXI60"/>
      <c r="OXJ60"/>
      <c r="OXK60"/>
      <c r="OXL60"/>
      <c r="OXM60"/>
      <c r="OXN60"/>
      <c r="OXO60"/>
      <c r="OXP60"/>
      <c r="OXQ60"/>
      <c r="OXR60"/>
      <c r="OXS60"/>
      <c r="OXT60"/>
      <c r="OXU60"/>
      <c r="OXV60"/>
      <c r="OXW60"/>
      <c r="OXX60"/>
      <c r="OXY60"/>
      <c r="OXZ60"/>
      <c r="OYA60"/>
      <c r="OYB60"/>
      <c r="OYC60"/>
      <c r="OYD60"/>
      <c r="OYE60"/>
      <c r="OYF60"/>
      <c r="OYG60"/>
      <c r="OYH60"/>
      <c r="OYI60"/>
      <c r="OYJ60"/>
      <c r="OYK60"/>
      <c r="OYL60"/>
      <c r="OYM60"/>
      <c r="OYN60"/>
      <c r="OYO60"/>
      <c r="OYP60"/>
      <c r="OYQ60"/>
      <c r="OYR60"/>
      <c r="OYS60"/>
      <c r="OYT60"/>
      <c r="OYU60"/>
      <c r="OYV60"/>
      <c r="OYW60"/>
      <c r="OYX60"/>
      <c r="OYY60"/>
      <c r="OYZ60"/>
      <c r="OZA60"/>
      <c r="OZB60"/>
      <c r="OZC60"/>
      <c r="OZD60"/>
      <c r="OZE60"/>
      <c r="OZF60"/>
      <c r="OZG60"/>
      <c r="OZH60"/>
      <c r="OZI60"/>
      <c r="OZJ60"/>
      <c r="OZK60"/>
      <c r="OZL60"/>
      <c r="OZM60"/>
      <c r="OZN60"/>
      <c r="OZO60"/>
      <c r="OZP60"/>
      <c r="OZQ60"/>
      <c r="OZR60"/>
      <c r="OZS60"/>
      <c r="OZT60"/>
      <c r="OZU60"/>
      <c r="OZV60"/>
      <c r="OZW60"/>
      <c r="OZX60"/>
      <c r="OZY60"/>
      <c r="OZZ60"/>
      <c r="PAA60"/>
      <c r="PAB60"/>
      <c r="PAC60"/>
      <c r="PAD60"/>
      <c r="PAE60"/>
      <c r="PAF60"/>
      <c r="PAG60"/>
      <c r="PAH60"/>
      <c r="PAI60"/>
      <c r="PAJ60"/>
      <c r="PAK60"/>
      <c r="PAL60"/>
      <c r="PAM60"/>
      <c r="PAN60"/>
      <c r="PAO60"/>
      <c r="PAP60"/>
      <c r="PAQ60"/>
      <c r="PAR60"/>
      <c r="PAS60"/>
      <c r="PAT60"/>
      <c r="PAU60"/>
      <c r="PAV60"/>
      <c r="PAW60"/>
      <c r="PAX60"/>
      <c r="PAY60"/>
      <c r="PAZ60"/>
      <c r="PBA60"/>
      <c r="PBB60"/>
      <c r="PBC60"/>
      <c r="PBD60"/>
      <c r="PBE60"/>
      <c r="PBF60"/>
      <c r="PBG60"/>
      <c r="PBH60"/>
      <c r="PBI60"/>
      <c r="PBJ60"/>
      <c r="PBK60"/>
      <c r="PBL60"/>
      <c r="PBM60"/>
      <c r="PBN60"/>
      <c r="PBO60"/>
      <c r="PBP60"/>
      <c r="PBQ60"/>
      <c r="PBR60"/>
      <c r="PBS60"/>
      <c r="PBT60"/>
      <c r="PBU60"/>
      <c r="PBV60"/>
      <c r="PBW60"/>
      <c r="PBX60"/>
      <c r="PBY60"/>
      <c r="PBZ60"/>
      <c r="PCA60"/>
      <c r="PCB60"/>
      <c r="PCC60"/>
      <c r="PCD60"/>
      <c r="PCE60"/>
      <c r="PCF60"/>
      <c r="PCG60"/>
      <c r="PCH60"/>
      <c r="PCI60"/>
      <c r="PCJ60"/>
      <c r="PCK60"/>
      <c r="PCL60"/>
      <c r="PCM60"/>
      <c r="PCN60"/>
      <c r="PCO60"/>
      <c r="PCP60"/>
      <c r="PCQ60"/>
      <c r="PCR60"/>
      <c r="PCS60"/>
      <c r="PCT60"/>
      <c r="PCU60"/>
      <c r="PCV60"/>
      <c r="PCW60"/>
      <c r="PCX60"/>
      <c r="PCY60"/>
      <c r="PCZ60"/>
      <c r="PDA60"/>
      <c r="PDB60"/>
      <c r="PDC60"/>
      <c r="PDD60"/>
      <c r="PDE60"/>
      <c r="PDF60"/>
      <c r="PDG60"/>
      <c r="PDH60"/>
      <c r="PDI60"/>
      <c r="PDJ60"/>
      <c r="PDK60"/>
      <c r="PDL60"/>
      <c r="PDM60"/>
      <c r="PDN60"/>
      <c r="PDO60"/>
      <c r="PDP60"/>
      <c r="PDQ60"/>
      <c r="PDR60"/>
      <c r="PDS60"/>
      <c r="PDT60"/>
      <c r="PDU60"/>
      <c r="PDV60"/>
      <c r="PDW60"/>
      <c r="PDX60"/>
      <c r="PDY60"/>
      <c r="PDZ60"/>
      <c r="PEA60"/>
      <c r="PEB60"/>
      <c r="PEC60"/>
      <c r="PED60"/>
      <c r="PEE60"/>
      <c r="PEF60"/>
      <c r="PEG60"/>
      <c r="PEH60"/>
      <c r="PEI60"/>
      <c r="PEJ60"/>
      <c r="PEK60"/>
      <c r="PEL60"/>
      <c r="PEM60"/>
      <c r="PEN60"/>
      <c r="PEO60"/>
      <c r="PEP60"/>
      <c r="PEQ60"/>
      <c r="PER60"/>
      <c r="PES60"/>
      <c r="PET60"/>
      <c r="PEU60"/>
      <c r="PEV60"/>
      <c r="PEW60"/>
      <c r="PEX60"/>
      <c r="PEY60"/>
      <c r="PEZ60"/>
      <c r="PFA60"/>
      <c r="PFB60"/>
      <c r="PFC60"/>
      <c r="PFD60"/>
      <c r="PFE60"/>
      <c r="PFF60"/>
      <c r="PFG60"/>
      <c r="PFH60"/>
      <c r="PFI60"/>
      <c r="PFJ60"/>
      <c r="PFK60"/>
      <c r="PFL60"/>
      <c r="PFM60"/>
      <c r="PFN60"/>
      <c r="PFO60"/>
      <c r="PFP60"/>
      <c r="PFQ60"/>
      <c r="PFR60"/>
      <c r="PFS60"/>
      <c r="PFT60"/>
      <c r="PFU60"/>
      <c r="PFV60"/>
      <c r="PFW60"/>
      <c r="PFX60"/>
      <c r="PFY60"/>
      <c r="PFZ60"/>
      <c r="PGA60"/>
      <c r="PGB60"/>
      <c r="PGC60"/>
      <c r="PGD60"/>
      <c r="PGE60"/>
      <c r="PGF60"/>
      <c r="PGG60"/>
      <c r="PGH60"/>
      <c r="PGI60"/>
      <c r="PGJ60"/>
      <c r="PGK60"/>
      <c r="PGL60"/>
      <c r="PGM60"/>
      <c r="PGN60"/>
      <c r="PGO60"/>
      <c r="PGP60"/>
      <c r="PGQ60"/>
      <c r="PGR60"/>
      <c r="PGS60"/>
      <c r="PGT60"/>
      <c r="PGU60"/>
      <c r="PGV60"/>
      <c r="PGW60"/>
      <c r="PGX60"/>
      <c r="PGY60"/>
      <c r="PGZ60"/>
      <c r="PHA60"/>
      <c r="PHB60"/>
      <c r="PHC60"/>
      <c r="PHD60"/>
      <c r="PHE60"/>
      <c r="PHF60"/>
      <c r="PHG60"/>
      <c r="PHH60"/>
      <c r="PHI60"/>
      <c r="PHJ60"/>
      <c r="PHK60"/>
      <c r="PHL60"/>
      <c r="PHM60"/>
      <c r="PHN60"/>
      <c r="PHO60"/>
      <c r="PHP60"/>
      <c r="PHQ60"/>
      <c r="PHR60"/>
      <c r="PHS60"/>
      <c r="PHT60"/>
      <c r="PHU60"/>
      <c r="PHV60"/>
      <c r="PHW60"/>
      <c r="PHX60"/>
      <c r="PHY60"/>
      <c r="PHZ60"/>
      <c r="PIA60"/>
      <c r="PIB60"/>
      <c r="PIC60"/>
      <c r="PID60"/>
      <c r="PIE60"/>
      <c r="PIF60"/>
      <c r="PIG60"/>
      <c r="PIH60"/>
      <c r="PII60"/>
      <c r="PIJ60"/>
      <c r="PIK60"/>
      <c r="PIL60"/>
      <c r="PIM60"/>
      <c r="PIN60"/>
      <c r="PIO60"/>
      <c r="PIP60"/>
      <c r="PIQ60"/>
      <c r="PIR60"/>
      <c r="PIS60"/>
      <c r="PIT60"/>
      <c r="PIU60"/>
      <c r="PIV60"/>
      <c r="PIW60"/>
      <c r="PIX60"/>
      <c r="PIY60"/>
      <c r="PIZ60"/>
      <c r="PJA60"/>
      <c r="PJB60"/>
      <c r="PJC60"/>
      <c r="PJD60"/>
      <c r="PJE60"/>
      <c r="PJF60"/>
      <c r="PJG60"/>
      <c r="PJH60"/>
      <c r="PJI60"/>
      <c r="PJJ60"/>
      <c r="PJK60"/>
      <c r="PJL60"/>
      <c r="PJM60"/>
      <c r="PJN60"/>
      <c r="PJO60"/>
      <c r="PJP60"/>
      <c r="PJQ60"/>
      <c r="PJR60"/>
      <c r="PJS60"/>
      <c r="PJT60"/>
      <c r="PJU60"/>
      <c r="PJV60"/>
      <c r="PJW60"/>
      <c r="PJX60"/>
      <c r="PJY60"/>
      <c r="PJZ60"/>
      <c r="PKA60"/>
      <c r="PKB60"/>
      <c r="PKC60"/>
      <c r="PKD60"/>
      <c r="PKE60"/>
      <c r="PKF60"/>
      <c r="PKG60"/>
      <c r="PKH60"/>
      <c r="PKI60"/>
      <c r="PKJ60"/>
      <c r="PKK60"/>
      <c r="PKL60"/>
      <c r="PKM60"/>
      <c r="PKN60"/>
      <c r="PKO60"/>
      <c r="PKP60"/>
      <c r="PKQ60"/>
      <c r="PKR60"/>
      <c r="PKS60"/>
      <c r="PKT60"/>
      <c r="PKU60"/>
      <c r="PKV60"/>
      <c r="PKW60"/>
      <c r="PKX60"/>
      <c r="PKY60"/>
      <c r="PKZ60"/>
      <c r="PLA60"/>
      <c r="PLB60"/>
      <c r="PLC60"/>
      <c r="PLD60"/>
      <c r="PLE60"/>
      <c r="PLF60"/>
      <c r="PLG60"/>
      <c r="PLH60"/>
      <c r="PLI60"/>
      <c r="PLJ60"/>
      <c r="PLK60"/>
      <c r="PLL60"/>
      <c r="PLM60"/>
      <c r="PLN60"/>
      <c r="PLO60"/>
      <c r="PLP60"/>
      <c r="PLQ60"/>
      <c r="PLR60"/>
      <c r="PLS60"/>
      <c r="PLT60"/>
      <c r="PLU60"/>
      <c r="PLV60"/>
      <c r="PLW60"/>
      <c r="PLX60"/>
      <c r="PLY60"/>
      <c r="PLZ60"/>
      <c r="PMA60"/>
      <c r="PMB60"/>
      <c r="PMC60"/>
      <c r="PMD60"/>
      <c r="PME60"/>
      <c r="PMF60"/>
      <c r="PMG60"/>
      <c r="PMH60"/>
      <c r="PMI60"/>
      <c r="PMJ60"/>
      <c r="PMK60"/>
      <c r="PML60"/>
      <c r="PMM60"/>
      <c r="PMN60"/>
      <c r="PMO60"/>
      <c r="PMP60"/>
      <c r="PMQ60"/>
      <c r="PMR60"/>
      <c r="PMS60"/>
      <c r="PMT60"/>
      <c r="PMU60"/>
      <c r="PMV60"/>
      <c r="PMW60"/>
      <c r="PMX60"/>
      <c r="PMY60"/>
      <c r="PMZ60"/>
      <c r="PNA60"/>
      <c r="PNB60"/>
      <c r="PNC60"/>
      <c r="PND60"/>
      <c r="PNE60"/>
      <c r="PNF60"/>
      <c r="PNG60"/>
      <c r="PNH60"/>
      <c r="PNI60"/>
      <c r="PNJ60"/>
      <c r="PNK60"/>
      <c r="PNL60"/>
      <c r="PNM60"/>
      <c r="PNN60"/>
      <c r="PNO60"/>
      <c r="PNP60"/>
      <c r="PNQ60"/>
      <c r="PNR60"/>
      <c r="PNS60"/>
      <c r="PNT60"/>
      <c r="PNU60"/>
      <c r="PNV60"/>
      <c r="PNW60"/>
      <c r="PNX60"/>
      <c r="PNY60"/>
      <c r="PNZ60"/>
      <c r="POA60"/>
      <c r="POB60"/>
      <c r="POC60"/>
      <c r="POD60"/>
      <c r="POE60"/>
      <c r="POF60"/>
      <c r="POG60"/>
      <c r="POH60"/>
      <c r="POI60"/>
      <c r="POJ60"/>
      <c r="POK60"/>
      <c r="POL60"/>
      <c r="POM60"/>
      <c r="PON60"/>
      <c r="POO60"/>
      <c r="POP60"/>
      <c r="POQ60"/>
      <c r="POR60"/>
      <c r="POS60"/>
      <c r="POT60"/>
      <c r="POU60"/>
      <c r="POV60"/>
      <c r="POW60"/>
      <c r="POX60"/>
      <c r="POY60"/>
      <c r="POZ60"/>
      <c r="PPA60"/>
      <c r="PPB60"/>
      <c r="PPC60"/>
      <c r="PPD60"/>
      <c r="PPE60"/>
      <c r="PPF60"/>
      <c r="PPG60"/>
      <c r="PPH60"/>
      <c r="PPI60"/>
      <c r="PPJ60"/>
      <c r="PPK60"/>
      <c r="PPL60"/>
      <c r="PPM60"/>
      <c r="PPN60"/>
      <c r="PPO60"/>
      <c r="PPP60"/>
      <c r="PPQ60"/>
      <c r="PPR60"/>
      <c r="PPS60"/>
      <c r="PPT60"/>
      <c r="PPU60"/>
      <c r="PPV60"/>
      <c r="PPW60"/>
      <c r="PPX60"/>
      <c r="PPY60"/>
      <c r="PPZ60"/>
      <c r="PQA60"/>
      <c r="PQB60"/>
      <c r="PQC60"/>
      <c r="PQD60"/>
      <c r="PQE60"/>
      <c r="PQF60"/>
      <c r="PQG60"/>
      <c r="PQH60"/>
      <c r="PQI60"/>
      <c r="PQJ60"/>
      <c r="PQK60"/>
      <c r="PQL60"/>
      <c r="PQM60"/>
      <c r="PQN60"/>
      <c r="PQO60"/>
      <c r="PQP60"/>
      <c r="PQQ60"/>
      <c r="PQR60"/>
      <c r="PQS60"/>
      <c r="PQT60"/>
      <c r="PQU60"/>
      <c r="PQV60"/>
      <c r="PQW60"/>
      <c r="PQX60"/>
      <c r="PQY60"/>
      <c r="PQZ60"/>
      <c r="PRA60"/>
      <c r="PRB60"/>
      <c r="PRC60"/>
      <c r="PRD60"/>
      <c r="PRE60"/>
      <c r="PRF60"/>
      <c r="PRG60"/>
      <c r="PRH60"/>
      <c r="PRI60"/>
      <c r="PRJ60"/>
      <c r="PRK60"/>
      <c r="PRL60"/>
      <c r="PRM60"/>
      <c r="PRN60"/>
      <c r="PRO60"/>
      <c r="PRP60"/>
      <c r="PRQ60"/>
      <c r="PRR60"/>
      <c r="PRS60"/>
      <c r="PRT60"/>
      <c r="PRU60"/>
      <c r="PRV60"/>
      <c r="PRW60"/>
      <c r="PRX60"/>
      <c r="PRY60"/>
      <c r="PRZ60"/>
      <c r="PSA60"/>
      <c r="PSB60"/>
      <c r="PSC60"/>
      <c r="PSD60"/>
      <c r="PSE60"/>
      <c r="PSF60"/>
      <c r="PSG60"/>
      <c r="PSH60"/>
      <c r="PSI60"/>
      <c r="PSJ60"/>
      <c r="PSK60"/>
      <c r="PSL60"/>
      <c r="PSM60"/>
      <c r="PSN60"/>
      <c r="PSO60"/>
      <c r="PSP60"/>
      <c r="PSQ60"/>
      <c r="PSR60"/>
      <c r="PSS60"/>
      <c r="PST60"/>
      <c r="PSU60"/>
      <c r="PSV60"/>
      <c r="PSW60"/>
      <c r="PSX60"/>
      <c r="PSY60"/>
      <c r="PSZ60"/>
      <c r="PTA60"/>
      <c r="PTB60"/>
      <c r="PTC60"/>
      <c r="PTD60"/>
      <c r="PTE60"/>
      <c r="PTF60"/>
      <c r="PTG60"/>
      <c r="PTH60"/>
      <c r="PTI60"/>
      <c r="PTJ60"/>
      <c r="PTK60"/>
      <c r="PTL60"/>
      <c r="PTM60"/>
      <c r="PTN60"/>
      <c r="PTO60"/>
      <c r="PTP60"/>
      <c r="PTQ60"/>
      <c r="PTR60"/>
      <c r="PTS60"/>
      <c r="PTT60"/>
      <c r="PTU60"/>
      <c r="PTV60"/>
      <c r="PTW60"/>
      <c r="PTX60"/>
      <c r="PTY60"/>
      <c r="PTZ60"/>
      <c r="PUA60"/>
      <c r="PUB60"/>
      <c r="PUC60"/>
      <c r="PUD60"/>
      <c r="PUE60"/>
      <c r="PUF60"/>
      <c r="PUG60"/>
      <c r="PUH60"/>
      <c r="PUI60"/>
      <c r="PUJ60"/>
      <c r="PUK60"/>
      <c r="PUL60"/>
      <c r="PUM60"/>
      <c r="PUN60"/>
      <c r="PUO60"/>
      <c r="PUP60"/>
      <c r="PUQ60"/>
      <c r="PUR60"/>
      <c r="PUS60"/>
      <c r="PUT60"/>
      <c r="PUU60"/>
      <c r="PUV60"/>
      <c r="PUW60"/>
      <c r="PUX60"/>
      <c r="PUY60"/>
      <c r="PUZ60"/>
      <c r="PVA60"/>
      <c r="PVB60"/>
      <c r="PVC60"/>
      <c r="PVD60"/>
      <c r="PVE60"/>
      <c r="PVF60"/>
      <c r="PVG60"/>
      <c r="PVH60"/>
      <c r="PVI60"/>
      <c r="PVJ60"/>
      <c r="PVK60"/>
      <c r="PVL60"/>
      <c r="PVM60"/>
      <c r="PVN60"/>
      <c r="PVO60"/>
      <c r="PVP60"/>
      <c r="PVQ60"/>
      <c r="PVR60"/>
      <c r="PVS60"/>
      <c r="PVT60"/>
      <c r="PVU60"/>
      <c r="PVV60"/>
      <c r="PVW60"/>
      <c r="PVX60"/>
      <c r="PVY60"/>
      <c r="PVZ60"/>
      <c r="PWA60"/>
      <c r="PWB60"/>
      <c r="PWC60"/>
      <c r="PWD60"/>
      <c r="PWE60"/>
      <c r="PWF60"/>
      <c r="PWG60"/>
      <c r="PWH60"/>
      <c r="PWI60"/>
      <c r="PWJ60"/>
      <c r="PWK60"/>
      <c r="PWL60"/>
      <c r="PWM60"/>
      <c r="PWN60"/>
      <c r="PWO60"/>
      <c r="PWP60"/>
      <c r="PWQ60"/>
      <c r="PWR60"/>
      <c r="PWS60"/>
      <c r="PWT60"/>
      <c r="PWU60"/>
      <c r="PWV60"/>
      <c r="PWW60"/>
      <c r="PWX60"/>
      <c r="PWY60"/>
      <c r="PWZ60"/>
      <c r="PXA60"/>
      <c r="PXB60"/>
      <c r="PXC60"/>
      <c r="PXD60"/>
      <c r="PXE60"/>
      <c r="PXF60"/>
      <c r="PXG60"/>
      <c r="PXH60"/>
      <c r="PXI60"/>
      <c r="PXJ60"/>
      <c r="PXK60"/>
      <c r="PXL60"/>
      <c r="PXM60"/>
      <c r="PXN60"/>
      <c r="PXO60"/>
      <c r="PXP60"/>
      <c r="PXQ60"/>
      <c r="PXR60"/>
      <c r="PXS60"/>
      <c r="PXT60"/>
      <c r="PXU60"/>
      <c r="PXV60"/>
      <c r="PXW60"/>
      <c r="PXX60"/>
      <c r="PXY60"/>
      <c r="PXZ60"/>
      <c r="PYA60"/>
      <c r="PYB60"/>
      <c r="PYC60"/>
      <c r="PYD60"/>
      <c r="PYE60"/>
      <c r="PYF60"/>
      <c r="PYG60"/>
      <c r="PYH60"/>
      <c r="PYI60"/>
      <c r="PYJ60"/>
      <c r="PYK60"/>
      <c r="PYL60"/>
      <c r="PYM60"/>
      <c r="PYN60"/>
      <c r="PYO60"/>
      <c r="PYP60"/>
      <c r="PYQ60"/>
      <c r="PYR60"/>
      <c r="PYS60"/>
      <c r="PYT60"/>
      <c r="PYU60"/>
      <c r="PYV60"/>
      <c r="PYW60"/>
      <c r="PYX60"/>
      <c r="PYY60"/>
      <c r="PYZ60"/>
      <c r="PZA60"/>
      <c r="PZB60"/>
      <c r="PZC60"/>
      <c r="PZD60"/>
      <c r="PZE60"/>
      <c r="PZF60"/>
      <c r="PZG60"/>
      <c r="PZH60"/>
      <c r="PZI60"/>
      <c r="PZJ60"/>
      <c r="PZK60"/>
      <c r="PZL60"/>
      <c r="PZM60"/>
      <c r="PZN60"/>
      <c r="PZO60"/>
      <c r="PZP60"/>
      <c r="PZQ60"/>
      <c r="PZR60"/>
      <c r="PZS60"/>
      <c r="PZT60"/>
      <c r="PZU60"/>
      <c r="PZV60"/>
      <c r="PZW60"/>
      <c r="PZX60"/>
      <c r="PZY60"/>
      <c r="PZZ60"/>
      <c r="QAA60"/>
      <c r="QAB60"/>
      <c r="QAC60"/>
      <c r="QAD60"/>
      <c r="QAE60"/>
      <c r="QAF60"/>
      <c r="QAG60"/>
      <c r="QAH60"/>
      <c r="QAI60"/>
      <c r="QAJ60"/>
      <c r="QAK60"/>
      <c r="QAL60"/>
      <c r="QAM60"/>
      <c r="QAN60"/>
      <c r="QAO60"/>
      <c r="QAP60"/>
      <c r="QAQ60"/>
      <c r="QAR60"/>
      <c r="QAS60"/>
      <c r="QAT60"/>
      <c r="QAU60"/>
      <c r="QAV60"/>
      <c r="QAW60"/>
      <c r="QAX60"/>
      <c r="QAY60"/>
      <c r="QAZ60"/>
      <c r="QBA60"/>
      <c r="QBB60"/>
      <c r="QBC60"/>
      <c r="QBD60"/>
      <c r="QBE60"/>
      <c r="QBF60"/>
      <c r="QBG60"/>
      <c r="QBH60"/>
      <c r="QBI60"/>
      <c r="QBJ60"/>
      <c r="QBK60"/>
      <c r="QBL60"/>
      <c r="QBM60"/>
      <c r="QBN60"/>
      <c r="QBO60"/>
      <c r="QBP60"/>
      <c r="QBQ60"/>
      <c r="QBR60"/>
      <c r="QBS60"/>
      <c r="QBT60"/>
      <c r="QBU60"/>
      <c r="QBV60"/>
      <c r="QBW60"/>
      <c r="QBX60"/>
      <c r="QBY60"/>
      <c r="QBZ60"/>
      <c r="QCA60"/>
      <c r="QCB60"/>
      <c r="QCC60"/>
      <c r="QCD60"/>
      <c r="QCE60"/>
      <c r="QCF60"/>
      <c r="QCG60"/>
      <c r="QCH60"/>
      <c r="QCI60"/>
      <c r="QCJ60"/>
      <c r="QCK60"/>
      <c r="QCL60"/>
      <c r="QCM60"/>
      <c r="QCN60"/>
      <c r="QCO60"/>
      <c r="QCP60"/>
      <c r="QCQ60"/>
      <c r="QCR60"/>
      <c r="QCS60"/>
      <c r="QCT60"/>
      <c r="QCU60"/>
      <c r="QCV60"/>
      <c r="QCW60"/>
      <c r="QCX60"/>
      <c r="QCY60"/>
      <c r="QCZ60"/>
      <c r="QDA60"/>
      <c r="QDB60"/>
      <c r="QDC60"/>
      <c r="QDD60"/>
      <c r="QDE60"/>
      <c r="QDF60"/>
      <c r="QDG60"/>
      <c r="QDH60"/>
      <c r="QDI60"/>
      <c r="QDJ60"/>
      <c r="QDK60"/>
      <c r="QDL60"/>
      <c r="QDM60"/>
      <c r="QDN60"/>
      <c r="QDO60"/>
      <c r="QDP60"/>
      <c r="QDQ60"/>
      <c r="QDR60"/>
      <c r="QDS60"/>
      <c r="QDT60"/>
      <c r="QDU60"/>
      <c r="QDV60"/>
      <c r="QDW60"/>
      <c r="QDX60"/>
      <c r="QDY60"/>
      <c r="QDZ60"/>
      <c r="QEA60"/>
      <c r="QEB60"/>
      <c r="QEC60"/>
      <c r="QED60"/>
      <c r="QEE60"/>
      <c r="QEF60"/>
      <c r="QEG60"/>
      <c r="QEH60"/>
      <c r="QEI60"/>
      <c r="QEJ60"/>
      <c r="QEK60"/>
      <c r="QEL60"/>
      <c r="QEM60"/>
      <c r="QEN60"/>
      <c r="QEO60"/>
      <c r="QEP60"/>
      <c r="QEQ60"/>
      <c r="QER60"/>
      <c r="QES60"/>
      <c r="QET60"/>
      <c r="QEU60"/>
      <c r="QEV60"/>
      <c r="QEW60"/>
      <c r="QEX60"/>
      <c r="QEY60"/>
      <c r="QEZ60"/>
      <c r="QFA60"/>
      <c r="QFB60"/>
      <c r="QFC60"/>
      <c r="QFD60"/>
      <c r="QFE60"/>
      <c r="QFF60"/>
      <c r="QFG60"/>
      <c r="QFH60"/>
      <c r="QFI60"/>
      <c r="QFJ60"/>
      <c r="QFK60"/>
      <c r="QFL60"/>
      <c r="QFM60"/>
      <c r="QFN60"/>
      <c r="QFO60"/>
      <c r="QFP60"/>
      <c r="QFQ60"/>
      <c r="QFR60"/>
      <c r="QFS60"/>
      <c r="QFT60"/>
      <c r="QFU60"/>
      <c r="QFV60"/>
      <c r="QFW60"/>
      <c r="QFX60"/>
      <c r="QFY60"/>
      <c r="QFZ60"/>
      <c r="QGA60"/>
      <c r="QGB60"/>
      <c r="QGC60"/>
      <c r="QGD60"/>
      <c r="QGE60"/>
      <c r="QGF60"/>
      <c r="QGG60"/>
      <c r="QGH60"/>
      <c r="QGI60"/>
      <c r="QGJ60"/>
      <c r="QGK60"/>
      <c r="QGL60"/>
      <c r="QGM60"/>
      <c r="QGN60"/>
      <c r="QGO60"/>
      <c r="QGP60"/>
      <c r="QGQ60"/>
      <c r="QGR60"/>
      <c r="QGS60"/>
      <c r="QGT60"/>
      <c r="QGU60"/>
      <c r="QGV60"/>
      <c r="QGW60"/>
      <c r="QGX60"/>
      <c r="QGY60"/>
      <c r="QGZ60"/>
      <c r="QHA60"/>
      <c r="QHB60"/>
      <c r="QHC60"/>
      <c r="QHD60"/>
      <c r="QHE60"/>
      <c r="QHF60"/>
      <c r="QHG60"/>
      <c r="QHH60"/>
      <c r="QHI60"/>
      <c r="QHJ60"/>
      <c r="QHK60"/>
      <c r="QHL60"/>
      <c r="QHM60"/>
      <c r="QHN60"/>
      <c r="QHO60"/>
      <c r="QHP60"/>
      <c r="QHQ60"/>
      <c r="QHR60"/>
      <c r="QHS60"/>
      <c r="QHT60"/>
      <c r="QHU60"/>
      <c r="QHV60"/>
      <c r="QHW60"/>
      <c r="QHX60"/>
      <c r="QHY60"/>
      <c r="QHZ60"/>
      <c r="QIA60"/>
      <c r="QIB60"/>
      <c r="QIC60"/>
      <c r="QID60"/>
      <c r="QIE60"/>
      <c r="QIF60"/>
      <c r="QIG60"/>
      <c r="QIH60"/>
      <c r="QII60"/>
      <c r="QIJ60"/>
      <c r="QIK60"/>
      <c r="QIL60"/>
      <c r="QIM60"/>
      <c r="QIN60"/>
      <c r="QIO60"/>
      <c r="QIP60"/>
      <c r="QIQ60"/>
      <c r="QIR60"/>
      <c r="QIS60"/>
      <c r="QIT60"/>
      <c r="QIU60"/>
      <c r="QIV60"/>
      <c r="QIW60"/>
      <c r="QIX60"/>
      <c r="QIY60"/>
      <c r="QIZ60"/>
      <c r="QJA60"/>
      <c r="QJB60"/>
      <c r="QJC60"/>
      <c r="QJD60"/>
      <c r="QJE60"/>
      <c r="QJF60"/>
      <c r="QJG60"/>
      <c r="QJH60"/>
      <c r="QJI60"/>
      <c r="QJJ60"/>
      <c r="QJK60"/>
      <c r="QJL60"/>
      <c r="QJM60"/>
      <c r="QJN60"/>
      <c r="QJO60"/>
      <c r="QJP60"/>
      <c r="QJQ60"/>
      <c r="QJR60"/>
      <c r="QJS60"/>
      <c r="QJT60"/>
      <c r="QJU60"/>
      <c r="QJV60"/>
      <c r="QJW60"/>
      <c r="QJX60"/>
      <c r="QJY60"/>
      <c r="QJZ60"/>
      <c r="QKA60"/>
      <c r="QKB60"/>
      <c r="QKC60"/>
      <c r="QKD60"/>
      <c r="QKE60"/>
      <c r="QKF60"/>
      <c r="QKG60"/>
      <c r="QKH60"/>
      <c r="QKI60"/>
      <c r="QKJ60"/>
      <c r="QKK60"/>
      <c r="QKL60"/>
      <c r="QKM60"/>
      <c r="QKN60"/>
      <c r="QKO60"/>
      <c r="QKP60"/>
      <c r="QKQ60"/>
      <c r="QKR60"/>
      <c r="QKS60"/>
      <c r="QKT60"/>
      <c r="QKU60"/>
      <c r="QKV60"/>
      <c r="QKW60"/>
      <c r="QKX60"/>
      <c r="QKY60"/>
      <c r="QKZ60"/>
      <c r="QLA60"/>
      <c r="QLB60"/>
      <c r="QLC60"/>
      <c r="QLD60"/>
      <c r="QLE60"/>
      <c r="QLF60"/>
      <c r="QLG60"/>
      <c r="QLH60"/>
      <c r="QLI60"/>
      <c r="QLJ60"/>
      <c r="QLK60"/>
      <c r="QLL60"/>
      <c r="QLM60"/>
      <c r="QLN60"/>
      <c r="QLO60"/>
      <c r="QLP60"/>
      <c r="QLQ60"/>
      <c r="QLR60"/>
      <c r="QLS60"/>
      <c r="QLT60"/>
      <c r="QLU60"/>
      <c r="QLV60"/>
      <c r="QLW60"/>
      <c r="QLX60"/>
      <c r="QLY60"/>
      <c r="QLZ60"/>
      <c r="QMA60"/>
      <c r="QMB60"/>
      <c r="QMC60"/>
      <c r="QMD60"/>
      <c r="QME60"/>
      <c r="QMF60"/>
      <c r="QMG60"/>
      <c r="QMH60"/>
      <c r="QMI60"/>
      <c r="QMJ60"/>
      <c r="QMK60"/>
      <c r="QML60"/>
      <c r="QMM60"/>
      <c r="QMN60"/>
      <c r="QMO60"/>
      <c r="QMP60"/>
      <c r="QMQ60"/>
      <c r="QMR60"/>
      <c r="QMS60"/>
      <c r="QMT60"/>
      <c r="QMU60"/>
      <c r="QMV60"/>
      <c r="QMW60"/>
      <c r="QMX60"/>
      <c r="QMY60"/>
      <c r="QMZ60"/>
      <c r="QNA60"/>
      <c r="QNB60"/>
      <c r="QNC60"/>
      <c r="QND60"/>
      <c r="QNE60"/>
      <c r="QNF60"/>
      <c r="QNG60"/>
      <c r="QNH60"/>
      <c r="QNI60"/>
      <c r="QNJ60"/>
      <c r="QNK60"/>
      <c r="QNL60"/>
      <c r="QNM60"/>
      <c r="QNN60"/>
      <c r="QNO60"/>
      <c r="QNP60"/>
      <c r="QNQ60"/>
      <c r="QNR60"/>
      <c r="QNS60"/>
      <c r="QNT60"/>
      <c r="QNU60"/>
      <c r="QNV60"/>
      <c r="QNW60"/>
      <c r="QNX60"/>
      <c r="QNY60"/>
      <c r="QNZ60"/>
      <c r="QOA60"/>
      <c r="QOB60"/>
      <c r="QOC60"/>
      <c r="QOD60"/>
      <c r="QOE60"/>
      <c r="QOF60"/>
      <c r="QOG60"/>
      <c r="QOH60"/>
      <c r="QOI60"/>
      <c r="QOJ60"/>
      <c r="QOK60"/>
      <c r="QOL60"/>
      <c r="QOM60"/>
      <c r="QON60"/>
      <c r="QOO60"/>
      <c r="QOP60"/>
      <c r="QOQ60"/>
      <c r="QOR60"/>
      <c r="QOS60"/>
      <c r="QOT60"/>
      <c r="QOU60"/>
      <c r="QOV60"/>
      <c r="QOW60"/>
      <c r="QOX60"/>
      <c r="QOY60"/>
      <c r="QOZ60"/>
      <c r="QPA60"/>
      <c r="QPB60"/>
      <c r="QPC60"/>
      <c r="QPD60"/>
      <c r="QPE60"/>
      <c r="QPF60"/>
      <c r="QPG60"/>
      <c r="QPH60"/>
      <c r="QPI60"/>
      <c r="QPJ60"/>
      <c r="QPK60"/>
      <c r="QPL60"/>
      <c r="QPM60"/>
      <c r="QPN60"/>
      <c r="QPO60"/>
      <c r="QPP60"/>
      <c r="QPQ60"/>
      <c r="QPR60"/>
      <c r="QPS60"/>
      <c r="QPT60"/>
      <c r="QPU60"/>
      <c r="QPV60"/>
      <c r="QPW60"/>
      <c r="QPX60"/>
      <c r="QPY60"/>
      <c r="QPZ60"/>
      <c r="QQA60"/>
      <c r="QQB60"/>
      <c r="QQC60"/>
      <c r="QQD60"/>
      <c r="QQE60"/>
      <c r="QQF60"/>
      <c r="QQG60"/>
      <c r="QQH60"/>
      <c r="QQI60"/>
      <c r="QQJ60"/>
      <c r="QQK60"/>
      <c r="QQL60"/>
      <c r="QQM60"/>
      <c r="QQN60"/>
      <c r="QQO60"/>
      <c r="QQP60"/>
      <c r="QQQ60"/>
      <c r="QQR60"/>
      <c r="QQS60"/>
      <c r="QQT60"/>
      <c r="QQU60"/>
      <c r="QQV60"/>
      <c r="QQW60"/>
      <c r="QQX60"/>
      <c r="QQY60"/>
      <c r="QQZ60"/>
      <c r="QRA60"/>
      <c r="QRB60"/>
      <c r="QRC60"/>
      <c r="QRD60"/>
      <c r="QRE60"/>
      <c r="QRF60"/>
      <c r="QRG60"/>
      <c r="QRH60"/>
      <c r="QRI60"/>
      <c r="QRJ60"/>
      <c r="QRK60"/>
      <c r="QRL60"/>
      <c r="QRM60"/>
      <c r="QRN60"/>
      <c r="QRO60"/>
      <c r="QRP60"/>
      <c r="QRQ60"/>
      <c r="QRR60"/>
      <c r="QRS60"/>
      <c r="QRT60"/>
      <c r="QRU60"/>
      <c r="QRV60"/>
      <c r="QRW60"/>
      <c r="QRX60"/>
      <c r="QRY60"/>
      <c r="QRZ60"/>
      <c r="QSA60"/>
      <c r="QSB60"/>
      <c r="QSC60"/>
      <c r="QSD60"/>
      <c r="QSE60"/>
      <c r="QSF60"/>
      <c r="QSG60"/>
      <c r="QSH60"/>
      <c r="QSI60"/>
      <c r="QSJ60"/>
      <c r="QSK60"/>
      <c r="QSL60"/>
      <c r="QSM60"/>
      <c r="QSN60"/>
      <c r="QSO60"/>
      <c r="QSP60"/>
      <c r="QSQ60"/>
      <c r="QSR60"/>
      <c r="QSS60"/>
      <c r="QST60"/>
      <c r="QSU60"/>
      <c r="QSV60"/>
      <c r="QSW60"/>
      <c r="QSX60"/>
      <c r="QSY60"/>
      <c r="QSZ60"/>
      <c r="QTA60"/>
      <c r="QTB60"/>
      <c r="QTC60"/>
      <c r="QTD60"/>
      <c r="QTE60"/>
      <c r="QTF60"/>
      <c r="QTG60"/>
      <c r="QTH60"/>
      <c r="QTI60"/>
      <c r="QTJ60"/>
      <c r="QTK60"/>
      <c r="QTL60"/>
      <c r="QTM60"/>
      <c r="QTN60"/>
      <c r="QTO60"/>
      <c r="QTP60"/>
      <c r="QTQ60"/>
      <c r="QTR60"/>
      <c r="QTS60"/>
      <c r="QTT60"/>
      <c r="QTU60"/>
      <c r="QTV60"/>
      <c r="QTW60"/>
      <c r="QTX60"/>
      <c r="QTY60"/>
      <c r="QTZ60"/>
      <c r="QUA60"/>
      <c r="QUB60"/>
      <c r="QUC60"/>
      <c r="QUD60"/>
      <c r="QUE60"/>
      <c r="QUF60"/>
      <c r="QUG60"/>
      <c r="QUH60"/>
      <c r="QUI60"/>
      <c r="QUJ60"/>
      <c r="QUK60"/>
      <c r="QUL60"/>
      <c r="QUM60"/>
      <c r="QUN60"/>
      <c r="QUO60"/>
      <c r="QUP60"/>
      <c r="QUQ60"/>
      <c r="QUR60"/>
      <c r="QUS60"/>
      <c r="QUT60"/>
      <c r="QUU60"/>
      <c r="QUV60"/>
      <c r="QUW60"/>
      <c r="QUX60"/>
      <c r="QUY60"/>
      <c r="QUZ60"/>
      <c r="QVA60"/>
      <c r="QVB60"/>
      <c r="QVC60"/>
      <c r="QVD60"/>
      <c r="QVE60"/>
      <c r="QVF60"/>
      <c r="QVG60"/>
      <c r="QVH60"/>
      <c r="QVI60"/>
      <c r="QVJ60"/>
      <c r="QVK60"/>
      <c r="QVL60"/>
      <c r="QVM60"/>
      <c r="QVN60"/>
      <c r="QVO60"/>
      <c r="QVP60"/>
      <c r="QVQ60"/>
      <c r="QVR60"/>
      <c r="QVS60"/>
      <c r="QVT60"/>
      <c r="QVU60"/>
      <c r="QVV60"/>
      <c r="QVW60"/>
      <c r="QVX60"/>
      <c r="QVY60"/>
      <c r="QVZ60"/>
      <c r="QWA60"/>
      <c r="QWB60"/>
      <c r="QWC60"/>
      <c r="QWD60"/>
      <c r="QWE60"/>
      <c r="QWF60"/>
      <c r="QWG60"/>
      <c r="QWH60"/>
      <c r="QWI60"/>
      <c r="QWJ60"/>
      <c r="QWK60"/>
      <c r="QWL60"/>
      <c r="QWM60"/>
      <c r="QWN60"/>
      <c r="QWO60"/>
      <c r="QWP60"/>
      <c r="QWQ60"/>
      <c r="QWR60"/>
      <c r="QWS60"/>
      <c r="QWT60"/>
      <c r="QWU60"/>
      <c r="QWV60"/>
      <c r="QWW60"/>
      <c r="QWX60"/>
      <c r="QWY60"/>
      <c r="QWZ60"/>
      <c r="QXA60"/>
      <c r="QXB60"/>
      <c r="QXC60"/>
      <c r="QXD60"/>
      <c r="QXE60"/>
      <c r="QXF60"/>
      <c r="QXG60"/>
      <c r="QXH60"/>
      <c r="QXI60"/>
      <c r="QXJ60"/>
      <c r="QXK60"/>
      <c r="QXL60"/>
      <c r="QXM60"/>
      <c r="QXN60"/>
      <c r="QXO60"/>
      <c r="QXP60"/>
      <c r="QXQ60"/>
      <c r="QXR60"/>
      <c r="QXS60"/>
      <c r="QXT60"/>
      <c r="QXU60"/>
      <c r="QXV60"/>
      <c r="QXW60"/>
      <c r="QXX60"/>
      <c r="QXY60"/>
      <c r="QXZ60"/>
      <c r="QYA60"/>
      <c r="QYB60"/>
      <c r="QYC60"/>
      <c r="QYD60"/>
      <c r="QYE60"/>
      <c r="QYF60"/>
      <c r="QYG60"/>
      <c r="QYH60"/>
      <c r="QYI60"/>
      <c r="QYJ60"/>
      <c r="QYK60"/>
      <c r="QYL60"/>
      <c r="QYM60"/>
      <c r="QYN60"/>
      <c r="QYO60"/>
      <c r="QYP60"/>
      <c r="QYQ60"/>
      <c r="QYR60"/>
      <c r="QYS60"/>
      <c r="QYT60"/>
      <c r="QYU60"/>
      <c r="QYV60"/>
      <c r="QYW60"/>
      <c r="QYX60"/>
      <c r="QYY60"/>
      <c r="QYZ60"/>
      <c r="QZA60"/>
      <c r="QZB60"/>
      <c r="QZC60"/>
      <c r="QZD60"/>
      <c r="QZE60"/>
      <c r="QZF60"/>
      <c r="QZG60"/>
      <c r="QZH60"/>
      <c r="QZI60"/>
      <c r="QZJ60"/>
      <c r="QZK60"/>
      <c r="QZL60"/>
      <c r="QZM60"/>
      <c r="QZN60"/>
      <c r="QZO60"/>
      <c r="QZP60"/>
      <c r="QZQ60"/>
      <c r="QZR60"/>
      <c r="QZS60"/>
      <c r="QZT60"/>
      <c r="QZU60"/>
      <c r="QZV60"/>
      <c r="QZW60"/>
      <c r="QZX60"/>
      <c r="QZY60"/>
      <c r="QZZ60"/>
      <c r="RAA60"/>
      <c r="RAB60"/>
      <c r="RAC60"/>
      <c r="RAD60"/>
      <c r="RAE60"/>
      <c r="RAF60"/>
      <c r="RAG60"/>
      <c r="RAH60"/>
      <c r="RAI60"/>
      <c r="RAJ60"/>
      <c r="RAK60"/>
      <c r="RAL60"/>
      <c r="RAM60"/>
      <c r="RAN60"/>
      <c r="RAO60"/>
      <c r="RAP60"/>
      <c r="RAQ60"/>
      <c r="RAR60"/>
      <c r="RAS60"/>
      <c r="RAT60"/>
      <c r="RAU60"/>
      <c r="RAV60"/>
      <c r="RAW60"/>
      <c r="RAX60"/>
      <c r="RAY60"/>
      <c r="RAZ60"/>
      <c r="RBA60"/>
      <c r="RBB60"/>
      <c r="RBC60"/>
      <c r="RBD60"/>
      <c r="RBE60"/>
      <c r="RBF60"/>
      <c r="RBG60"/>
      <c r="RBH60"/>
      <c r="RBI60"/>
      <c r="RBJ60"/>
      <c r="RBK60"/>
      <c r="RBL60"/>
      <c r="RBM60"/>
      <c r="RBN60"/>
      <c r="RBO60"/>
      <c r="RBP60"/>
      <c r="RBQ60"/>
      <c r="RBR60"/>
      <c r="RBS60"/>
      <c r="RBT60"/>
      <c r="RBU60"/>
      <c r="RBV60"/>
      <c r="RBW60"/>
      <c r="RBX60"/>
      <c r="RBY60"/>
      <c r="RBZ60"/>
      <c r="RCA60"/>
      <c r="RCB60"/>
      <c r="RCC60"/>
      <c r="RCD60"/>
      <c r="RCE60"/>
      <c r="RCF60"/>
      <c r="RCG60"/>
      <c r="RCH60"/>
      <c r="RCI60"/>
      <c r="RCJ60"/>
      <c r="RCK60"/>
      <c r="RCL60"/>
      <c r="RCM60"/>
      <c r="RCN60"/>
      <c r="RCO60"/>
      <c r="RCP60"/>
      <c r="RCQ60"/>
      <c r="RCR60"/>
      <c r="RCS60"/>
      <c r="RCT60"/>
      <c r="RCU60"/>
      <c r="RCV60"/>
      <c r="RCW60"/>
      <c r="RCX60"/>
      <c r="RCY60"/>
      <c r="RCZ60"/>
      <c r="RDA60"/>
      <c r="RDB60"/>
      <c r="RDC60"/>
      <c r="RDD60"/>
      <c r="RDE60"/>
      <c r="RDF60"/>
      <c r="RDG60"/>
      <c r="RDH60"/>
      <c r="RDI60"/>
      <c r="RDJ60"/>
      <c r="RDK60"/>
      <c r="RDL60"/>
      <c r="RDM60"/>
      <c r="RDN60"/>
      <c r="RDO60"/>
      <c r="RDP60"/>
      <c r="RDQ60"/>
      <c r="RDR60"/>
      <c r="RDS60"/>
      <c r="RDT60"/>
      <c r="RDU60"/>
      <c r="RDV60"/>
      <c r="RDW60"/>
      <c r="RDX60"/>
      <c r="RDY60"/>
      <c r="RDZ60"/>
      <c r="REA60"/>
      <c r="REB60"/>
      <c r="REC60"/>
      <c r="RED60"/>
      <c r="REE60"/>
      <c r="REF60"/>
      <c r="REG60"/>
      <c r="REH60"/>
      <c r="REI60"/>
      <c r="REJ60"/>
      <c r="REK60"/>
      <c r="REL60"/>
      <c r="REM60"/>
      <c r="REN60"/>
      <c r="REO60"/>
      <c r="REP60"/>
      <c r="REQ60"/>
      <c r="RER60"/>
      <c r="RES60"/>
      <c r="RET60"/>
      <c r="REU60"/>
      <c r="REV60"/>
      <c r="REW60"/>
      <c r="REX60"/>
      <c r="REY60"/>
      <c r="REZ60"/>
      <c r="RFA60"/>
      <c r="RFB60"/>
      <c r="RFC60"/>
      <c r="RFD60"/>
      <c r="RFE60"/>
      <c r="RFF60"/>
      <c r="RFG60"/>
      <c r="RFH60"/>
      <c r="RFI60"/>
      <c r="RFJ60"/>
      <c r="RFK60"/>
      <c r="RFL60"/>
      <c r="RFM60"/>
      <c r="RFN60"/>
      <c r="RFO60"/>
      <c r="RFP60"/>
      <c r="RFQ60"/>
      <c r="RFR60"/>
      <c r="RFS60"/>
      <c r="RFT60"/>
      <c r="RFU60"/>
      <c r="RFV60"/>
      <c r="RFW60"/>
      <c r="RFX60"/>
      <c r="RFY60"/>
      <c r="RFZ60"/>
      <c r="RGA60"/>
      <c r="RGB60"/>
      <c r="RGC60"/>
      <c r="RGD60"/>
      <c r="RGE60"/>
      <c r="RGF60"/>
      <c r="RGG60"/>
      <c r="RGH60"/>
      <c r="RGI60"/>
      <c r="RGJ60"/>
      <c r="RGK60"/>
      <c r="RGL60"/>
      <c r="RGM60"/>
      <c r="RGN60"/>
      <c r="RGO60"/>
      <c r="RGP60"/>
      <c r="RGQ60"/>
      <c r="RGR60"/>
      <c r="RGS60"/>
      <c r="RGT60"/>
      <c r="RGU60"/>
      <c r="RGV60"/>
      <c r="RGW60"/>
      <c r="RGX60"/>
      <c r="RGY60"/>
      <c r="RGZ60"/>
      <c r="RHA60"/>
      <c r="RHB60"/>
      <c r="RHC60"/>
      <c r="RHD60"/>
      <c r="RHE60"/>
      <c r="RHF60"/>
      <c r="RHG60"/>
      <c r="RHH60"/>
      <c r="RHI60"/>
      <c r="RHJ60"/>
      <c r="RHK60"/>
      <c r="RHL60"/>
      <c r="RHM60"/>
      <c r="RHN60"/>
      <c r="RHO60"/>
      <c r="RHP60"/>
      <c r="RHQ60"/>
      <c r="RHR60"/>
      <c r="RHS60"/>
      <c r="RHT60"/>
      <c r="RHU60"/>
      <c r="RHV60"/>
      <c r="RHW60"/>
      <c r="RHX60"/>
      <c r="RHY60"/>
      <c r="RHZ60"/>
      <c r="RIA60"/>
      <c r="RIB60"/>
      <c r="RIC60"/>
      <c r="RID60"/>
      <c r="RIE60"/>
      <c r="RIF60"/>
      <c r="RIG60"/>
      <c r="RIH60"/>
      <c r="RII60"/>
      <c r="RIJ60"/>
      <c r="RIK60"/>
      <c r="RIL60"/>
      <c r="RIM60"/>
      <c r="RIN60"/>
      <c r="RIO60"/>
      <c r="RIP60"/>
      <c r="RIQ60"/>
      <c r="RIR60"/>
      <c r="RIS60"/>
      <c r="RIT60"/>
      <c r="RIU60"/>
      <c r="RIV60"/>
      <c r="RIW60"/>
      <c r="RIX60"/>
      <c r="RIY60"/>
      <c r="RIZ60"/>
      <c r="RJA60"/>
      <c r="RJB60"/>
      <c r="RJC60"/>
      <c r="RJD60"/>
      <c r="RJE60"/>
      <c r="RJF60"/>
      <c r="RJG60"/>
      <c r="RJH60"/>
      <c r="RJI60"/>
      <c r="RJJ60"/>
      <c r="RJK60"/>
      <c r="RJL60"/>
      <c r="RJM60"/>
      <c r="RJN60"/>
      <c r="RJO60"/>
      <c r="RJP60"/>
      <c r="RJQ60"/>
      <c r="RJR60"/>
      <c r="RJS60"/>
      <c r="RJT60"/>
      <c r="RJU60"/>
      <c r="RJV60"/>
      <c r="RJW60"/>
      <c r="RJX60"/>
      <c r="RJY60"/>
      <c r="RJZ60"/>
      <c r="RKA60"/>
      <c r="RKB60"/>
      <c r="RKC60"/>
      <c r="RKD60"/>
      <c r="RKE60"/>
      <c r="RKF60"/>
      <c r="RKG60"/>
      <c r="RKH60"/>
      <c r="RKI60"/>
      <c r="RKJ60"/>
      <c r="RKK60"/>
      <c r="RKL60"/>
      <c r="RKM60"/>
      <c r="RKN60"/>
      <c r="RKO60"/>
      <c r="RKP60"/>
      <c r="RKQ60"/>
      <c r="RKR60"/>
      <c r="RKS60"/>
      <c r="RKT60"/>
      <c r="RKU60"/>
      <c r="RKV60"/>
      <c r="RKW60"/>
      <c r="RKX60"/>
      <c r="RKY60"/>
      <c r="RKZ60"/>
      <c r="RLA60"/>
      <c r="RLB60"/>
      <c r="RLC60"/>
      <c r="RLD60"/>
      <c r="RLE60"/>
      <c r="RLF60"/>
      <c r="RLG60"/>
      <c r="RLH60"/>
      <c r="RLI60"/>
      <c r="RLJ60"/>
      <c r="RLK60"/>
      <c r="RLL60"/>
      <c r="RLM60"/>
      <c r="RLN60"/>
      <c r="RLO60"/>
      <c r="RLP60"/>
      <c r="RLQ60"/>
      <c r="RLR60"/>
      <c r="RLS60"/>
      <c r="RLT60"/>
      <c r="RLU60"/>
      <c r="RLV60"/>
      <c r="RLW60"/>
      <c r="RLX60"/>
      <c r="RLY60"/>
      <c r="RLZ60"/>
      <c r="RMA60"/>
      <c r="RMB60"/>
      <c r="RMC60"/>
      <c r="RMD60"/>
      <c r="RME60"/>
      <c r="RMF60"/>
      <c r="RMG60"/>
      <c r="RMH60"/>
      <c r="RMI60"/>
      <c r="RMJ60"/>
      <c r="RMK60"/>
      <c r="RML60"/>
      <c r="RMM60"/>
      <c r="RMN60"/>
      <c r="RMO60"/>
      <c r="RMP60"/>
      <c r="RMQ60"/>
      <c r="RMR60"/>
      <c r="RMS60"/>
      <c r="RMT60"/>
      <c r="RMU60"/>
      <c r="RMV60"/>
      <c r="RMW60"/>
      <c r="RMX60"/>
      <c r="RMY60"/>
      <c r="RMZ60"/>
      <c r="RNA60"/>
      <c r="RNB60"/>
      <c r="RNC60"/>
      <c r="RND60"/>
      <c r="RNE60"/>
      <c r="RNF60"/>
      <c r="RNG60"/>
      <c r="RNH60"/>
      <c r="RNI60"/>
      <c r="RNJ60"/>
      <c r="RNK60"/>
      <c r="RNL60"/>
      <c r="RNM60"/>
      <c r="RNN60"/>
      <c r="RNO60"/>
      <c r="RNP60"/>
      <c r="RNQ60"/>
      <c r="RNR60"/>
      <c r="RNS60"/>
      <c r="RNT60"/>
      <c r="RNU60"/>
      <c r="RNV60"/>
      <c r="RNW60"/>
      <c r="RNX60"/>
      <c r="RNY60"/>
      <c r="RNZ60"/>
      <c r="ROA60"/>
      <c r="ROB60"/>
      <c r="ROC60"/>
      <c r="ROD60"/>
      <c r="ROE60"/>
      <c r="ROF60"/>
      <c r="ROG60"/>
      <c r="ROH60"/>
      <c r="ROI60"/>
      <c r="ROJ60"/>
      <c r="ROK60"/>
      <c r="ROL60"/>
      <c r="ROM60"/>
      <c r="RON60"/>
      <c r="ROO60"/>
      <c r="ROP60"/>
      <c r="ROQ60"/>
      <c r="ROR60"/>
      <c r="ROS60"/>
      <c r="ROT60"/>
      <c r="ROU60"/>
      <c r="ROV60"/>
      <c r="ROW60"/>
      <c r="ROX60"/>
      <c r="ROY60"/>
      <c r="ROZ60"/>
      <c r="RPA60"/>
      <c r="RPB60"/>
      <c r="RPC60"/>
      <c r="RPD60"/>
      <c r="RPE60"/>
      <c r="RPF60"/>
      <c r="RPG60"/>
      <c r="RPH60"/>
      <c r="RPI60"/>
      <c r="RPJ60"/>
      <c r="RPK60"/>
      <c r="RPL60"/>
      <c r="RPM60"/>
      <c r="RPN60"/>
      <c r="RPO60"/>
      <c r="RPP60"/>
      <c r="RPQ60"/>
      <c r="RPR60"/>
      <c r="RPS60"/>
      <c r="RPT60"/>
      <c r="RPU60"/>
      <c r="RPV60"/>
      <c r="RPW60"/>
      <c r="RPX60"/>
      <c r="RPY60"/>
      <c r="RPZ60"/>
      <c r="RQA60"/>
      <c r="RQB60"/>
      <c r="RQC60"/>
      <c r="RQD60"/>
      <c r="RQE60"/>
      <c r="RQF60"/>
      <c r="RQG60"/>
      <c r="RQH60"/>
      <c r="RQI60"/>
      <c r="RQJ60"/>
      <c r="RQK60"/>
      <c r="RQL60"/>
      <c r="RQM60"/>
      <c r="RQN60"/>
      <c r="RQO60"/>
      <c r="RQP60"/>
      <c r="RQQ60"/>
      <c r="RQR60"/>
      <c r="RQS60"/>
      <c r="RQT60"/>
      <c r="RQU60"/>
      <c r="RQV60"/>
      <c r="RQW60"/>
      <c r="RQX60"/>
      <c r="RQY60"/>
      <c r="RQZ60"/>
      <c r="RRA60"/>
      <c r="RRB60"/>
      <c r="RRC60"/>
      <c r="RRD60"/>
      <c r="RRE60"/>
      <c r="RRF60"/>
      <c r="RRG60"/>
      <c r="RRH60"/>
      <c r="RRI60"/>
      <c r="RRJ60"/>
      <c r="RRK60"/>
      <c r="RRL60"/>
      <c r="RRM60"/>
      <c r="RRN60"/>
      <c r="RRO60"/>
      <c r="RRP60"/>
      <c r="RRQ60"/>
      <c r="RRR60"/>
      <c r="RRS60"/>
      <c r="RRT60"/>
      <c r="RRU60"/>
      <c r="RRV60"/>
      <c r="RRW60"/>
      <c r="RRX60"/>
      <c r="RRY60"/>
      <c r="RRZ60"/>
      <c r="RSA60"/>
      <c r="RSB60"/>
      <c r="RSC60"/>
      <c r="RSD60"/>
      <c r="RSE60"/>
      <c r="RSF60"/>
      <c r="RSG60"/>
      <c r="RSH60"/>
      <c r="RSI60"/>
      <c r="RSJ60"/>
      <c r="RSK60"/>
      <c r="RSL60"/>
      <c r="RSM60"/>
      <c r="RSN60"/>
      <c r="RSO60"/>
      <c r="RSP60"/>
      <c r="RSQ60"/>
      <c r="RSR60"/>
      <c r="RSS60"/>
      <c r="RST60"/>
      <c r="RSU60"/>
      <c r="RSV60"/>
      <c r="RSW60"/>
      <c r="RSX60"/>
      <c r="RSY60"/>
      <c r="RSZ60"/>
      <c r="RTA60"/>
      <c r="RTB60"/>
      <c r="RTC60"/>
      <c r="RTD60"/>
      <c r="RTE60"/>
      <c r="RTF60"/>
      <c r="RTG60"/>
      <c r="RTH60"/>
      <c r="RTI60"/>
      <c r="RTJ60"/>
      <c r="RTK60"/>
      <c r="RTL60"/>
      <c r="RTM60"/>
      <c r="RTN60"/>
      <c r="RTO60"/>
      <c r="RTP60"/>
      <c r="RTQ60"/>
      <c r="RTR60"/>
      <c r="RTS60"/>
      <c r="RTT60"/>
      <c r="RTU60"/>
      <c r="RTV60"/>
      <c r="RTW60"/>
      <c r="RTX60"/>
      <c r="RTY60"/>
      <c r="RTZ60"/>
      <c r="RUA60"/>
      <c r="RUB60"/>
      <c r="RUC60"/>
      <c r="RUD60"/>
      <c r="RUE60"/>
      <c r="RUF60"/>
      <c r="RUG60"/>
      <c r="RUH60"/>
      <c r="RUI60"/>
      <c r="RUJ60"/>
      <c r="RUK60"/>
      <c r="RUL60"/>
      <c r="RUM60"/>
      <c r="RUN60"/>
      <c r="RUO60"/>
      <c r="RUP60"/>
      <c r="RUQ60"/>
      <c r="RUR60"/>
      <c r="RUS60"/>
      <c r="RUT60"/>
      <c r="RUU60"/>
      <c r="RUV60"/>
      <c r="RUW60"/>
      <c r="RUX60"/>
      <c r="RUY60"/>
      <c r="RUZ60"/>
      <c r="RVA60"/>
      <c r="RVB60"/>
      <c r="RVC60"/>
      <c r="RVD60"/>
      <c r="RVE60"/>
      <c r="RVF60"/>
      <c r="RVG60"/>
      <c r="RVH60"/>
      <c r="RVI60"/>
      <c r="RVJ60"/>
      <c r="RVK60"/>
      <c r="RVL60"/>
      <c r="RVM60"/>
      <c r="RVN60"/>
      <c r="RVO60"/>
      <c r="RVP60"/>
      <c r="RVQ60"/>
      <c r="RVR60"/>
      <c r="RVS60"/>
      <c r="RVT60"/>
      <c r="RVU60"/>
      <c r="RVV60"/>
      <c r="RVW60"/>
      <c r="RVX60"/>
      <c r="RVY60"/>
      <c r="RVZ60"/>
      <c r="RWA60"/>
      <c r="RWB60"/>
      <c r="RWC60"/>
      <c r="RWD60"/>
      <c r="RWE60"/>
      <c r="RWF60"/>
      <c r="RWG60"/>
      <c r="RWH60"/>
      <c r="RWI60"/>
      <c r="RWJ60"/>
      <c r="RWK60"/>
      <c r="RWL60"/>
      <c r="RWM60"/>
      <c r="RWN60"/>
      <c r="RWO60"/>
      <c r="RWP60"/>
      <c r="RWQ60"/>
      <c r="RWR60"/>
      <c r="RWS60"/>
      <c r="RWT60"/>
      <c r="RWU60"/>
      <c r="RWV60"/>
      <c r="RWW60"/>
      <c r="RWX60"/>
      <c r="RWY60"/>
      <c r="RWZ60"/>
      <c r="RXA60"/>
      <c r="RXB60"/>
      <c r="RXC60"/>
      <c r="RXD60"/>
      <c r="RXE60"/>
      <c r="RXF60"/>
      <c r="RXG60"/>
      <c r="RXH60"/>
      <c r="RXI60"/>
      <c r="RXJ60"/>
      <c r="RXK60"/>
      <c r="RXL60"/>
      <c r="RXM60"/>
      <c r="RXN60"/>
      <c r="RXO60"/>
      <c r="RXP60"/>
      <c r="RXQ60"/>
      <c r="RXR60"/>
      <c r="RXS60"/>
      <c r="RXT60"/>
      <c r="RXU60"/>
      <c r="RXV60"/>
      <c r="RXW60"/>
      <c r="RXX60"/>
      <c r="RXY60"/>
      <c r="RXZ60"/>
      <c r="RYA60"/>
      <c r="RYB60"/>
      <c r="RYC60"/>
      <c r="RYD60"/>
      <c r="RYE60"/>
      <c r="RYF60"/>
      <c r="RYG60"/>
      <c r="RYH60"/>
      <c r="RYI60"/>
      <c r="RYJ60"/>
      <c r="RYK60"/>
      <c r="RYL60"/>
      <c r="RYM60"/>
      <c r="RYN60"/>
      <c r="RYO60"/>
      <c r="RYP60"/>
      <c r="RYQ60"/>
      <c r="RYR60"/>
      <c r="RYS60"/>
      <c r="RYT60"/>
      <c r="RYU60"/>
      <c r="RYV60"/>
      <c r="RYW60"/>
      <c r="RYX60"/>
      <c r="RYY60"/>
      <c r="RYZ60"/>
      <c r="RZA60"/>
      <c r="RZB60"/>
      <c r="RZC60"/>
      <c r="RZD60"/>
      <c r="RZE60"/>
      <c r="RZF60"/>
      <c r="RZG60"/>
      <c r="RZH60"/>
      <c r="RZI60"/>
      <c r="RZJ60"/>
      <c r="RZK60"/>
      <c r="RZL60"/>
      <c r="RZM60"/>
      <c r="RZN60"/>
      <c r="RZO60"/>
      <c r="RZP60"/>
      <c r="RZQ60"/>
      <c r="RZR60"/>
      <c r="RZS60"/>
      <c r="RZT60"/>
      <c r="RZU60"/>
      <c r="RZV60"/>
      <c r="RZW60"/>
      <c r="RZX60"/>
      <c r="RZY60"/>
      <c r="RZZ60"/>
      <c r="SAA60"/>
      <c r="SAB60"/>
      <c r="SAC60"/>
      <c r="SAD60"/>
      <c r="SAE60"/>
      <c r="SAF60"/>
      <c r="SAG60"/>
      <c r="SAH60"/>
      <c r="SAI60"/>
      <c r="SAJ60"/>
      <c r="SAK60"/>
      <c r="SAL60"/>
      <c r="SAM60"/>
      <c r="SAN60"/>
      <c r="SAO60"/>
      <c r="SAP60"/>
      <c r="SAQ60"/>
      <c r="SAR60"/>
      <c r="SAS60"/>
      <c r="SAT60"/>
      <c r="SAU60"/>
      <c r="SAV60"/>
      <c r="SAW60"/>
      <c r="SAX60"/>
      <c r="SAY60"/>
      <c r="SAZ60"/>
      <c r="SBA60"/>
      <c r="SBB60"/>
      <c r="SBC60"/>
      <c r="SBD60"/>
      <c r="SBE60"/>
      <c r="SBF60"/>
      <c r="SBG60"/>
      <c r="SBH60"/>
      <c r="SBI60"/>
      <c r="SBJ60"/>
      <c r="SBK60"/>
      <c r="SBL60"/>
      <c r="SBM60"/>
      <c r="SBN60"/>
      <c r="SBO60"/>
      <c r="SBP60"/>
      <c r="SBQ60"/>
      <c r="SBR60"/>
      <c r="SBS60"/>
      <c r="SBT60"/>
      <c r="SBU60"/>
      <c r="SBV60"/>
      <c r="SBW60"/>
      <c r="SBX60"/>
      <c r="SBY60"/>
      <c r="SBZ60"/>
      <c r="SCA60"/>
      <c r="SCB60"/>
      <c r="SCC60"/>
      <c r="SCD60"/>
      <c r="SCE60"/>
      <c r="SCF60"/>
      <c r="SCG60"/>
      <c r="SCH60"/>
      <c r="SCI60"/>
      <c r="SCJ60"/>
      <c r="SCK60"/>
      <c r="SCL60"/>
      <c r="SCM60"/>
      <c r="SCN60"/>
      <c r="SCO60"/>
      <c r="SCP60"/>
      <c r="SCQ60"/>
      <c r="SCR60"/>
      <c r="SCS60"/>
      <c r="SCT60"/>
      <c r="SCU60"/>
      <c r="SCV60"/>
      <c r="SCW60"/>
      <c r="SCX60"/>
      <c r="SCY60"/>
      <c r="SCZ60"/>
      <c r="SDA60"/>
      <c r="SDB60"/>
      <c r="SDC60"/>
      <c r="SDD60"/>
      <c r="SDE60"/>
      <c r="SDF60"/>
      <c r="SDG60"/>
      <c r="SDH60"/>
      <c r="SDI60"/>
      <c r="SDJ60"/>
      <c r="SDK60"/>
      <c r="SDL60"/>
      <c r="SDM60"/>
      <c r="SDN60"/>
      <c r="SDO60"/>
      <c r="SDP60"/>
      <c r="SDQ60"/>
      <c r="SDR60"/>
      <c r="SDS60"/>
      <c r="SDT60"/>
      <c r="SDU60"/>
      <c r="SDV60"/>
      <c r="SDW60"/>
      <c r="SDX60"/>
      <c r="SDY60"/>
      <c r="SDZ60"/>
      <c r="SEA60"/>
      <c r="SEB60"/>
      <c r="SEC60"/>
      <c r="SED60"/>
      <c r="SEE60"/>
      <c r="SEF60"/>
      <c r="SEG60"/>
      <c r="SEH60"/>
      <c r="SEI60"/>
      <c r="SEJ60"/>
      <c r="SEK60"/>
      <c r="SEL60"/>
      <c r="SEM60"/>
      <c r="SEN60"/>
      <c r="SEO60"/>
      <c r="SEP60"/>
      <c r="SEQ60"/>
      <c r="SER60"/>
      <c r="SES60"/>
      <c r="SET60"/>
      <c r="SEU60"/>
      <c r="SEV60"/>
      <c r="SEW60"/>
      <c r="SEX60"/>
      <c r="SEY60"/>
      <c r="SEZ60"/>
      <c r="SFA60"/>
      <c r="SFB60"/>
      <c r="SFC60"/>
      <c r="SFD60"/>
      <c r="SFE60"/>
      <c r="SFF60"/>
      <c r="SFG60"/>
      <c r="SFH60"/>
      <c r="SFI60"/>
      <c r="SFJ60"/>
      <c r="SFK60"/>
      <c r="SFL60"/>
      <c r="SFM60"/>
      <c r="SFN60"/>
      <c r="SFO60"/>
      <c r="SFP60"/>
      <c r="SFQ60"/>
      <c r="SFR60"/>
      <c r="SFS60"/>
      <c r="SFT60"/>
      <c r="SFU60"/>
      <c r="SFV60"/>
      <c r="SFW60"/>
      <c r="SFX60"/>
      <c r="SFY60"/>
      <c r="SFZ60"/>
      <c r="SGA60"/>
      <c r="SGB60"/>
      <c r="SGC60"/>
      <c r="SGD60"/>
      <c r="SGE60"/>
      <c r="SGF60"/>
      <c r="SGG60"/>
      <c r="SGH60"/>
      <c r="SGI60"/>
      <c r="SGJ60"/>
      <c r="SGK60"/>
      <c r="SGL60"/>
      <c r="SGM60"/>
      <c r="SGN60"/>
      <c r="SGO60"/>
      <c r="SGP60"/>
      <c r="SGQ60"/>
      <c r="SGR60"/>
      <c r="SGS60"/>
      <c r="SGT60"/>
      <c r="SGU60"/>
      <c r="SGV60"/>
      <c r="SGW60"/>
      <c r="SGX60"/>
      <c r="SGY60"/>
      <c r="SGZ60"/>
      <c r="SHA60"/>
      <c r="SHB60"/>
      <c r="SHC60"/>
      <c r="SHD60"/>
      <c r="SHE60"/>
      <c r="SHF60"/>
      <c r="SHG60"/>
      <c r="SHH60"/>
      <c r="SHI60"/>
      <c r="SHJ60"/>
      <c r="SHK60"/>
      <c r="SHL60"/>
      <c r="SHM60"/>
      <c r="SHN60"/>
      <c r="SHO60"/>
      <c r="SHP60"/>
      <c r="SHQ60"/>
      <c r="SHR60"/>
      <c r="SHS60"/>
      <c r="SHT60"/>
      <c r="SHU60"/>
      <c r="SHV60"/>
      <c r="SHW60"/>
      <c r="SHX60"/>
      <c r="SHY60"/>
      <c r="SHZ60"/>
      <c r="SIA60"/>
      <c r="SIB60"/>
      <c r="SIC60"/>
      <c r="SID60"/>
      <c r="SIE60"/>
      <c r="SIF60"/>
      <c r="SIG60"/>
      <c r="SIH60"/>
      <c r="SII60"/>
      <c r="SIJ60"/>
      <c r="SIK60"/>
      <c r="SIL60"/>
      <c r="SIM60"/>
      <c r="SIN60"/>
      <c r="SIO60"/>
      <c r="SIP60"/>
      <c r="SIQ60"/>
      <c r="SIR60"/>
      <c r="SIS60"/>
      <c r="SIT60"/>
      <c r="SIU60"/>
      <c r="SIV60"/>
      <c r="SIW60"/>
      <c r="SIX60"/>
      <c r="SIY60"/>
      <c r="SIZ60"/>
      <c r="SJA60"/>
      <c r="SJB60"/>
      <c r="SJC60"/>
      <c r="SJD60"/>
      <c r="SJE60"/>
      <c r="SJF60"/>
      <c r="SJG60"/>
      <c r="SJH60"/>
      <c r="SJI60"/>
      <c r="SJJ60"/>
      <c r="SJK60"/>
      <c r="SJL60"/>
      <c r="SJM60"/>
      <c r="SJN60"/>
      <c r="SJO60"/>
      <c r="SJP60"/>
      <c r="SJQ60"/>
      <c r="SJR60"/>
      <c r="SJS60"/>
      <c r="SJT60"/>
      <c r="SJU60"/>
      <c r="SJV60"/>
      <c r="SJW60"/>
      <c r="SJX60"/>
      <c r="SJY60"/>
      <c r="SJZ60"/>
      <c r="SKA60"/>
      <c r="SKB60"/>
      <c r="SKC60"/>
      <c r="SKD60"/>
      <c r="SKE60"/>
      <c r="SKF60"/>
      <c r="SKG60"/>
      <c r="SKH60"/>
      <c r="SKI60"/>
      <c r="SKJ60"/>
      <c r="SKK60"/>
      <c r="SKL60"/>
      <c r="SKM60"/>
      <c r="SKN60"/>
      <c r="SKO60"/>
      <c r="SKP60"/>
      <c r="SKQ60"/>
      <c r="SKR60"/>
      <c r="SKS60"/>
      <c r="SKT60"/>
      <c r="SKU60"/>
      <c r="SKV60"/>
      <c r="SKW60"/>
      <c r="SKX60"/>
      <c r="SKY60"/>
      <c r="SKZ60"/>
      <c r="SLA60"/>
      <c r="SLB60"/>
      <c r="SLC60"/>
      <c r="SLD60"/>
      <c r="SLE60"/>
      <c r="SLF60"/>
      <c r="SLG60"/>
      <c r="SLH60"/>
      <c r="SLI60"/>
      <c r="SLJ60"/>
      <c r="SLK60"/>
      <c r="SLL60"/>
      <c r="SLM60"/>
      <c r="SLN60"/>
      <c r="SLO60"/>
      <c r="SLP60"/>
      <c r="SLQ60"/>
      <c r="SLR60"/>
      <c r="SLS60"/>
      <c r="SLT60"/>
      <c r="SLU60"/>
      <c r="SLV60"/>
      <c r="SLW60"/>
      <c r="SLX60"/>
      <c r="SLY60"/>
      <c r="SLZ60"/>
      <c r="SMA60"/>
      <c r="SMB60"/>
      <c r="SMC60"/>
      <c r="SMD60"/>
      <c r="SME60"/>
      <c r="SMF60"/>
      <c r="SMG60"/>
      <c r="SMH60"/>
      <c r="SMI60"/>
      <c r="SMJ60"/>
      <c r="SMK60"/>
      <c r="SML60"/>
      <c r="SMM60"/>
      <c r="SMN60"/>
      <c r="SMO60"/>
      <c r="SMP60"/>
      <c r="SMQ60"/>
      <c r="SMR60"/>
      <c r="SMS60"/>
      <c r="SMT60"/>
      <c r="SMU60"/>
      <c r="SMV60"/>
      <c r="SMW60"/>
      <c r="SMX60"/>
      <c r="SMY60"/>
      <c r="SMZ60"/>
      <c r="SNA60"/>
      <c r="SNB60"/>
      <c r="SNC60"/>
      <c r="SND60"/>
      <c r="SNE60"/>
      <c r="SNF60"/>
      <c r="SNG60"/>
      <c r="SNH60"/>
      <c r="SNI60"/>
      <c r="SNJ60"/>
      <c r="SNK60"/>
      <c r="SNL60"/>
      <c r="SNM60"/>
      <c r="SNN60"/>
      <c r="SNO60"/>
      <c r="SNP60"/>
      <c r="SNQ60"/>
      <c r="SNR60"/>
      <c r="SNS60"/>
      <c r="SNT60"/>
      <c r="SNU60"/>
      <c r="SNV60"/>
      <c r="SNW60"/>
      <c r="SNX60"/>
      <c r="SNY60"/>
      <c r="SNZ60"/>
      <c r="SOA60"/>
      <c r="SOB60"/>
      <c r="SOC60"/>
      <c r="SOD60"/>
      <c r="SOE60"/>
      <c r="SOF60"/>
      <c r="SOG60"/>
      <c r="SOH60"/>
      <c r="SOI60"/>
      <c r="SOJ60"/>
      <c r="SOK60"/>
      <c r="SOL60"/>
      <c r="SOM60"/>
      <c r="SON60"/>
      <c r="SOO60"/>
      <c r="SOP60"/>
      <c r="SOQ60"/>
      <c r="SOR60"/>
      <c r="SOS60"/>
      <c r="SOT60"/>
      <c r="SOU60"/>
      <c r="SOV60"/>
      <c r="SOW60"/>
      <c r="SOX60"/>
      <c r="SOY60"/>
      <c r="SOZ60"/>
      <c r="SPA60"/>
      <c r="SPB60"/>
      <c r="SPC60"/>
      <c r="SPD60"/>
      <c r="SPE60"/>
      <c r="SPF60"/>
      <c r="SPG60"/>
      <c r="SPH60"/>
      <c r="SPI60"/>
      <c r="SPJ60"/>
      <c r="SPK60"/>
      <c r="SPL60"/>
      <c r="SPM60"/>
      <c r="SPN60"/>
      <c r="SPO60"/>
      <c r="SPP60"/>
      <c r="SPQ60"/>
      <c r="SPR60"/>
      <c r="SPS60"/>
      <c r="SPT60"/>
      <c r="SPU60"/>
      <c r="SPV60"/>
      <c r="SPW60"/>
      <c r="SPX60"/>
      <c r="SPY60"/>
      <c r="SPZ60"/>
      <c r="SQA60"/>
      <c r="SQB60"/>
      <c r="SQC60"/>
      <c r="SQD60"/>
      <c r="SQE60"/>
      <c r="SQF60"/>
      <c r="SQG60"/>
      <c r="SQH60"/>
      <c r="SQI60"/>
      <c r="SQJ60"/>
      <c r="SQK60"/>
      <c r="SQL60"/>
      <c r="SQM60"/>
      <c r="SQN60"/>
      <c r="SQO60"/>
      <c r="SQP60"/>
      <c r="SQQ60"/>
      <c r="SQR60"/>
      <c r="SQS60"/>
      <c r="SQT60"/>
      <c r="SQU60"/>
      <c r="SQV60"/>
      <c r="SQW60"/>
      <c r="SQX60"/>
      <c r="SQY60"/>
      <c r="SQZ60"/>
      <c r="SRA60"/>
      <c r="SRB60"/>
      <c r="SRC60"/>
      <c r="SRD60"/>
      <c r="SRE60"/>
      <c r="SRF60"/>
      <c r="SRG60"/>
      <c r="SRH60"/>
      <c r="SRI60"/>
      <c r="SRJ60"/>
      <c r="SRK60"/>
      <c r="SRL60"/>
      <c r="SRM60"/>
      <c r="SRN60"/>
      <c r="SRO60"/>
      <c r="SRP60"/>
      <c r="SRQ60"/>
      <c r="SRR60"/>
      <c r="SRS60"/>
      <c r="SRT60"/>
      <c r="SRU60"/>
      <c r="SRV60"/>
      <c r="SRW60"/>
      <c r="SRX60"/>
      <c r="SRY60"/>
      <c r="SRZ60"/>
      <c r="SSA60"/>
      <c r="SSB60"/>
      <c r="SSC60"/>
      <c r="SSD60"/>
      <c r="SSE60"/>
      <c r="SSF60"/>
      <c r="SSG60"/>
      <c r="SSH60"/>
      <c r="SSI60"/>
      <c r="SSJ60"/>
      <c r="SSK60"/>
      <c r="SSL60"/>
      <c r="SSM60"/>
      <c r="SSN60"/>
      <c r="SSO60"/>
      <c r="SSP60"/>
      <c r="SSQ60"/>
      <c r="SSR60"/>
      <c r="SSS60"/>
      <c r="SST60"/>
      <c r="SSU60"/>
      <c r="SSV60"/>
      <c r="SSW60"/>
      <c r="SSX60"/>
      <c r="SSY60"/>
      <c r="SSZ60"/>
      <c r="STA60"/>
      <c r="STB60"/>
      <c r="STC60"/>
      <c r="STD60"/>
      <c r="STE60"/>
      <c r="STF60"/>
      <c r="STG60"/>
      <c r="STH60"/>
      <c r="STI60"/>
      <c r="STJ60"/>
      <c r="STK60"/>
      <c r="STL60"/>
      <c r="STM60"/>
      <c r="STN60"/>
      <c r="STO60"/>
      <c r="STP60"/>
      <c r="STQ60"/>
      <c r="STR60"/>
      <c r="STS60"/>
      <c r="STT60"/>
      <c r="STU60"/>
      <c r="STV60"/>
      <c r="STW60"/>
      <c r="STX60"/>
      <c r="STY60"/>
      <c r="STZ60"/>
      <c r="SUA60"/>
      <c r="SUB60"/>
      <c r="SUC60"/>
      <c r="SUD60"/>
      <c r="SUE60"/>
      <c r="SUF60"/>
      <c r="SUG60"/>
      <c r="SUH60"/>
      <c r="SUI60"/>
      <c r="SUJ60"/>
      <c r="SUK60"/>
      <c r="SUL60"/>
      <c r="SUM60"/>
      <c r="SUN60"/>
      <c r="SUO60"/>
      <c r="SUP60"/>
      <c r="SUQ60"/>
      <c r="SUR60"/>
      <c r="SUS60"/>
      <c r="SUT60"/>
      <c r="SUU60"/>
      <c r="SUV60"/>
      <c r="SUW60"/>
      <c r="SUX60"/>
      <c r="SUY60"/>
      <c r="SUZ60"/>
      <c r="SVA60"/>
      <c r="SVB60"/>
      <c r="SVC60"/>
      <c r="SVD60"/>
      <c r="SVE60"/>
      <c r="SVF60"/>
      <c r="SVG60"/>
      <c r="SVH60"/>
      <c r="SVI60"/>
      <c r="SVJ60"/>
      <c r="SVK60"/>
      <c r="SVL60"/>
      <c r="SVM60"/>
      <c r="SVN60"/>
      <c r="SVO60"/>
      <c r="SVP60"/>
      <c r="SVQ60"/>
      <c r="SVR60"/>
      <c r="SVS60"/>
      <c r="SVT60"/>
      <c r="SVU60"/>
      <c r="SVV60"/>
      <c r="SVW60"/>
      <c r="SVX60"/>
      <c r="SVY60"/>
      <c r="SVZ60"/>
      <c r="SWA60"/>
      <c r="SWB60"/>
      <c r="SWC60"/>
      <c r="SWD60"/>
      <c r="SWE60"/>
      <c r="SWF60"/>
      <c r="SWG60"/>
      <c r="SWH60"/>
      <c r="SWI60"/>
      <c r="SWJ60"/>
      <c r="SWK60"/>
      <c r="SWL60"/>
      <c r="SWM60"/>
      <c r="SWN60"/>
      <c r="SWO60"/>
      <c r="SWP60"/>
      <c r="SWQ60"/>
      <c r="SWR60"/>
      <c r="SWS60"/>
      <c r="SWT60"/>
      <c r="SWU60"/>
      <c r="SWV60"/>
      <c r="SWW60"/>
      <c r="SWX60"/>
      <c r="SWY60"/>
      <c r="SWZ60"/>
      <c r="SXA60"/>
      <c r="SXB60"/>
      <c r="SXC60"/>
      <c r="SXD60"/>
      <c r="SXE60"/>
      <c r="SXF60"/>
      <c r="SXG60"/>
      <c r="SXH60"/>
      <c r="SXI60"/>
      <c r="SXJ60"/>
      <c r="SXK60"/>
      <c r="SXL60"/>
      <c r="SXM60"/>
      <c r="SXN60"/>
      <c r="SXO60"/>
      <c r="SXP60"/>
      <c r="SXQ60"/>
      <c r="SXR60"/>
      <c r="SXS60"/>
      <c r="SXT60"/>
      <c r="SXU60"/>
      <c r="SXV60"/>
      <c r="SXW60"/>
      <c r="SXX60"/>
      <c r="SXY60"/>
      <c r="SXZ60"/>
      <c r="SYA60"/>
      <c r="SYB60"/>
      <c r="SYC60"/>
      <c r="SYD60"/>
      <c r="SYE60"/>
      <c r="SYF60"/>
      <c r="SYG60"/>
      <c r="SYH60"/>
      <c r="SYI60"/>
      <c r="SYJ60"/>
      <c r="SYK60"/>
      <c r="SYL60"/>
      <c r="SYM60"/>
      <c r="SYN60"/>
      <c r="SYO60"/>
      <c r="SYP60"/>
      <c r="SYQ60"/>
      <c r="SYR60"/>
      <c r="SYS60"/>
      <c r="SYT60"/>
      <c r="SYU60"/>
      <c r="SYV60"/>
      <c r="SYW60"/>
      <c r="SYX60"/>
      <c r="SYY60"/>
      <c r="SYZ60"/>
      <c r="SZA60"/>
      <c r="SZB60"/>
      <c r="SZC60"/>
      <c r="SZD60"/>
      <c r="SZE60"/>
      <c r="SZF60"/>
      <c r="SZG60"/>
      <c r="SZH60"/>
      <c r="SZI60"/>
      <c r="SZJ60"/>
      <c r="SZK60"/>
      <c r="SZL60"/>
      <c r="SZM60"/>
      <c r="SZN60"/>
      <c r="SZO60"/>
      <c r="SZP60"/>
      <c r="SZQ60"/>
      <c r="SZR60"/>
      <c r="SZS60"/>
      <c r="SZT60"/>
      <c r="SZU60"/>
      <c r="SZV60"/>
      <c r="SZW60"/>
      <c r="SZX60"/>
      <c r="SZY60"/>
      <c r="SZZ60"/>
      <c r="TAA60"/>
      <c r="TAB60"/>
      <c r="TAC60"/>
      <c r="TAD60"/>
      <c r="TAE60"/>
      <c r="TAF60"/>
      <c r="TAG60"/>
      <c r="TAH60"/>
      <c r="TAI60"/>
      <c r="TAJ60"/>
      <c r="TAK60"/>
      <c r="TAL60"/>
      <c r="TAM60"/>
      <c r="TAN60"/>
      <c r="TAO60"/>
      <c r="TAP60"/>
      <c r="TAQ60"/>
      <c r="TAR60"/>
      <c r="TAS60"/>
      <c r="TAT60"/>
      <c r="TAU60"/>
      <c r="TAV60"/>
      <c r="TAW60"/>
      <c r="TAX60"/>
      <c r="TAY60"/>
      <c r="TAZ60"/>
      <c r="TBA60"/>
      <c r="TBB60"/>
      <c r="TBC60"/>
      <c r="TBD60"/>
      <c r="TBE60"/>
      <c r="TBF60"/>
      <c r="TBG60"/>
      <c r="TBH60"/>
      <c r="TBI60"/>
      <c r="TBJ60"/>
      <c r="TBK60"/>
      <c r="TBL60"/>
      <c r="TBM60"/>
      <c r="TBN60"/>
      <c r="TBO60"/>
      <c r="TBP60"/>
      <c r="TBQ60"/>
      <c r="TBR60"/>
      <c r="TBS60"/>
      <c r="TBT60"/>
      <c r="TBU60"/>
      <c r="TBV60"/>
      <c r="TBW60"/>
      <c r="TBX60"/>
      <c r="TBY60"/>
      <c r="TBZ60"/>
      <c r="TCA60"/>
      <c r="TCB60"/>
      <c r="TCC60"/>
      <c r="TCD60"/>
      <c r="TCE60"/>
      <c r="TCF60"/>
      <c r="TCG60"/>
      <c r="TCH60"/>
      <c r="TCI60"/>
      <c r="TCJ60"/>
      <c r="TCK60"/>
      <c r="TCL60"/>
      <c r="TCM60"/>
      <c r="TCN60"/>
      <c r="TCO60"/>
      <c r="TCP60"/>
      <c r="TCQ60"/>
      <c r="TCR60"/>
      <c r="TCS60"/>
      <c r="TCT60"/>
      <c r="TCU60"/>
      <c r="TCV60"/>
      <c r="TCW60"/>
      <c r="TCX60"/>
      <c r="TCY60"/>
      <c r="TCZ60"/>
      <c r="TDA60"/>
      <c r="TDB60"/>
      <c r="TDC60"/>
      <c r="TDD60"/>
      <c r="TDE60"/>
      <c r="TDF60"/>
      <c r="TDG60"/>
      <c r="TDH60"/>
      <c r="TDI60"/>
      <c r="TDJ60"/>
      <c r="TDK60"/>
      <c r="TDL60"/>
      <c r="TDM60"/>
      <c r="TDN60"/>
      <c r="TDO60"/>
      <c r="TDP60"/>
      <c r="TDQ60"/>
      <c r="TDR60"/>
      <c r="TDS60"/>
      <c r="TDT60"/>
      <c r="TDU60"/>
      <c r="TDV60"/>
      <c r="TDW60"/>
      <c r="TDX60"/>
      <c r="TDY60"/>
      <c r="TDZ60"/>
      <c r="TEA60"/>
      <c r="TEB60"/>
      <c r="TEC60"/>
      <c r="TED60"/>
      <c r="TEE60"/>
      <c r="TEF60"/>
      <c r="TEG60"/>
      <c r="TEH60"/>
      <c r="TEI60"/>
      <c r="TEJ60"/>
      <c r="TEK60"/>
      <c r="TEL60"/>
      <c r="TEM60"/>
      <c r="TEN60"/>
      <c r="TEO60"/>
      <c r="TEP60"/>
      <c r="TEQ60"/>
      <c r="TER60"/>
      <c r="TES60"/>
      <c r="TET60"/>
      <c r="TEU60"/>
      <c r="TEV60"/>
      <c r="TEW60"/>
      <c r="TEX60"/>
      <c r="TEY60"/>
      <c r="TEZ60"/>
      <c r="TFA60"/>
      <c r="TFB60"/>
      <c r="TFC60"/>
      <c r="TFD60"/>
      <c r="TFE60"/>
      <c r="TFF60"/>
      <c r="TFG60"/>
      <c r="TFH60"/>
      <c r="TFI60"/>
      <c r="TFJ60"/>
      <c r="TFK60"/>
      <c r="TFL60"/>
      <c r="TFM60"/>
      <c r="TFN60"/>
      <c r="TFO60"/>
      <c r="TFP60"/>
      <c r="TFQ60"/>
      <c r="TFR60"/>
      <c r="TFS60"/>
      <c r="TFT60"/>
      <c r="TFU60"/>
      <c r="TFV60"/>
      <c r="TFW60"/>
      <c r="TFX60"/>
      <c r="TFY60"/>
      <c r="TFZ60"/>
      <c r="TGA60"/>
      <c r="TGB60"/>
      <c r="TGC60"/>
      <c r="TGD60"/>
      <c r="TGE60"/>
      <c r="TGF60"/>
      <c r="TGG60"/>
      <c r="TGH60"/>
      <c r="TGI60"/>
      <c r="TGJ60"/>
      <c r="TGK60"/>
      <c r="TGL60"/>
      <c r="TGM60"/>
      <c r="TGN60"/>
      <c r="TGO60"/>
      <c r="TGP60"/>
      <c r="TGQ60"/>
      <c r="TGR60"/>
      <c r="TGS60"/>
      <c r="TGT60"/>
      <c r="TGU60"/>
      <c r="TGV60"/>
      <c r="TGW60"/>
      <c r="TGX60"/>
      <c r="TGY60"/>
      <c r="TGZ60"/>
      <c r="THA60"/>
      <c r="THB60"/>
      <c r="THC60"/>
      <c r="THD60"/>
      <c r="THE60"/>
      <c r="THF60"/>
      <c r="THG60"/>
      <c r="THH60"/>
      <c r="THI60"/>
      <c r="THJ60"/>
      <c r="THK60"/>
      <c r="THL60"/>
      <c r="THM60"/>
      <c r="THN60"/>
      <c r="THO60"/>
      <c r="THP60"/>
      <c r="THQ60"/>
      <c r="THR60"/>
      <c r="THS60"/>
      <c r="THT60"/>
      <c r="THU60"/>
      <c r="THV60"/>
      <c r="THW60"/>
      <c r="THX60"/>
      <c r="THY60"/>
      <c r="THZ60"/>
      <c r="TIA60"/>
      <c r="TIB60"/>
      <c r="TIC60"/>
      <c r="TID60"/>
      <c r="TIE60"/>
      <c r="TIF60"/>
      <c r="TIG60"/>
      <c r="TIH60"/>
      <c r="TII60"/>
      <c r="TIJ60"/>
      <c r="TIK60"/>
      <c r="TIL60"/>
      <c r="TIM60"/>
      <c r="TIN60"/>
      <c r="TIO60"/>
      <c r="TIP60"/>
      <c r="TIQ60"/>
      <c r="TIR60"/>
      <c r="TIS60"/>
      <c r="TIT60"/>
      <c r="TIU60"/>
      <c r="TIV60"/>
      <c r="TIW60"/>
      <c r="TIX60"/>
      <c r="TIY60"/>
      <c r="TIZ60"/>
      <c r="TJA60"/>
      <c r="TJB60"/>
      <c r="TJC60"/>
      <c r="TJD60"/>
      <c r="TJE60"/>
      <c r="TJF60"/>
      <c r="TJG60"/>
      <c r="TJH60"/>
      <c r="TJI60"/>
      <c r="TJJ60"/>
      <c r="TJK60"/>
      <c r="TJL60"/>
      <c r="TJM60"/>
      <c r="TJN60"/>
      <c r="TJO60"/>
      <c r="TJP60"/>
      <c r="TJQ60"/>
      <c r="TJR60"/>
      <c r="TJS60"/>
      <c r="TJT60"/>
      <c r="TJU60"/>
      <c r="TJV60"/>
      <c r="TJW60"/>
      <c r="TJX60"/>
      <c r="TJY60"/>
      <c r="TJZ60"/>
      <c r="TKA60"/>
      <c r="TKB60"/>
      <c r="TKC60"/>
      <c r="TKD60"/>
      <c r="TKE60"/>
      <c r="TKF60"/>
      <c r="TKG60"/>
      <c r="TKH60"/>
      <c r="TKI60"/>
      <c r="TKJ60"/>
      <c r="TKK60"/>
      <c r="TKL60"/>
      <c r="TKM60"/>
      <c r="TKN60"/>
      <c r="TKO60"/>
      <c r="TKP60"/>
      <c r="TKQ60"/>
      <c r="TKR60"/>
      <c r="TKS60"/>
      <c r="TKT60"/>
      <c r="TKU60"/>
      <c r="TKV60"/>
      <c r="TKW60"/>
      <c r="TKX60"/>
      <c r="TKY60"/>
      <c r="TKZ60"/>
      <c r="TLA60"/>
      <c r="TLB60"/>
      <c r="TLC60"/>
      <c r="TLD60"/>
      <c r="TLE60"/>
      <c r="TLF60"/>
      <c r="TLG60"/>
      <c r="TLH60"/>
      <c r="TLI60"/>
      <c r="TLJ60"/>
      <c r="TLK60"/>
      <c r="TLL60"/>
      <c r="TLM60"/>
      <c r="TLN60"/>
      <c r="TLO60"/>
      <c r="TLP60"/>
      <c r="TLQ60"/>
      <c r="TLR60"/>
      <c r="TLS60"/>
      <c r="TLT60"/>
      <c r="TLU60"/>
      <c r="TLV60"/>
      <c r="TLW60"/>
      <c r="TLX60"/>
      <c r="TLY60"/>
      <c r="TLZ60"/>
      <c r="TMA60"/>
      <c r="TMB60"/>
      <c r="TMC60"/>
      <c r="TMD60"/>
      <c r="TME60"/>
      <c r="TMF60"/>
      <c r="TMG60"/>
      <c r="TMH60"/>
      <c r="TMI60"/>
      <c r="TMJ60"/>
      <c r="TMK60"/>
      <c r="TML60"/>
      <c r="TMM60"/>
      <c r="TMN60"/>
      <c r="TMO60"/>
      <c r="TMP60"/>
      <c r="TMQ60"/>
      <c r="TMR60"/>
      <c r="TMS60"/>
      <c r="TMT60"/>
      <c r="TMU60"/>
      <c r="TMV60"/>
      <c r="TMW60"/>
      <c r="TMX60"/>
      <c r="TMY60"/>
      <c r="TMZ60"/>
      <c r="TNA60"/>
      <c r="TNB60"/>
      <c r="TNC60"/>
      <c r="TND60"/>
      <c r="TNE60"/>
      <c r="TNF60"/>
      <c r="TNG60"/>
      <c r="TNH60"/>
      <c r="TNI60"/>
      <c r="TNJ60"/>
      <c r="TNK60"/>
      <c r="TNL60"/>
      <c r="TNM60"/>
      <c r="TNN60"/>
      <c r="TNO60"/>
      <c r="TNP60"/>
      <c r="TNQ60"/>
      <c r="TNR60"/>
      <c r="TNS60"/>
      <c r="TNT60"/>
      <c r="TNU60"/>
      <c r="TNV60"/>
      <c r="TNW60"/>
      <c r="TNX60"/>
      <c r="TNY60"/>
      <c r="TNZ60"/>
      <c r="TOA60"/>
      <c r="TOB60"/>
      <c r="TOC60"/>
      <c r="TOD60"/>
      <c r="TOE60"/>
      <c r="TOF60"/>
      <c r="TOG60"/>
      <c r="TOH60"/>
      <c r="TOI60"/>
      <c r="TOJ60"/>
      <c r="TOK60"/>
      <c r="TOL60"/>
      <c r="TOM60"/>
      <c r="TON60"/>
      <c r="TOO60"/>
      <c r="TOP60"/>
      <c r="TOQ60"/>
      <c r="TOR60"/>
      <c r="TOS60"/>
      <c r="TOT60"/>
      <c r="TOU60"/>
      <c r="TOV60"/>
      <c r="TOW60"/>
      <c r="TOX60"/>
      <c r="TOY60"/>
      <c r="TOZ60"/>
      <c r="TPA60"/>
      <c r="TPB60"/>
      <c r="TPC60"/>
      <c r="TPD60"/>
      <c r="TPE60"/>
      <c r="TPF60"/>
      <c r="TPG60"/>
      <c r="TPH60"/>
      <c r="TPI60"/>
      <c r="TPJ60"/>
      <c r="TPK60"/>
      <c r="TPL60"/>
      <c r="TPM60"/>
      <c r="TPN60"/>
      <c r="TPO60"/>
      <c r="TPP60"/>
      <c r="TPQ60"/>
      <c r="TPR60"/>
      <c r="TPS60"/>
      <c r="TPT60"/>
      <c r="TPU60"/>
      <c r="TPV60"/>
      <c r="TPW60"/>
      <c r="TPX60"/>
      <c r="TPY60"/>
      <c r="TPZ60"/>
      <c r="TQA60"/>
      <c r="TQB60"/>
      <c r="TQC60"/>
      <c r="TQD60"/>
      <c r="TQE60"/>
      <c r="TQF60"/>
      <c r="TQG60"/>
      <c r="TQH60"/>
      <c r="TQI60"/>
      <c r="TQJ60"/>
      <c r="TQK60"/>
      <c r="TQL60"/>
      <c r="TQM60"/>
      <c r="TQN60"/>
      <c r="TQO60"/>
      <c r="TQP60"/>
      <c r="TQQ60"/>
      <c r="TQR60"/>
      <c r="TQS60"/>
      <c r="TQT60"/>
      <c r="TQU60"/>
      <c r="TQV60"/>
      <c r="TQW60"/>
      <c r="TQX60"/>
      <c r="TQY60"/>
      <c r="TQZ60"/>
      <c r="TRA60"/>
      <c r="TRB60"/>
      <c r="TRC60"/>
      <c r="TRD60"/>
      <c r="TRE60"/>
      <c r="TRF60"/>
      <c r="TRG60"/>
      <c r="TRH60"/>
      <c r="TRI60"/>
      <c r="TRJ60"/>
      <c r="TRK60"/>
      <c r="TRL60"/>
      <c r="TRM60"/>
      <c r="TRN60"/>
      <c r="TRO60"/>
      <c r="TRP60"/>
      <c r="TRQ60"/>
      <c r="TRR60"/>
      <c r="TRS60"/>
      <c r="TRT60"/>
      <c r="TRU60"/>
      <c r="TRV60"/>
      <c r="TRW60"/>
      <c r="TRX60"/>
      <c r="TRY60"/>
      <c r="TRZ60"/>
      <c r="TSA60"/>
      <c r="TSB60"/>
      <c r="TSC60"/>
      <c r="TSD60"/>
      <c r="TSE60"/>
      <c r="TSF60"/>
      <c r="TSG60"/>
      <c r="TSH60"/>
      <c r="TSI60"/>
      <c r="TSJ60"/>
      <c r="TSK60"/>
      <c r="TSL60"/>
      <c r="TSM60"/>
      <c r="TSN60"/>
      <c r="TSO60"/>
      <c r="TSP60"/>
      <c r="TSQ60"/>
      <c r="TSR60"/>
      <c r="TSS60"/>
      <c r="TST60"/>
      <c r="TSU60"/>
      <c r="TSV60"/>
      <c r="TSW60"/>
      <c r="TSX60"/>
      <c r="TSY60"/>
      <c r="TSZ60"/>
      <c r="TTA60"/>
      <c r="TTB60"/>
      <c r="TTC60"/>
      <c r="TTD60"/>
      <c r="TTE60"/>
      <c r="TTF60"/>
      <c r="TTG60"/>
      <c r="TTH60"/>
      <c r="TTI60"/>
      <c r="TTJ60"/>
      <c r="TTK60"/>
      <c r="TTL60"/>
      <c r="TTM60"/>
      <c r="TTN60"/>
      <c r="TTO60"/>
      <c r="TTP60"/>
      <c r="TTQ60"/>
      <c r="TTR60"/>
      <c r="TTS60"/>
      <c r="TTT60"/>
      <c r="TTU60"/>
      <c r="TTV60"/>
      <c r="TTW60"/>
      <c r="TTX60"/>
      <c r="TTY60"/>
      <c r="TTZ60"/>
      <c r="TUA60"/>
      <c r="TUB60"/>
      <c r="TUC60"/>
      <c r="TUD60"/>
      <c r="TUE60"/>
      <c r="TUF60"/>
      <c r="TUG60"/>
      <c r="TUH60"/>
      <c r="TUI60"/>
      <c r="TUJ60"/>
      <c r="TUK60"/>
      <c r="TUL60"/>
      <c r="TUM60"/>
      <c r="TUN60"/>
      <c r="TUO60"/>
      <c r="TUP60"/>
      <c r="TUQ60"/>
      <c r="TUR60"/>
      <c r="TUS60"/>
      <c r="TUT60"/>
      <c r="TUU60"/>
      <c r="TUV60"/>
      <c r="TUW60"/>
      <c r="TUX60"/>
      <c r="TUY60"/>
      <c r="TUZ60"/>
      <c r="TVA60"/>
      <c r="TVB60"/>
      <c r="TVC60"/>
      <c r="TVD60"/>
      <c r="TVE60"/>
      <c r="TVF60"/>
      <c r="TVG60"/>
      <c r="TVH60"/>
      <c r="TVI60"/>
      <c r="TVJ60"/>
      <c r="TVK60"/>
      <c r="TVL60"/>
      <c r="TVM60"/>
      <c r="TVN60"/>
      <c r="TVO60"/>
      <c r="TVP60"/>
      <c r="TVQ60"/>
      <c r="TVR60"/>
      <c r="TVS60"/>
      <c r="TVT60"/>
      <c r="TVU60"/>
      <c r="TVV60"/>
      <c r="TVW60"/>
      <c r="TVX60"/>
      <c r="TVY60"/>
      <c r="TVZ60"/>
      <c r="TWA60"/>
      <c r="TWB60"/>
      <c r="TWC60"/>
      <c r="TWD60"/>
      <c r="TWE60"/>
      <c r="TWF60"/>
      <c r="TWG60"/>
      <c r="TWH60"/>
      <c r="TWI60"/>
      <c r="TWJ60"/>
      <c r="TWK60"/>
      <c r="TWL60"/>
      <c r="TWM60"/>
      <c r="TWN60"/>
      <c r="TWO60"/>
      <c r="TWP60"/>
      <c r="TWQ60"/>
      <c r="TWR60"/>
      <c r="TWS60"/>
      <c r="TWT60"/>
      <c r="TWU60"/>
      <c r="TWV60"/>
      <c r="TWW60"/>
      <c r="TWX60"/>
      <c r="TWY60"/>
      <c r="TWZ60"/>
      <c r="TXA60"/>
      <c r="TXB60"/>
      <c r="TXC60"/>
      <c r="TXD60"/>
      <c r="TXE60"/>
      <c r="TXF60"/>
      <c r="TXG60"/>
      <c r="TXH60"/>
      <c r="TXI60"/>
      <c r="TXJ60"/>
      <c r="TXK60"/>
      <c r="TXL60"/>
      <c r="TXM60"/>
      <c r="TXN60"/>
      <c r="TXO60"/>
      <c r="TXP60"/>
      <c r="TXQ60"/>
      <c r="TXR60"/>
      <c r="TXS60"/>
      <c r="TXT60"/>
      <c r="TXU60"/>
      <c r="TXV60"/>
      <c r="TXW60"/>
      <c r="TXX60"/>
      <c r="TXY60"/>
      <c r="TXZ60"/>
      <c r="TYA60"/>
      <c r="TYB60"/>
      <c r="TYC60"/>
      <c r="TYD60"/>
      <c r="TYE60"/>
      <c r="TYF60"/>
      <c r="TYG60"/>
      <c r="TYH60"/>
      <c r="TYI60"/>
      <c r="TYJ60"/>
      <c r="TYK60"/>
      <c r="TYL60"/>
      <c r="TYM60"/>
      <c r="TYN60"/>
      <c r="TYO60"/>
      <c r="TYP60"/>
      <c r="TYQ60"/>
      <c r="TYR60"/>
      <c r="TYS60"/>
      <c r="TYT60"/>
      <c r="TYU60"/>
      <c r="TYV60"/>
      <c r="TYW60"/>
      <c r="TYX60"/>
      <c r="TYY60"/>
      <c r="TYZ60"/>
      <c r="TZA60"/>
      <c r="TZB60"/>
      <c r="TZC60"/>
      <c r="TZD60"/>
      <c r="TZE60"/>
      <c r="TZF60"/>
      <c r="TZG60"/>
      <c r="TZH60"/>
      <c r="TZI60"/>
      <c r="TZJ60"/>
      <c r="TZK60"/>
      <c r="TZL60"/>
      <c r="TZM60"/>
      <c r="TZN60"/>
      <c r="TZO60"/>
      <c r="TZP60"/>
      <c r="TZQ60"/>
      <c r="TZR60"/>
      <c r="TZS60"/>
      <c r="TZT60"/>
      <c r="TZU60"/>
      <c r="TZV60"/>
      <c r="TZW60"/>
      <c r="TZX60"/>
      <c r="TZY60"/>
      <c r="TZZ60"/>
      <c r="UAA60"/>
      <c r="UAB60"/>
      <c r="UAC60"/>
      <c r="UAD60"/>
      <c r="UAE60"/>
      <c r="UAF60"/>
      <c r="UAG60"/>
      <c r="UAH60"/>
      <c r="UAI60"/>
      <c r="UAJ60"/>
      <c r="UAK60"/>
      <c r="UAL60"/>
      <c r="UAM60"/>
      <c r="UAN60"/>
      <c r="UAO60"/>
      <c r="UAP60"/>
      <c r="UAQ60"/>
      <c r="UAR60"/>
      <c r="UAS60"/>
      <c r="UAT60"/>
      <c r="UAU60"/>
      <c r="UAV60"/>
      <c r="UAW60"/>
      <c r="UAX60"/>
      <c r="UAY60"/>
      <c r="UAZ60"/>
      <c r="UBA60"/>
      <c r="UBB60"/>
      <c r="UBC60"/>
      <c r="UBD60"/>
      <c r="UBE60"/>
      <c r="UBF60"/>
      <c r="UBG60"/>
      <c r="UBH60"/>
      <c r="UBI60"/>
      <c r="UBJ60"/>
      <c r="UBK60"/>
      <c r="UBL60"/>
      <c r="UBM60"/>
      <c r="UBN60"/>
      <c r="UBO60"/>
      <c r="UBP60"/>
      <c r="UBQ60"/>
      <c r="UBR60"/>
      <c r="UBS60"/>
      <c r="UBT60"/>
      <c r="UBU60"/>
      <c r="UBV60"/>
      <c r="UBW60"/>
      <c r="UBX60"/>
      <c r="UBY60"/>
      <c r="UBZ60"/>
      <c r="UCA60"/>
      <c r="UCB60"/>
      <c r="UCC60"/>
      <c r="UCD60"/>
      <c r="UCE60"/>
      <c r="UCF60"/>
      <c r="UCG60"/>
      <c r="UCH60"/>
      <c r="UCI60"/>
      <c r="UCJ60"/>
      <c r="UCK60"/>
      <c r="UCL60"/>
      <c r="UCM60"/>
      <c r="UCN60"/>
      <c r="UCO60"/>
      <c r="UCP60"/>
      <c r="UCQ60"/>
      <c r="UCR60"/>
      <c r="UCS60"/>
      <c r="UCT60"/>
      <c r="UCU60"/>
      <c r="UCV60"/>
      <c r="UCW60"/>
      <c r="UCX60"/>
      <c r="UCY60"/>
      <c r="UCZ60"/>
      <c r="UDA60"/>
      <c r="UDB60"/>
      <c r="UDC60"/>
      <c r="UDD60"/>
      <c r="UDE60"/>
      <c r="UDF60"/>
      <c r="UDG60"/>
      <c r="UDH60"/>
      <c r="UDI60"/>
      <c r="UDJ60"/>
      <c r="UDK60"/>
      <c r="UDL60"/>
      <c r="UDM60"/>
      <c r="UDN60"/>
      <c r="UDO60"/>
      <c r="UDP60"/>
      <c r="UDQ60"/>
      <c r="UDR60"/>
      <c r="UDS60"/>
      <c r="UDT60"/>
      <c r="UDU60"/>
      <c r="UDV60"/>
      <c r="UDW60"/>
      <c r="UDX60"/>
      <c r="UDY60"/>
      <c r="UDZ60"/>
      <c r="UEA60"/>
      <c r="UEB60"/>
      <c r="UEC60"/>
      <c r="UED60"/>
      <c r="UEE60"/>
      <c r="UEF60"/>
      <c r="UEG60"/>
      <c r="UEH60"/>
      <c r="UEI60"/>
      <c r="UEJ60"/>
      <c r="UEK60"/>
      <c r="UEL60"/>
      <c r="UEM60"/>
      <c r="UEN60"/>
      <c r="UEO60"/>
      <c r="UEP60"/>
      <c r="UEQ60"/>
      <c r="UER60"/>
      <c r="UES60"/>
      <c r="UET60"/>
      <c r="UEU60"/>
      <c r="UEV60"/>
      <c r="UEW60"/>
      <c r="UEX60"/>
      <c r="UEY60"/>
      <c r="UEZ60"/>
      <c r="UFA60"/>
      <c r="UFB60"/>
      <c r="UFC60"/>
      <c r="UFD60"/>
      <c r="UFE60"/>
      <c r="UFF60"/>
      <c r="UFG60"/>
      <c r="UFH60"/>
      <c r="UFI60"/>
      <c r="UFJ60"/>
      <c r="UFK60"/>
      <c r="UFL60"/>
      <c r="UFM60"/>
      <c r="UFN60"/>
      <c r="UFO60"/>
      <c r="UFP60"/>
      <c r="UFQ60"/>
      <c r="UFR60"/>
      <c r="UFS60"/>
      <c r="UFT60"/>
      <c r="UFU60"/>
      <c r="UFV60"/>
      <c r="UFW60"/>
      <c r="UFX60"/>
      <c r="UFY60"/>
      <c r="UFZ60"/>
      <c r="UGA60"/>
      <c r="UGB60"/>
      <c r="UGC60"/>
      <c r="UGD60"/>
      <c r="UGE60"/>
      <c r="UGF60"/>
      <c r="UGG60"/>
      <c r="UGH60"/>
      <c r="UGI60"/>
      <c r="UGJ60"/>
      <c r="UGK60"/>
      <c r="UGL60"/>
      <c r="UGM60"/>
      <c r="UGN60"/>
      <c r="UGO60"/>
      <c r="UGP60"/>
      <c r="UGQ60"/>
      <c r="UGR60"/>
      <c r="UGS60"/>
      <c r="UGT60"/>
      <c r="UGU60"/>
      <c r="UGV60"/>
      <c r="UGW60"/>
      <c r="UGX60"/>
      <c r="UGY60"/>
      <c r="UGZ60"/>
      <c r="UHA60"/>
      <c r="UHB60"/>
      <c r="UHC60"/>
      <c r="UHD60"/>
      <c r="UHE60"/>
      <c r="UHF60"/>
      <c r="UHG60"/>
      <c r="UHH60"/>
      <c r="UHI60"/>
      <c r="UHJ60"/>
      <c r="UHK60"/>
      <c r="UHL60"/>
      <c r="UHM60"/>
      <c r="UHN60"/>
      <c r="UHO60"/>
      <c r="UHP60"/>
      <c r="UHQ60"/>
      <c r="UHR60"/>
      <c r="UHS60"/>
      <c r="UHT60"/>
      <c r="UHU60"/>
      <c r="UHV60"/>
      <c r="UHW60"/>
      <c r="UHX60"/>
      <c r="UHY60"/>
      <c r="UHZ60"/>
      <c r="UIA60"/>
      <c r="UIB60"/>
      <c r="UIC60"/>
      <c r="UID60"/>
      <c r="UIE60"/>
      <c r="UIF60"/>
      <c r="UIG60"/>
      <c r="UIH60"/>
      <c r="UII60"/>
      <c r="UIJ60"/>
      <c r="UIK60"/>
      <c r="UIL60"/>
      <c r="UIM60"/>
      <c r="UIN60"/>
      <c r="UIO60"/>
      <c r="UIP60"/>
      <c r="UIQ60"/>
      <c r="UIR60"/>
      <c r="UIS60"/>
      <c r="UIT60"/>
      <c r="UIU60"/>
      <c r="UIV60"/>
      <c r="UIW60"/>
      <c r="UIX60"/>
      <c r="UIY60"/>
      <c r="UIZ60"/>
      <c r="UJA60"/>
      <c r="UJB60"/>
      <c r="UJC60"/>
      <c r="UJD60"/>
      <c r="UJE60"/>
      <c r="UJF60"/>
      <c r="UJG60"/>
      <c r="UJH60"/>
      <c r="UJI60"/>
      <c r="UJJ60"/>
      <c r="UJK60"/>
      <c r="UJL60"/>
      <c r="UJM60"/>
      <c r="UJN60"/>
      <c r="UJO60"/>
      <c r="UJP60"/>
      <c r="UJQ60"/>
      <c r="UJR60"/>
      <c r="UJS60"/>
      <c r="UJT60"/>
      <c r="UJU60"/>
      <c r="UJV60"/>
      <c r="UJW60"/>
      <c r="UJX60"/>
      <c r="UJY60"/>
      <c r="UJZ60"/>
      <c r="UKA60"/>
      <c r="UKB60"/>
      <c r="UKC60"/>
      <c r="UKD60"/>
      <c r="UKE60"/>
      <c r="UKF60"/>
      <c r="UKG60"/>
      <c r="UKH60"/>
      <c r="UKI60"/>
      <c r="UKJ60"/>
      <c r="UKK60"/>
      <c r="UKL60"/>
      <c r="UKM60"/>
      <c r="UKN60"/>
      <c r="UKO60"/>
      <c r="UKP60"/>
      <c r="UKQ60"/>
      <c r="UKR60"/>
      <c r="UKS60"/>
      <c r="UKT60"/>
      <c r="UKU60"/>
      <c r="UKV60"/>
      <c r="UKW60"/>
      <c r="UKX60"/>
      <c r="UKY60"/>
      <c r="UKZ60"/>
      <c r="ULA60"/>
      <c r="ULB60"/>
      <c r="ULC60"/>
      <c r="ULD60"/>
      <c r="ULE60"/>
      <c r="ULF60"/>
      <c r="ULG60"/>
      <c r="ULH60"/>
      <c r="ULI60"/>
      <c r="ULJ60"/>
      <c r="ULK60"/>
      <c r="ULL60"/>
      <c r="ULM60"/>
      <c r="ULN60"/>
      <c r="ULO60"/>
      <c r="ULP60"/>
      <c r="ULQ60"/>
      <c r="ULR60"/>
      <c r="ULS60"/>
      <c r="ULT60"/>
      <c r="ULU60"/>
      <c r="ULV60"/>
      <c r="ULW60"/>
      <c r="ULX60"/>
      <c r="ULY60"/>
      <c r="ULZ60"/>
      <c r="UMA60"/>
      <c r="UMB60"/>
      <c r="UMC60"/>
      <c r="UMD60"/>
      <c r="UME60"/>
      <c r="UMF60"/>
      <c r="UMG60"/>
      <c r="UMH60"/>
      <c r="UMI60"/>
      <c r="UMJ60"/>
      <c r="UMK60"/>
      <c r="UML60"/>
      <c r="UMM60"/>
      <c r="UMN60"/>
      <c r="UMO60"/>
      <c r="UMP60"/>
      <c r="UMQ60"/>
      <c r="UMR60"/>
      <c r="UMS60"/>
      <c r="UMT60"/>
      <c r="UMU60"/>
      <c r="UMV60"/>
      <c r="UMW60"/>
      <c r="UMX60"/>
      <c r="UMY60"/>
      <c r="UMZ60"/>
      <c r="UNA60"/>
      <c r="UNB60"/>
      <c r="UNC60"/>
      <c r="UND60"/>
      <c r="UNE60"/>
      <c r="UNF60"/>
      <c r="UNG60"/>
      <c r="UNH60"/>
      <c r="UNI60"/>
      <c r="UNJ60"/>
      <c r="UNK60"/>
      <c r="UNL60"/>
      <c r="UNM60"/>
      <c r="UNN60"/>
      <c r="UNO60"/>
      <c r="UNP60"/>
      <c r="UNQ60"/>
      <c r="UNR60"/>
      <c r="UNS60"/>
      <c r="UNT60"/>
      <c r="UNU60"/>
      <c r="UNV60"/>
      <c r="UNW60"/>
      <c r="UNX60"/>
      <c r="UNY60"/>
      <c r="UNZ60"/>
      <c r="UOA60"/>
      <c r="UOB60"/>
      <c r="UOC60"/>
      <c r="UOD60"/>
      <c r="UOE60"/>
      <c r="UOF60"/>
      <c r="UOG60"/>
      <c r="UOH60"/>
      <c r="UOI60"/>
      <c r="UOJ60"/>
      <c r="UOK60"/>
      <c r="UOL60"/>
      <c r="UOM60"/>
      <c r="UON60"/>
      <c r="UOO60"/>
      <c r="UOP60"/>
      <c r="UOQ60"/>
      <c r="UOR60"/>
      <c r="UOS60"/>
      <c r="UOT60"/>
      <c r="UOU60"/>
      <c r="UOV60"/>
      <c r="UOW60"/>
      <c r="UOX60"/>
      <c r="UOY60"/>
      <c r="UOZ60"/>
      <c r="UPA60"/>
      <c r="UPB60"/>
      <c r="UPC60"/>
      <c r="UPD60"/>
      <c r="UPE60"/>
      <c r="UPF60"/>
      <c r="UPG60"/>
      <c r="UPH60"/>
      <c r="UPI60"/>
      <c r="UPJ60"/>
      <c r="UPK60"/>
      <c r="UPL60"/>
      <c r="UPM60"/>
      <c r="UPN60"/>
      <c r="UPO60"/>
      <c r="UPP60"/>
      <c r="UPQ60"/>
      <c r="UPR60"/>
      <c r="UPS60"/>
      <c r="UPT60"/>
      <c r="UPU60"/>
      <c r="UPV60"/>
      <c r="UPW60"/>
      <c r="UPX60"/>
      <c r="UPY60"/>
      <c r="UPZ60"/>
      <c r="UQA60"/>
      <c r="UQB60"/>
      <c r="UQC60"/>
      <c r="UQD60"/>
      <c r="UQE60"/>
      <c r="UQF60"/>
      <c r="UQG60"/>
      <c r="UQH60"/>
      <c r="UQI60"/>
      <c r="UQJ60"/>
      <c r="UQK60"/>
      <c r="UQL60"/>
      <c r="UQM60"/>
      <c r="UQN60"/>
      <c r="UQO60"/>
      <c r="UQP60"/>
      <c r="UQQ60"/>
      <c r="UQR60"/>
      <c r="UQS60"/>
      <c r="UQT60"/>
      <c r="UQU60"/>
      <c r="UQV60"/>
      <c r="UQW60"/>
      <c r="UQX60"/>
      <c r="UQY60"/>
      <c r="UQZ60"/>
      <c r="URA60"/>
      <c r="URB60"/>
      <c r="URC60"/>
      <c r="URD60"/>
      <c r="URE60"/>
      <c r="URF60"/>
      <c r="URG60"/>
      <c r="URH60"/>
      <c r="URI60"/>
      <c r="URJ60"/>
      <c r="URK60"/>
      <c r="URL60"/>
      <c r="URM60"/>
      <c r="URN60"/>
      <c r="URO60"/>
      <c r="URP60"/>
      <c r="URQ60"/>
      <c r="URR60"/>
      <c r="URS60"/>
      <c r="URT60"/>
      <c r="URU60"/>
      <c r="URV60"/>
      <c r="URW60"/>
      <c r="URX60"/>
      <c r="URY60"/>
      <c r="URZ60"/>
      <c r="USA60"/>
      <c r="USB60"/>
      <c r="USC60"/>
      <c r="USD60"/>
      <c r="USE60"/>
      <c r="USF60"/>
      <c r="USG60"/>
      <c r="USH60"/>
      <c r="USI60"/>
      <c r="USJ60"/>
      <c r="USK60"/>
      <c r="USL60"/>
      <c r="USM60"/>
      <c r="USN60"/>
      <c r="USO60"/>
      <c r="USP60"/>
      <c r="USQ60"/>
      <c r="USR60"/>
      <c r="USS60"/>
      <c r="UST60"/>
      <c r="USU60"/>
      <c r="USV60"/>
      <c r="USW60"/>
      <c r="USX60"/>
      <c r="USY60"/>
      <c r="USZ60"/>
      <c r="UTA60"/>
      <c r="UTB60"/>
      <c r="UTC60"/>
      <c r="UTD60"/>
      <c r="UTE60"/>
      <c r="UTF60"/>
      <c r="UTG60"/>
      <c r="UTH60"/>
      <c r="UTI60"/>
      <c r="UTJ60"/>
      <c r="UTK60"/>
      <c r="UTL60"/>
      <c r="UTM60"/>
      <c r="UTN60"/>
      <c r="UTO60"/>
      <c r="UTP60"/>
      <c r="UTQ60"/>
      <c r="UTR60"/>
      <c r="UTS60"/>
      <c r="UTT60"/>
      <c r="UTU60"/>
      <c r="UTV60"/>
      <c r="UTW60"/>
      <c r="UTX60"/>
      <c r="UTY60"/>
      <c r="UTZ60"/>
      <c r="UUA60"/>
      <c r="UUB60"/>
      <c r="UUC60"/>
      <c r="UUD60"/>
      <c r="UUE60"/>
      <c r="UUF60"/>
      <c r="UUG60"/>
      <c r="UUH60"/>
      <c r="UUI60"/>
      <c r="UUJ60"/>
      <c r="UUK60"/>
      <c r="UUL60"/>
      <c r="UUM60"/>
      <c r="UUN60"/>
      <c r="UUO60"/>
      <c r="UUP60"/>
      <c r="UUQ60"/>
      <c r="UUR60"/>
      <c r="UUS60"/>
      <c r="UUT60"/>
      <c r="UUU60"/>
      <c r="UUV60"/>
      <c r="UUW60"/>
      <c r="UUX60"/>
      <c r="UUY60"/>
      <c r="UUZ60"/>
      <c r="UVA60"/>
      <c r="UVB60"/>
      <c r="UVC60"/>
      <c r="UVD60"/>
      <c r="UVE60"/>
      <c r="UVF60"/>
      <c r="UVG60"/>
      <c r="UVH60"/>
      <c r="UVI60"/>
      <c r="UVJ60"/>
      <c r="UVK60"/>
      <c r="UVL60"/>
      <c r="UVM60"/>
      <c r="UVN60"/>
      <c r="UVO60"/>
      <c r="UVP60"/>
      <c r="UVQ60"/>
      <c r="UVR60"/>
      <c r="UVS60"/>
      <c r="UVT60"/>
      <c r="UVU60"/>
      <c r="UVV60"/>
      <c r="UVW60"/>
      <c r="UVX60"/>
      <c r="UVY60"/>
      <c r="UVZ60"/>
      <c r="UWA60"/>
      <c r="UWB60"/>
      <c r="UWC60"/>
      <c r="UWD60"/>
      <c r="UWE60"/>
      <c r="UWF60"/>
      <c r="UWG60"/>
      <c r="UWH60"/>
      <c r="UWI60"/>
      <c r="UWJ60"/>
      <c r="UWK60"/>
      <c r="UWL60"/>
      <c r="UWM60"/>
      <c r="UWN60"/>
      <c r="UWO60"/>
      <c r="UWP60"/>
      <c r="UWQ60"/>
      <c r="UWR60"/>
      <c r="UWS60"/>
      <c r="UWT60"/>
      <c r="UWU60"/>
      <c r="UWV60"/>
      <c r="UWW60"/>
      <c r="UWX60"/>
      <c r="UWY60"/>
      <c r="UWZ60"/>
      <c r="UXA60"/>
      <c r="UXB60"/>
      <c r="UXC60"/>
      <c r="UXD60"/>
      <c r="UXE60"/>
      <c r="UXF60"/>
      <c r="UXG60"/>
      <c r="UXH60"/>
      <c r="UXI60"/>
      <c r="UXJ60"/>
      <c r="UXK60"/>
      <c r="UXL60"/>
      <c r="UXM60"/>
      <c r="UXN60"/>
      <c r="UXO60"/>
      <c r="UXP60"/>
      <c r="UXQ60"/>
      <c r="UXR60"/>
      <c r="UXS60"/>
      <c r="UXT60"/>
      <c r="UXU60"/>
      <c r="UXV60"/>
      <c r="UXW60"/>
      <c r="UXX60"/>
      <c r="UXY60"/>
      <c r="UXZ60"/>
      <c r="UYA60"/>
      <c r="UYB60"/>
      <c r="UYC60"/>
      <c r="UYD60"/>
      <c r="UYE60"/>
      <c r="UYF60"/>
      <c r="UYG60"/>
      <c r="UYH60"/>
      <c r="UYI60"/>
      <c r="UYJ60"/>
      <c r="UYK60"/>
      <c r="UYL60"/>
      <c r="UYM60"/>
      <c r="UYN60"/>
      <c r="UYO60"/>
      <c r="UYP60"/>
      <c r="UYQ60"/>
      <c r="UYR60"/>
      <c r="UYS60"/>
      <c r="UYT60"/>
      <c r="UYU60"/>
      <c r="UYV60"/>
      <c r="UYW60"/>
      <c r="UYX60"/>
      <c r="UYY60"/>
      <c r="UYZ60"/>
      <c r="UZA60"/>
      <c r="UZB60"/>
      <c r="UZC60"/>
      <c r="UZD60"/>
      <c r="UZE60"/>
      <c r="UZF60"/>
      <c r="UZG60"/>
      <c r="UZH60"/>
      <c r="UZI60"/>
      <c r="UZJ60"/>
      <c r="UZK60"/>
      <c r="UZL60"/>
      <c r="UZM60"/>
      <c r="UZN60"/>
      <c r="UZO60"/>
      <c r="UZP60"/>
      <c r="UZQ60"/>
      <c r="UZR60"/>
      <c r="UZS60"/>
      <c r="UZT60"/>
      <c r="UZU60"/>
      <c r="UZV60"/>
      <c r="UZW60"/>
      <c r="UZX60"/>
      <c r="UZY60"/>
      <c r="UZZ60"/>
      <c r="VAA60"/>
      <c r="VAB60"/>
      <c r="VAC60"/>
      <c r="VAD60"/>
      <c r="VAE60"/>
      <c r="VAF60"/>
      <c r="VAG60"/>
      <c r="VAH60"/>
      <c r="VAI60"/>
      <c r="VAJ60"/>
      <c r="VAK60"/>
      <c r="VAL60"/>
      <c r="VAM60"/>
      <c r="VAN60"/>
      <c r="VAO60"/>
      <c r="VAP60"/>
      <c r="VAQ60"/>
      <c r="VAR60"/>
      <c r="VAS60"/>
      <c r="VAT60"/>
      <c r="VAU60"/>
      <c r="VAV60"/>
      <c r="VAW60"/>
      <c r="VAX60"/>
      <c r="VAY60"/>
      <c r="VAZ60"/>
      <c r="VBA60"/>
      <c r="VBB60"/>
      <c r="VBC60"/>
      <c r="VBD60"/>
      <c r="VBE60"/>
      <c r="VBF60"/>
      <c r="VBG60"/>
      <c r="VBH60"/>
      <c r="VBI60"/>
      <c r="VBJ60"/>
      <c r="VBK60"/>
      <c r="VBL60"/>
      <c r="VBM60"/>
      <c r="VBN60"/>
      <c r="VBO60"/>
      <c r="VBP60"/>
      <c r="VBQ60"/>
      <c r="VBR60"/>
      <c r="VBS60"/>
      <c r="VBT60"/>
      <c r="VBU60"/>
      <c r="VBV60"/>
      <c r="VBW60"/>
      <c r="VBX60"/>
      <c r="VBY60"/>
      <c r="VBZ60"/>
      <c r="VCA60"/>
      <c r="VCB60"/>
      <c r="VCC60"/>
      <c r="VCD60"/>
      <c r="VCE60"/>
      <c r="VCF60"/>
      <c r="VCG60"/>
      <c r="VCH60"/>
      <c r="VCI60"/>
      <c r="VCJ60"/>
      <c r="VCK60"/>
      <c r="VCL60"/>
      <c r="VCM60"/>
      <c r="VCN60"/>
      <c r="VCO60"/>
      <c r="VCP60"/>
      <c r="VCQ60"/>
      <c r="VCR60"/>
      <c r="VCS60"/>
      <c r="VCT60"/>
      <c r="VCU60"/>
      <c r="VCV60"/>
      <c r="VCW60"/>
      <c r="VCX60"/>
      <c r="VCY60"/>
      <c r="VCZ60"/>
      <c r="VDA60"/>
      <c r="VDB60"/>
      <c r="VDC60"/>
      <c r="VDD60"/>
      <c r="VDE60"/>
      <c r="VDF60"/>
      <c r="VDG60"/>
      <c r="VDH60"/>
      <c r="VDI60"/>
      <c r="VDJ60"/>
      <c r="VDK60"/>
      <c r="VDL60"/>
      <c r="VDM60"/>
      <c r="VDN60"/>
      <c r="VDO60"/>
      <c r="VDP60"/>
      <c r="VDQ60"/>
      <c r="VDR60"/>
      <c r="VDS60"/>
      <c r="VDT60"/>
      <c r="VDU60"/>
      <c r="VDV60"/>
      <c r="VDW60"/>
      <c r="VDX60"/>
      <c r="VDY60"/>
      <c r="VDZ60"/>
      <c r="VEA60"/>
      <c r="VEB60"/>
      <c r="VEC60"/>
      <c r="VED60"/>
      <c r="VEE60"/>
      <c r="VEF60"/>
      <c r="VEG60"/>
      <c r="VEH60"/>
      <c r="VEI60"/>
      <c r="VEJ60"/>
      <c r="VEK60"/>
      <c r="VEL60"/>
      <c r="VEM60"/>
      <c r="VEN60"/>
      <c r="VEO60"/>
      <c r="VEP60"/>
      <c r="VEQ60"/>
      <c r="VER60"/>
      <c r="VES60"/>
      <c r="VET60"/>
      <c r="VEU60"/>
      <c r="VEV60"/>
      <c r="VEW60"/>
      <c r="VEX60"/>
      <c r="VEY60"/>
      <c r="VEZ60"/>
      <c r="VFA60"/>
      <c r="VFB60"/>
      <c r="VFC60"/>
      <c r="VFD60"/>
      <c r="VFE60"/>
      <c r="VFF60"/>
      <c r="VFG60"/>
      <c r="VFH60"/>
      <c r="VFI60"/>
      <c r="VFJ60"/>
      <c r="VFK60"/>
      <c r="VFL60"/>
      <c r="VFM60"/>
      <c r="VFN60"/>
      <c r="VFO60"/>
      <c r="VFP60"/>
      <c r="VFQ60"/>
      <c r="VFR60"/>
      <c r="VFS60"/>
      <c r="VFT60"/>
      <c r="VFU60"/>
      <c r="VFV60"/>
      <c r="VFW60"/>
      <c r="VFX60"/>
      <c r="VFY60"/>
      <c r="VFZ60"/>
      <c r="VGA60"/>
      <c r="VGB60"/>
      <c r="VGC60"/>
      <c r="VGD60"/>
      <c r="VGE60"/>
      <c r="VGF60"/>
      <c r="VGG60"/>
      <c r="VGH60"/>
      <c r="VGI60"/>
      <c r="VGJ60"/>
      <c r="VGK60"/>
      <c r="VGL60"/>
      <c r="VGM60"/>
      <c r="VGN60"/>
      <c r="VGO60"/>
      <c r="VGP60"/>
      <c r="VGQ60"/>
      <c r="VGR60"/>
      <c r="VGS60"/>
      <c r="VGT60"/>
      <c r="VGU60"/>
      <c r="VGV60"/>
      <c r="VGW60"/>
      <c r="VGX60"/>
      <c r="VGY60"/>
      <c r="VGZ60"/>
      <c r="VHA60"/>
      <c r="VHB60"/>
      <c r="VHC60"/>
      <c r="VHD60"/>
      <c r="VHE60"/>
      <c r="VHF60"/>
      <c r="VHG60"/>
      <c r="VHH60"/>
      <c r="VHI60"/>
      <c r="VHJ60"/>
      <c r="VHK60"/>
      <c r="VHL60"/>
      <c r="VHM60"/>
      <c r="VHN60"/>
      <c r="VHO60"/>
      <c r="VHP60"/>
      <c r="VHQ60"/>
      <c r="VHR60"/>
      <c r="VHS60"/>
      <c r="VHT60"/>
      <c r="VHU60"/>
      <c r="VHV60"/>
      <c r="VHW60"/>
      <c r="VHX60"/>
      <c r="VHY60"/>
      <c r="VHZ60"/>
      <c r="VIA60"/>
      <c r="VIB60"/>
      <c r="VIC60"/>
      <c r="VID60"/>
      <c r="VIE60"/>
      <c r="VIF60"/>
      <c r="VIG60"/>
      <c r="VIH60"/>
      <c r="VII60"/>
      <c r="VIJ60"/>
      <c r="VIK60"/>
      <c r="VIL60"/>
      <c r="VIM60"/>
      <c r="VIN60"/>
      <c r="VIO60"/>
      <c r="VIP60"/>
      <c r="VIQ60"/>
      <c r="VIR60"/>
      <c r="VIS60"/>
      <c r="VIT60"/>
      <c r="VIU60"/>
      <c r="VIV60"/>
      <c r="VIW60"/>
      <c r="VIX60"/>
      <c r="VIY60"/>
      <c r="VIZ60"/>
      <c r="VJA60"/>
      <c r="VJB60"/>
      <c r="VJC60"/>
      <c r="VJD60"/>
      <c r="VJE60"/>
      <c r="VJF60"/>
      <c r="VJG60"/>
      <c r="VJH60"/>
      <c r="VJI60"/>
      <c r="VJJ60"/>
      <c r="VJK60"/>
      <c r="VJL60"/>
      <c r="VJM60"/>
      <c r="VJN60"/>
      <c r="VJO60"/>
      <c r="VJP60"/>
      <c r="VJQ60"/>
      <c r="VJR60"/>
      <c r="VJS60"/>
      <c r="VJT60"/>
      <c r="VJU60"/>
      <c r="VJV60"/>
      <c r="VJW60"/>
      <c r="VJX60"/>
      <c r="VJY60"/>
      <c r="VJZ60"/>
      <c r="VKA60"/>
      <c r="VKB60"/>
      <c r="VKC60"/>
      <c r="VKD60"/>
      <c r="VKE60"/>
      <c r="VKF60"/>
      <c r="VKG60"/>
      <c r="VKH60"/>
      <c r="VKI60"/>
      <c r="VKJ60"/>
      <c r="VKK60"/>
      <c r="VKL60"/>
      <c r="VKM60"/>
      <c r="VKN60"/>
      <c r="VKO60"/>
      <c r="VKP60"/>
      <c r="VKQ60"/>
      <c r="VKR60"/>
      <c r="VKS60"/>
      <c r="VKT60"/>
      <c r="VKU60"/>
      <c r="VKV60"/>
      <c r="VKW60"/>
      <c r="VKX60"/>
      <c r="VKY60"/>
      <c r="VKZ60"/>
      <c r="VLA60"/>
      <c r="VLB60"/>
      <c r="VLC60"/>
      <c r="VLD60"/>
      <c r="VLE60"/>
      <c r="VLF60"/>
      <c r="VLG60"/>
      <c r="VLH60"/>
      <c r="VLI60"/>
      <c r="VLJ60"/>
      <c r="VLK60"/>
      <c r="VLL60"/>
      <c r="VLM60"/>
      <c r="VLN60"/>
      <c r="VLO60"/>
      <c r="VLP60"/>
      <c r="VLQ60"/>
      <c r="VLR60"/>
      <c r="VLS60"/>
      <c r="VLT60"/>
      <c r="VLU60"/>
      <c r="VLV60"/>
      <c r="VLW60"/>
      <c r="VLX60"/>
      <c r="VLY60"/>
      <c r="VLZ60"/>
      <c r="VMA60"/>
      <c r="VMB60"/>
      <c r="VMC60"/>
      <c r="VMD60"/>
      <c r="VME60"/>
      <c r="VMF60"/>
      <c r="VMG60"/>
      <c r="VMH60"/>
      <c r="VMI60"/>
      <c r="VMJ60"/>
      <c r="VMK60"/>
      <c r="VML60"/>
      <c r="VMM60"/>
      <c r="VMN60"/>
      <c r="VMO60"/>
      <c r="VMP60"/>
      <c r="VMQ60"/>
      <c r="VMR60"/>
      <c r="VMS60"/>
      <c r="VMT60"/>
      <c r="VMU60"/>
      <c r="VMV60"/>
      <c r="VMW60"/>
      <c r="VMX60"/>
      <c r="VMY60"/>
      <c r="VMZ60"/>
      <c r="VNA60"/>
      <c r="VNB60"/>
      <c r="VNC60"/>
      <c r="VND60"/>
      <c r="VNE60"/>
      <c r="VNF60"/>
      <c r="VNG60"/>
      <c r="VNH60"/>
      <c r="VNI60"/>
      <c r="VNJ60"/>
      <c r="VNK60"/>
      <c r="VNL60"/>
      <c r="VNM60"/>
      <c r="VNN60"/>
      <c r="VNO60"/>
      <c r="VNP60"/>
      <c r="VNQ60"/>
      <c r="VNR60"/>
      <c r="VNS60"/>
      <c r="VNT60"/>
      <c r="VNU60"/>
      <c r="VNV60"/>
      <c r="VNW60"/>
      <c r="VNX60"/>
      <c r="VNY60"/>
      <c r="VNZ60"/>
      <c r="VOA60"/>
      <c r="VOB60"/>
      <c r="VOC60"/>
      <c r="VOD60"/>
      <c r="VOE60"/>
      <c r="VOF60"/>
      <c r="VOG60"/>
      <c r="VOH60"/>
      <c r="VOI60"/>
      <c r="VOJ60"/>
      <c r="VOK60"/>
      <c r="VOL60"/>
      <c r="VOM60"/>
      <c r="VON60"/>
      <c r="VOO60"/>
      <c r="VOP60"/>
      <c r="VOQ60"/>
      <c r="VOR60"/>
      <c r="VOS60"/>
      <c r="VOT60"/>
      <c r="VOU60"/>
      <c r="VOV60"/>
      <c r="VOW60"/>
      <c r="VOX60"/>
      <c r="VOY60"/>
      <c r="VOZ60"/>
      <c r="VPA60"/>
      <c r="VPB60"/>
      <c r="VPC60"/>
      <c r="VPD60"/>
      <c r="VPE60"/>
      <c r="VPF60"/>
      <c r="VPG60"/>
      <c r="VPH60"/>
      <c r="VPI60"/>
      <c r="VPJ60"/>
      <c r="VPK60"/>
      <c r="VPL60"/>
      <c r="VPM60"/>
      <c r="VPN60"/>
      <c r="VPO60"/>
      <c r="VPP60"/>
      <c r="VPQ60"/>
      <c r="VPR60"/>
      <c r="VPS60"/>
      <c r="VPT60"/>
      <c r="VPU60"/>
      <c r="VPV60"/>
      <c r="VPW60"/>
      <c r="VPX60"/>
      <c r="VPY60"/>
      <c r="VPZ60"/>
      <c r="VQA60"/>
      <c r="VQB60"/>
      <c r="VQC60"/>
      <c r="VQD60"/>
      <c r="VQE60"/>
      <c r="VQF60"/>
      <c r="VQG60"/>
      <c r="VQH60"/>
      <c r="VQI60"/>
      <c r="VQJ60"/>
      <c r="VQK60"/>
      <c r="VQL60"/>
      <c r="VQM60"/>
      <c r="VQN60"/>
      <c r="VQO60"/>
      <c r="VQP60"/>
      <c r="VQQ60"/>
      <c r="VQR60"/>
      <c r="VQS60"/>
      <c r="VQT60"/>
      <c r="VQU60"/>
      <c r="VQV60"/>
      <c r="VQW60"/>
      <c r="VQX60"/>
      <c r="VQY60"/>
      <c r="VQZ60"/>
      <c r="VRA60"/>
      <c r="VRB60"/>
      <c r="VRC60"/>
      <c r="VRD60"/>
      <c r="VRE60"/>
      <c r="VRF60"/>
      <c r="VRG60"/>
      <c r="VRH60"/>
      <c r="VRI60"/>
      <c r="VRJ60"/>
      <c r="VRK60"/>
      <c r="VRL60"/>
      <c r="VRM60"/>
      <c r="VRN60"/>
      <c r="VRO60"/>
      <c r="VRP60"/>
      <c r="VRQ60"/>
      <c r="VRR60"/>
      <c r="VRS60"/>
      <c r="VRT60"/>
      <c r="VRU60"/>
      <c r="VRV60"/>
      <c r="VRW60"/>
      <c r="VRX60"/>
      <c r="VRY60"/>
      <c r="VRZ60"/>
      <c r="VSA60"/>
      <c r="VSB60"/>
      <c r="VSC60"/>
      <c r="VSD60"/>
      <c r="VSE60"/>
      <c r="VSF60"/>
      <c r="VSG60"/>
      <c r="VSH60"/>
      <c r="VSI60"/>
      <c r="VSJ60"/>
      <c r="VSK60"/>
      <c r="VSL60"/>
      <c r="VSM60"/>
      <c r="VSN60"/>
      <c r="VSO60"/>
      <c r="VSP60"/>
      <c r="VSQ60"/>
      <c r="VSR60"/>
      <c r="VSS60"/>
      <c r="VST60"/>
      <c r="VSU60"/>
      <c r="VSV60"/>
      <c r="VSW60"/>
      <c r="VSX60"/>
      <c r="VSY60"/>
      <c r="VSZ60"/>
      <c r="VTA60"/>
      <c r="VTB60"/>
      <c r="VTC60"/>
      <c r="VTD60"/>
      <c r="VTE60"/>
      <c r="VTF60"/>
      <c r="VTG60"/>
      <c r="VTH60"/>
      <c r="VTI60"/>
      <c r="VTJ60"/>
      <c r="VTK60"/>
      <c r="VTL60"/>
      <c r="VTM60"/>
      <c r="VTN60"/>
      <c r="VTO60"/>
      <c r="VTP60"/>
      <c r="VTQ60"/>
      <c r="VTR60"/>
      <c r="VTS60"/>
      <c r="VTT60"/>
      <c r="VTU60"/>
      <c r="VTV60"/>
      <c r="VTW60"/>
      <c r="VTX60"/>
      <c r="VTY60"/>
      <c r="VTZ60"/>
      <c r="VUA60"/>
      <c r="VUB60"/>
      <c r="VUC60"/>
      <c r="VUD60"/>
      <c r="VUE60"/>
      <c r="VUF60"/>
      <c r="VUG60"/>
      <c r="VUH60"/>
      <c r="VUI60"/>
      <c r="VUJ60"/>
      <c r="VUK60"/>
      <c r="VUL60"/>
      <c r="VUM60"/>
      <c r="VUN60"/>
      <c r="VUO60"/>
      <c r="VUP60"/>
      <c r="VUQ60"/>
      <c r="VUR60"/>
      <c r="VUS60"/>
      <c r="VUT60"/>
      <c r="VUU60"/>
      <c r="VUV60"/>
      <c r="VUW60"/>
      <c r="VUX60"/>
      <c r="VUY60"/>
      <c r="VUZ60"/>
      <c r="VVA60"/>
      <c r="VVB60"/>
      <c r="VVC60"/>
      <c r="VVD60"/>
      <c r="VVE60"/>
      <c r="VVF60"/>
      <c r="VVG60"/>
      <c r="VVH60"/>
      <c r="VVI60"/>
      <c r="VVJ60"/>
      <c r="VVK60"/>
      <c r="VVL60"/>
      <c r="VVM60"/>
      <c r="VVN60"/>
      <c r="VVO60"/>
      <c r="VVP60"/>
      <c r="VVQ60"/>
      <c r="VVR60"/>
      <c r="VVS60"/>
      <c r="VVT60"/>
      <c r="VVU60"/>
      <c r="VVV60"/>
      <c r="VVW60"/>
      <c r="VVX60"/>
      <c r="VVY60"/>
      <c r="VVZ60"/>
      <c r="VWA60"/>
      <c r="VWB60"/>
      <c r="VWC60"/>
      <c r="VWD60"/>
      <c r="VWE60"/>
      <c r="VWF60"/>
      <c r="VWG60"/>
      <c r="VWH60"/>
      <c r="VWI60"/>
      <c r="VWJ60"/>
      <c r="VWK60"/>
      <c r="VWL60"/>
      <c r="VWM60"/>
      <c r="VWN60"/>
      <c r="VWO60"/>
      <c r="VWP60"/>
      <c r="VWQ60"/>
      <c r="VWR60"/>
      <c r="VWS60"/>
      <c r="VWT60"/>
      <c r="VWU60"/>
      <c r="VWV60"/>
      <c r="VWW60"/>
      <c r="VWX60"/>
      <c r="VWY60"/>
      <c r="VWZ60"/>
      <c r="VXA60"/>
      <c r="VXB60"/>
      <c r="VXC60"/>
      <c r="VXD60"/>
      <c r="VXE60"/>
      <c r="VXF60"/>
      <c r="VXG60"/>
      <c r="VXH60"/>
      <c r="VXI60"/>
      <c r="VXJ60"/>
      <c r="VXK60"/>
      <c r="VXL60"/>
      <c r="VXM60"/>
      <c r="VXN60"/>
      <c r="VXO60"/>
      <c r="VXP60"/>
      <c r="VXQ60"/>
      <c r="VXR60"/>
      <c r="VXS60"/>
      <c r="VXT60"/>
      <c r="VXU60"/>
      <c r="VXV60"/>
      <c r="VXW60"/>
      <c r="VXX60"/>
      <c r="VXY60"/>
      <c r="VXZ60"/>
      <c r="VYA60"/>
      <c r="VYB60"/>
      <c r="VYC60"/>
      <c r="VYD60"/>
      <c r="VYE60"/>
      <c r="VYF60"/>
      <c r="VYG60"/>
      <c r="VYH60"/>
      <c r="VYI60"/>
      <c r="VYJ60"/>
      <c r="VYK60"/>
      <c r="VYL60"/>
      <c r="VYM60"/>
      <c r="VYN60"/>
      <c r="VYO60"/>
      <c r="VYP60"/>
      <c r="VYQ60"/>
      <c r="VYR60"/>
      <c r="VYS60"/>
      <c r="VYT60"/>
      <c r="VYU60"/>
      <c r="VYV60"/>
      <c r="VYW60"/>
      <c r="VYX60"/>
      <c r="VYY60"/>
      <c r="VYZ60"/>
      <c r="VZA60"/>
      <c r="VZB60"/>
      <c r="VZC60"/>
      <c r="VZD60"/>
      <c r="VZE60"/>
      <c r="VZF60"/>
      <c r="VZG60"/>
      <c r="VZH60"/>
      <c r="VZI60"/>
      <c r="VZJ60"/>
      <c r="VZK60"/>
      <c r="VZL60"/>
      <c r="VZM60"/>
      <c r="VZN60"/>
      <c r="VZO60"/>
      <c r="VZP60"/>
      <c r="VZQ60"/>
      <c r="VZR60"/>
      <c r="VZS60"/>
      <c r="VZT60"/>
      <c r="VZU60"/>
      <c r="VZV60"/>
      <c r="VZW60"/>
      <c r="VZX60"/>
      <c r="VZY60"/>
      <c r="VZZ60"/>
      <c r="WAA60"/>
      <c r="WAB60"/>
      <c r="WAC60"/>
      <c r="WAD60"/>
      <c r="WAE60"/>
      <c r="WAF60"/>
      <c r="WAG60"/>
      <c r="WAH60"/>
      <c r="WAI60"/>
      <c r="WAJ60"/>
      <c r="WAK60"/>
      <c r="WAL60"/>
      <c r="WAM60"/>
      <c r="WAN60"/>
      <c r="WAO60"/>
      <c r="WAP60"/>
      <c r="WAQ60"/>
      <c r="WAR60"/>
      <c r="WAS60"/>
      <c r="WAT60"/>
      <c r="WAU60"/>
      <c r="WAV60"/>
      <c r="WAW60"/>
      <c r="WAX60"/>
      <c r="WAY60"/>
      <c r="WAZ60"/>
      <c r="WBA60"/>
      <c r="WBB60"/>
      <c r="WBC60"/>
      <c r="WBD60"/>
      <c r="WBE60"/>
      <c r="WBF60"/>
      <c r="WBG60"/>
      <c r="WBH60"/>
      <c r="WBI60"/>
      <c r="WBJ60"/>
      <c r="WBK60"/>
      <c r="WBL60"/>
      <c r="WBM60"/>
      <c r="WBN60"/>
      <c r="WBO60"/>
      <c r="WBP60"/>
      <c r="WBQ60"/>
      <c r="WBR60"/>
      <c r="WBS60"/>
      <c r="WBT60"/>
      <c r="WBU60"/>
      <c r="WBV60"/>
      <c r="WBW60"/>
      <c r="WBX60"/>
      <c r="WBY60"/>
      <c r="WBZ60"/>
      <c r="WCA60"/>
      <c r="WCB60"/>
      <c r="WCC60"/>
      <c r="WCD60"/>
      <c r="WCE60"/>
      <c r="WCF60"/>
      <c r="WCG60"/>
      <c r="WCH60"/>
      <c r="WCI60"/>
      <c r="WCJ60"/>
      <c r="WCK60"/>
      <c r="WCL60"/>
      <c r="WCM60"/>
      <c r="WCN60"/>
      <c r="WCO60"/>
      <c r="WCP60"/>
      <c r="WCQ60"/>
      <c r="WCR60"/>
      <c r="WCS60"/>
      <c r="WCT60"/>
      <c r="WCU60"/>
      <c r="WCV60"/>
      <c r="WCW60"/>
      <c r="WCX60"/>
      <c r="WCY60"/>
      <c r="WCZ60"/>
      <c r="WDA60"/>
      <c r="WDB60"/>
      <c r="WDC60"/>
      <c r="WDD60"/>
      <c r="WDE60"/>
      <c r="WDF60"/>
      <c r="WDG60"/>
      <c r="WDH60"/>
      <c r="WDI60"/>
      <c r="WDJ60"/>
      <c r="WDK60"/>
      <c r="WDL60"/>
      <c r="WDM60"/>
      <c r="WDN60"/>
      <c r="WDO60"/>
      <c r="WDP60"/>
      <c r="WDQ60"/>
      <c r="WDR60"/>
      <c r="WDS60"/>
      <c r="WDT60"/>
      <c r="WDU60"/>
      <c r="WDV60"/>
      <c r="WDW60"/>
      <c r="WDX60"/>
      <c r="WDY60"/>
      <c r="WDZ60"/>
      <c r="WEA60"/>
      <c r="WEB60"/>
      <c r="WEC60"/>
      <c r="WED60"/>
      <c r="WEE60"/>
      <c r="WEF60"/>
      <c r="WEG60"/>
      <c r="WEH60"/>
      <c r="WEI60"/>
      <c r="WEJ60"/>
      <c r="WEK60"/>
      <c r="WEL60"/>
      <c r="WEM60"/>
      <c r="WEN60"/>
      <c r="WEO60"/>
      <c r="WEP60"/>
      <c r="WEQ60"/>
      <c r="WER60"/>
      <c r="WES60"/>
      <c r="WET60"/>
      <c r="WEU60"/>
      <c r="WEV60"/>
      <c r="WEW60"/>
      <c r="WEX60"/>
      <c r="WEY60"/>
      <c r="WEZ60"/>
      <c r="WFA60"/>
      <c r="WFB60"/>
      <c r="WFC60"/>
      <c r="WFD60"/>
      <c r="WFE60"/>
      <c r="WFF60"/>
      <c r="WFG60"/>
      <c r="WFH60"/>
      <c r="WFI60"/>
      <c r="WFJ60"/>
      <c r="WFK60"/>
      <c r="WFL60"/>
      <c r="WFM60"/>
      <c r="WFN60"/>
      <c r="WFO60"/>
      <c r="WFP60"/>
      <c r="WFQ60"/>
      <c r="WFR60"/>
      <c r="WFS60"/>
      <c r="WFT60"/>
      <c r="WFU60"/>
      <c r="WFV60"/>
      <c r="WFW60"/>
      <c r="WFX60"/>
      <c r="WFY60"/>
      <c r="WFZ60"/>
      <c r="WGA60"/>
      <c r="WGB60"/>
      <c r="WGC60"/>
      <c r="WGD60"/>
      <c r="WGE60"/>
      <c r="WGF60"/>
      <c r="WGG60"/>
      <c r="WGH60"/>
      <c r="WGI60"/>
      <c r="WGJ60"/>
      <c r="WGK60"/>
      <c r="WGL60"/>
      <c r="WGM60"/>
      <c r="WGN60"/>
      <c r="WGO60"/>
      <c r="WGP60"/>
      <c r="WGQ60"/>
      <c r="WGR60"/>
      <c r="WGS60"/>
      <c r="WGT60"/>
      <c r="WGU60"/>
      <c r="WGV60"/>
      <c r="WGW60"/>
      <c r="WGX60"/>
      <c r="WGY60"/>
      <c r="WGZ60"/>
      <c r="WHA60"/>
      <c r="WHB60"/>
      <c r="WHC60"/>
      <c r="WHD60"/>
      <c r="WHE60"/>
      <c r="WHF60"/>
      <c r="WHG60"/>
      <c r="WHH60"/>
      <c r="WHI60"/>
      <c r="WHJ60"/>
      <c r="WHK60"/>
      <c r="WHL60"/>
      <c r="WHM60"/>
      <c r="WHN60"/>
      <c r="WHO60"/>
      <c r="WHP60"/>
      <c r="WHQ60"/>
      <c r="WHR60"/>
      <c r="WHS60"/>
      <c r="WHT60"/>
      <c r="WHU60"/>
      <c r="WHV60"/>
      <c r="WHW60"/>
      <c r="WHX60"/>
      <c r="WHY60"/>
      <c r="WHZ60"/>
      <c r="WIA60"/>
      <c r="WIB60"/>
      <c r="WIC60"/>
      <c r="WID60"/>
      <c r="WIE60"/>
      <c r="WIF60"/>
      <c r="WIG60"/>
      <c r="WIH60"/>
      <c r="WII60"/>
      <c r="WIJ60"/>
      <c r="WIK60"/>
      <c r="WIL60"/>
      <c r="WIM60"/>
      <c r="WIN60"/>
      <c r="WIO60"/>
      <c r="WIP60"/>
      <c r="WIQ60"/>
      <c r="WIR60"/>
      <c r="WIS60"/>
      <c r="WIT60"/>
      <c r="WIU60"/>
      <c r="WIV60"/>
      <c r="WIW60"/>
      <c r="WIX60"/>
      <c r="WIY60"/>
      <c r="WIZ60"/>
      <c r="WJA60"/>
      <c r="WJB60"/>
      <c r="WJC60"/>
      <c r="WJD60"/>
      <c r="WJE60"/>
      <c r="WJF60"/>
      <c r="WJG60"/>
      <c r="WJH60"/>
      <c r="WJI60"/>
      <c r="WJJ60"/>
      <c r="WJK60"/>
      <c r="WJL60"/>
      <c r="WJM60"/>
      <c r="WJN60"/>
      <c r="WJO60"/>
      <c r="WJP60"/>
      <c r="WJQ60"/>
      <c r="WJR60"/>
      <c r="WJS60"/>
      <c r="WJT60"/>
      <c r="WJU60"/>
      <c r="WJV60"/>
      <c r="WJW60"/>
      <c r="WJX60"/>
      <c r="WJY60"/>
      <c r="WJZ60"/>
      <c r="WKA60"/>
      <c r="WKB60"/>
      <c r="WKC60"/>
      <c r="WKD60"/>
      <c r="WKE60"/>
      <c r="WKF60"/>
      <c r="WKG60"/>
      <c r="WKH60"/>
      <c r="WKI60"/>
      <c r="WKJ60"/>
      <c r="WKK60"/>
      <c r="WKL60"/>
      <c r="WKM60"/>
      <c r="WKN60"/>
      <c r="WKO60"/>
      <c r="WKP60"/>
      <c r="WKQ60"/>
      <c r="WKR60"/>
      <c r="WKS60"/>
      <c r="WKT60"/>
      <c r="WKU60"/>
      <c r="WKV60"/>
      <c r="WKW60"/>
      <c r="WKX60"/>
      <c r="WKY60"/>
      <c r="WKZ60"/>
      <c r="WLA60"/>
      <c r="WLB60"/>
      <c r="WLC60"/>
      <c r="WLD60"/>
      <c r="WLE60"/>
      <c r="WLF60"/>
      <c r="WLG60"/>
      <c r="WLH60"/>
      <c r="WLI60"/>
      <c r="WLJ60"/>
      <c r="WLK60"/>
      <c r="WLL60"/>
      <c r="WLM60"/>
      <c r="WLN60"/>
      <c r="WLO60"/>
      <c r="WLP60"/>
      <c r="WLQ60"/>
      <c r="WLR60"/>
      <c r="WLS60"/>
      <c r="WLT60"/>
      <c r="WLU60"/>
      <c r="WLV60"/>
      <c r="WLW60"/>
      <c r="WLX60"/>
      <c r="WLY60"/>
      <c r="WLZ60"/>
      <c r="WMA60"/>
      <c r="WMB60"/>
      <c r="WMC60"/>
      <c r="WMD60"/>
      <c r="WME60"/>
      <c r="WMF60"/>
      <c r="WMG60"/>
      <c r="WMH60"/>
      <c r="WMI60"/>
      <c r="WMJ60"/>
      <c r="WMK60"/>
      <c r="WML60"/>
      <c r="WMM60"/>
      <c r="WMN60"/>
      <c r="WMO60"/>
      <c r="WMP60"/>
      <c r="WMQ60"/>
      <c r="WMR60"/>
      <c r="WMS60"/>
      <c r="WMT60"/>
      <c r="WMU60"/>
      <c r="WMV60"/>
      <c r="WMW60"/>
      <c r="WMX60"/>
      <c r="WMY60"/>
      <c r="WMZ60"/>
      <c r="WNA60"/>
      <c r="WNB60"/>
      <c r="WNC60"/>
      <c r="WND60"/>
      <c r="WNE60"/>
      <c r="WNF60"/>
      <c r="WNG60"/>
      <c r="WNH60"/>
      <c r="WNI60"/>
      <c r="WNJ60"/>
      <c r="WNK60"/>
      <c r="WNL60"/>
      <c r="WNM60"/>
      <c r="WNN60"/>
      <c r="WNO60"/>
      <c r="WNP60"/>
      <c r="WNQ60"/>
      <c r="WNR60"/>
      <c r="WNS60"/>
      <c r="WNT60"/>
      <c r="WNU60"/>
      <c r="WNV60"/>
      <c r="WNW60"/>
      <c r="WNX60"/>
      <c r="WNY60"/>
      <c r="WNZ60"/>
      <c r="WOA60"/>
      <c r="WOB60"/>
      <c r="WOC60"/>
      <c r="WOD60"/>
      <c r="WOE60"/>
      <c r="WOF60"/>
      <c r="WOG60"/>
      <c r="WOH60"/>
      <c r="WOI60"/>
      <c r="WOJ60"/>
      <c r="WOK60"/>
      <c r="WOL60"/>
      <c r="WOM60"/>
      <c r="WON60"/>
      <c r="WOO60"/>
      <c r="WOP60"/>
      <c r="WOQ60"/>
      <c r="WOR60"/>
      <c r="WOS60"/>
      <c r="WOT60"/>
      <c r="WOU60"/>
      <c r="WOV60"/>
      <c r="WOW60"/>
      <c r="WOX60"/>
      <c r="WOY60"/>
      <c r="WOZ60"/>
      <c r="WPA60"/>
      <c r="WPB60"/>
      <c r="WPC60"/>
      <c r="WPD60"/>
      <c r="WPE60"/>
      <c r="WPF60"/>
      <c r="WPG60"/>
      <c r="WPH60"/>
      <c r="WPI60"/>
      <c r="WPJ60"/>
      <c r="WPK60"/>
      <c r="WPL60"/>
      <c r="WPM60"/>
      <c r="WPN60"/>
      <c r="WPO60"/>
      <c r="WPP60"/>
      <c r="WPQ60"/>
      <c r="WPR60"/>
      <c r="WPS60"/>
      <c r="WPT60"/>
      <c r="WPU60"/>
      <c r="WPV60"/>
      <c r="WPW60"/>
      <c r="WPX60"/>
      <c r="WPY60"/>
      <c r="WPZ60"/>
      <c r="WQA60"/>
      <c r="WQB60"/>
      <c r="WQC60"/>
      <c r="WQD60"/>
      <c r="WQE60"/>
      <c r="WQF60"/>
      <c r="WQG60"/>
      <c r="WQH60"/>
      <c r="WQI60"/>
      <c r="WQJ60"/>
      <c r="WQK60"/>
      <c r="WQL60"/>
      <c r="WQM60"/>
      <c r="WQN60"/>
      <c r="WQO60"/>
      <c r="WQP60"/>
      <c r="WQQ60"/>
      <c r="WQR60"/>
      <c r="WQS60"/>
      <c r="WQT60"/>
      <c r="WQU60"/>
      <c r="WQV60"/>
      <c r="WQW60"/>
      <c r="WQX60"/>
      <c r="WQY60"/>
      <c r="WQZ60"/>
      <c r="WRA60"/>
      <c r="WRB60"/>
      <c r="WRC60"/>
      <c r="WRD60"/>
      <c r="WRE60"/>
      <c r="WRF60"/>
      <c r="WRG60"/>
      <c r="WRH60"/>
      <c r="WRI60"/>
      <c r="WRJ60"/>
      <c r="WRK60"/>
      <c r="WRL60"/>
      <c r="WRM60"/>
      <c r="WRN60"/>
      <c r="WRO60"/>
      <c r="WRP60"/>
      <c r="WRQ60"/>
      <c r="WRR60"/>
      <c r="WRS60"/>
      <c r="WRT60"/>
      <c r="WRU60"/>
      <c r="WRV60"/>
      <c r="WRW60"/>
      <c r="WRX60"/>
      <c r="WRY60"/>
      <c r="WRZ60"/>
      <c r="WSA60"/>
      <c r="WSB60"/>
      <c r="WSC60"/>
      <c r="WSD60"/>
      <c r="WSE60"/>
      <c r="WSF60"/>
      <c r="WSG60"/>
      <c r="WSH60"/>
      <c r="WSI60"/>
      <c r="WSJ60"/>
      <c r="WSK60"/>
      <c r="WSL60"/>
      <c r="WSM60"/>
      <c r="WSN60"/>
      <c r="WSO60"/>
      <c r="WSP60"/>
      <c r="WSQ60"/>
      <c r="WSR60"/>
      <c r="WSS60"/>
      <c r="WST60"/>
      <c r="WSU60"/>
      <c r="WSV60"/>
      <c r="WSW60"/>
      <c r="WSX60"/>
      <c r="WSY60"/>
      <c r="WSZ60"/>
      <c r="WTA60"/>
      <c r="WTB60"/>
      <c r="WTC60"/>
      <c r="WTD60"/>
      <c r="WTE60"/>
      <c r="WTF60"/>
      <c r="WTG60"/>
      <c r="WTH60"/>
      <c r="WTI60"/>
      <c r="WTJ60"/>
      <c r="WTK60"/>
      <c r="WTL60"/>
      <c r="WTM60"/>
      <c r="WTN60"/>
      <c r="WTO60"/>
      <c r="WTP60"/>
      <c r="WTQ60"/>
      <c r="WTR60"/>
      <c r="WTS60"/>
      <c r="WTT60"/>
      <c r="WTU60"/>
      <c r="WTV60"/>
      <c r="WTW60"/>
      <c r="WTX60"/>
      <c r="WTY60"/>
      <c r="WTZ60"/>
      <c r="WUA60"/>
      <c r="WUB60"/>
      <c r="WUC60"/>
      <c r="WUD60"/>
      <c r="WUE60"/>
      <c r="WUF60"/>
      <c r="WUG60"/>
      <c r="WUH60"/>
      <c r="WUI60"/>
      <c r="WUJ60"/>
      <c r="WUK60"/>
      <c r="WUL60"/>
      <c r="WUM60"/>
      <c r="WUN60"/>
      <c r="WUO60"/>
      <c r="WUP60"/>
      <c r="WUQ60"/>
      <c r="WUR60"/>
      <c r="WUS60"/>
      <c r="WUT60"/>
      <c r="WUU60"/>
      <c r="WUV60"/>
      <c r="WUW60"/>
      <c r="WUX60"/>
      <c r="WUY60"/>
      <c r="WUZ60"/>
      <c r="WVA60"/>
      <c r="WVB60"/>
      <c r="WVC60"/>
      <c r="WVD60"/>
      <c r="WVE60"/>
      <c r="WVF60"/>
      <c r="WVG60"/>
      <c r="WVH60"/>
      <c r="WVI60"/>
      <c r="WVJ60"/>
      <c r="WVK60"/>
      <c r="WVL60"/>
      <c r="WVM60"/>
      <c r="WVN60"/>
      <c r="WVO60"/>
      <c r="WVP60"/>
      <c r="WVQ60"/>
      <c r="WVR60"/>
      <c r="WVS60"/>
      <c r="WVT60"/>
      <c r="WVU60"/>
      <c r="WVV60"/>
      <c r="WVW60"/>
      <c r="WVX60"/>
      <c r="WVY60"/>
      <c r="WVZ60"/>
      <c r="WWA60"/>
      <c r="WWB60"/>
      <c r="WWC60"/>
      <c r="WWD60"/>
      <c r="WWE60"/>
      <c r="WWF60"/>
      <c r="WWG60"/>
      <c r="WWH60"/>
      <c r="WWI60"/>
      <c r="WWJ60"/>
      <c r="WWK60"/>
      <c r="WWL60"/>
      <c r="WWM60"/>
      <c r="WWN60"/>
      <c r="WWO60"/>
      <c r="WWP60"/>
      <c r="WWQ60"/>
      <c r="WWR60"/>
      <c r="WWS60"/>
      <c r="WWT60"/>
      <c r="WWU60"/>
      <c r="WWV60"/>
      <c r="WWW60"/>
      <c r="WWX60"/>
      <c r="WWY60"/>
      <c r="WWZ60"/>
      <c r="WXA60"/>
      <c r="WXB60"/>
      <c r="WXC60"/>
      <c r="WXD60"/>
      <c r="WXE60"/>
      <c r="WXF60"/>
      <c r="WXG60"/>
      <c r="WXH60"/>
      <c r="WXI60"/>
      <c r="WXJ60"/>
      <c r="WXK60"/>
      <c r="WXL60"/>
      <c r="WXM60"/>
      <c r="WXN60"/>
      <c r="WXO60"/>
      <c r="WXP60"/>
      <c r="WXQ60"/>
      <c r="WXR60"/>
      <c r="WXS60"/>
      <c r="WXT60"/>
      <c r="WXU60"/>
      <c r="WXV60"/>
      <c r="WXW60"/>
      <c r="WXX60"/>
      <c r="WXY60"/>
      <c r="WXZ60"/>
      <c r="WYA60"/>
      <c r="WYB60"/>
      <c r="WYC60"/>
      <c r="WYD60"/>
      <c r="WYE60"/>
      <c r="WYF60"/>
      <c r="WYG60"/>
      <c r="WYH60"/>
      <c r="WYI60"/>
      <c r="WYJ60"/>
      <c r="WYK60"/>
      <c r="WYL60"/>
      <c r="WYM60"/>
      <c r="WYN60"/>
      <c r="WYO60"/>
      <c r="WYP60"/>
      <c r="WYQ60"/>
      <c r="WYR60"/>
      <c r="WYS60"/>
      <c r="WYT60"/>
      <c r="WYU60"/>
      <c r="WYV60"/>
      <c r="WYW60"/>
      <c r="WYX60"/>
      <c r="WYY60"/>
      <c r="WYZ60"/>
      <c r="WZA60"/>
      <c r="WZB60"/>
      <c r="WZC60"/>
      <c r="WZD60"/>
      <c r="WZE60"/>
      <c r="WZF60"/>
      <c r="WZG60"/>
      <c r="WZH60"/>
      <c r="WZI60"/>
      <c r="WZJ60"/>
      <c r="WZK60"/>
      <c r="WZL60"/>
      <c r="WZM60"/>
      <c r="WZN60"/>
      <c r="WZO60"/>
      <c r="WZP60"/>
      <c r="WZQ60"/>
      <c r="WZR60"/>
      <c r="WZS60"/>
      <c r="WZT60"/>
      <c r="WZU60"/>
      <c r="WZV60"/>
      <c r="WZW60"/>
      <c r="WZX60"/>
      <c r="WZY60"/>
      <c r="WZZ60"/>
      <c r="XAA60"/>
      <c r="XAB60"/>
      <c r="XAC60"/>
      <c r="XAD60"/>
      <c r="XAE60"/>
      <c r="XAF60"/>
      <c r="XAG60"/>
      <c r="XAH60"/>
      <c r="XAI60"/>
      <c r="XAJ60"/>
      <c r="XAK60"/>
      <c r="XAL60"/>
      <c r="XAM60"/>
      <c r="XAN60"/>
      <c r="XAO60"/>
      <c r="XAP60"/>
      <c r="XAQ60"/>
      <c r="XAR60"/>
      <c r="XAS60"/>
      <c r="XAT60"/>
      <c r="XAU60"/>
      <c r="XAV60"/>
      <c r="XAW60"/>
      <c r="XAX60"/>
      <c r="XAY60"/>
      <c r="XAZ60"/>
      <c r="XBA60"/>
      <c r="XBB60"/>
      <c r="XBC60"/>
      <c r="XBD60"/>
      <c r="XBE60"/>
      <c r="XBF60"/>
      <c r="XBG60"/>
      <c r="XBH60"/>
      <c r="XBI60"/>
      <c r="XBJ60"/>
      <c r="XBK60"/>
      <c r="XBL60"/>
      <c r="XBM60"/>
      <c r="XBN60"/>
      <c r="XBO60"/>
      <c r="XBP60"/>
      <c r="XBQ60"/>
      <c r="XBR60"/>
      <c r="XBS60"/>
      <c r="XBT60"/>
      <c r="XBU60"/>
      <c r="XBV60"/>
      <c r="XBW60"/>
      <c r="XBX60"/>
      <c r="XBY60"/>
      <c r="XBZ60"/>
      <c r="XCA60"/>
      <c r="XCB60"/>
      <c r="XCC60"/>
      <c r="XCD60"/>
      <c r="XCE60"/>
      <c r="XCF60"/>
      <c r="XCG60"/>
      <c r="XCH60"/>
      <c r="XCI60"/>
      <c r="XCJ60"/>
      <c r="XCK60"/>
      <c r="XCL60"/>
      <c r="XCM60"/>
      <c r="XCN60"/>
      <c r="XCO60"/>
      <c r="XCP60"/>
      <c r="XCQ60"/>
      <c r="XCR60"/>
      <c r="XCS60"/>
      <c r="XCT60"/>
      <c r="XCU60"/>
      <c r="XCV60"/>
      <c r="XCW60"/>
      <c r="XCX60"/>
      <c r="XCY60"/>
      <c r="XCZ60"/>
      <c r="XDA60"/>
      <c r="XDB60"/>
      <c r="XDC60"/>
      <c r="XDD60"/>
      <c r="XDE60"/>
      <c r="XDF60"/>
      <c r="XDG60"/>
      <c r="XDH60"/>
      <c r="XDI60"/>
      <c r="XDJ60"/>
      <c r="XDK60"/>
      <c r="XDL60"/>
      <c r="XDM60"/>
      <c r="XDN60"/>
      <c r="XDO60"/>
      <c r="XDP60"/>
      <c r="XDQ60"/>
      <c r="XDR60"/>
      <c r="XDS60"/>
      <c r="XDT60"/>
      <c r="XDU60"/>
      <c r="XDV60"/>
      <c r="XDW60"/>
      <c r="XDX60"/>
      <c r="XDY60"/>
      <c r="XDZ60"/>
      <c r="XEA60"/>
      <c r="XEB60"/>
      <c r="XEC60"/>
      <c r="XED60"/>
      <c r="XEE60"/>
      <c r="XEF60"/>
      <c r="XEG60"/>
      <c r="XEH60"/>
      <c r="XEI60"/>
      <c r="XEJ60"/>
      <c r="XEK60"/>
      <c r="XEL60"/>
      <c r="XEM60"/>
      <c r="XEN60"/>
      <c r="XEO60"/>
      <c r="XEP60"/>
      <c r="XEQ60"/>
      <c r="XER60"/>
      <c r="XES60"/>
      <c r="XET60"/>
      <c r="XEU60"/>
      <c r="XEV60"/>
      <c r="XEW60"/>
      <c r="XEX60"/>
      <c r="XEY60"/>
      <c r="XEZ60"/>
      <c r="XFA60"/>
      <c r="XFB60"/>
      <c r="XFC60"/>
      <c r="XFD60"/>
    </row>
    <row r="61" spans="2:16384" s="86" customFormat="1" ht="19.5" x14ac:dyDescent="0.3">
      <c r="B61" s="387" t="s">
        <v>108</v>
      </c>
      <c r="C61" s="84"/>
      <c r="D61" s="84"/>
      <c r="E61" s="95"/>
      <c r="F61" s="95"/>
      <c r="G61" s="95"/>
      <c r="H61" s="219"/>
      <c r="I61" s="219"/>
      <c r="J61" s="219"/>
      <c r="K61" s="219"/>
      <c r="L61" s="219"/>
      <c r="M61" s="219"/>
      <c r="N61" s="219"/>
      <c r="O61" s="97"/>
      <c r="Q61" s="403" t="s">
        <v>1412</v>
      </c>
      <c r="R61" s="404" t="s">
        <v>1384</v>
      </c>
      <c r="S61" s="138"/>
      <c r="T61" s="138"/>
      <c r="U61" s="138"/>
      <c r="V61" s="138"/>
      <c r="W61" s="138"/>
      <c r="X61" s="138"/>
      <c r="Z61" s="4"/>
      <c r="AA61"/>
      <c r="AB61"/>
      <c r="AC61"/>
      <c r="AD61"/>
      <c r="AE61"/>
      <c r="AF61"/>
      <c r="AG61"/>
      <c r="AH61"/>
      <c r="AI61"/>
      <c r="AJ61"/>
      <c r="AK61" s="296"/>
      <c r="AL61" s="4"/>
      <c r="AM61" s="4"/>
      <c r="AN61" s="4"/>
      <c r="AO61" s="4"/>
      <c r="AP61" s="4"/>
      <c r="AQ61" s="4"/>
      <c r="AR61" s="4"/>
      <c r="AS61" s="131"/>
      <c r="AT61" s="131"/>
      <c r="AU61" s="131"/>
      <c r="AV61" s="131"/>
      <c r="AW61" s="131"/>
      <c r="AX61" s="131"/>
      <c r="AY61" s="131"/>
      <c r="AZ61" s="131"/>
      <c r="BA61" s="131"/>
      <c r="BB61" s="279"/>
      <c r="BC61" s="128"/>
      <c r="BD61" s="128"/>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c r="GWV61"/>
      <c r="GWW61"/>
      <c r="GWX61"/>
      <c r="GWY61"/>
      <c r="GWZ61"/>
      <c r="GXA61"/>
      <c r="GXB61"/>
      <c r="GXC61"/>
      <c r="GXD61"/>
      <c r="GXE61"/>
      <c r="GXF61"/>
      <c r="GXG61"/>
      <c r="GXH61"/>
      <c r="GXI61"/>
      <c r="GXJ61"/>
      <c r="GXK61"/>
      <c r="GXL61"/>
      <c r="GXM61"/>
      <c r="GXN61"/>
      <c r="GXO61"/>
      <c r="GXP61"/>
      <c r="GXQ61"/>
      <c r="GXR61"/>
      <c r="GXS61"/>
      <c r="GXT61"/>
      <c r="GXU61"/>
      <c r="GXV61"/>
      <c r="GXW61"/>
      <c r="GXX61"/>
      <c r="GXY61"/>
      <c r="GXZ61"/>
      <c r="GYA61"/>
      <c r="GYB61"/>
      <c r="GYC61"/>
      <c r="GYD61"/>
      <c r="GYE61"/>
      <c r="GYF61"/>
      <c r="GYG61"/>
      <c r="GYH61"/>
      <c r="GYI61"/>
      <c r="GYJ61"/>
      <c r="GYK61"/>
      <c r="GYL61"/>
      <c r="GYM61"/>
      <c r="GYN61"/>
      <c r="GYO61"/>
      <c r="GYP61"/>
      <c r="GYQ61"/>
      <c r="GYR61"/>
      <c r="GYS61"/>
      <c r="GYT61"/>
      <c r="GYU61"/>
      <c r="GYV61"/>
      <c r="GYW61"/>
      <c r="GYX61"/>
      <c r="GYY61"/>
      <c r="GYZ61"/>
      <c r="GZA61"/>
      <c r="GZB61"/>
      <c r="GZC61"/>
      <c r="GZD61"/>
      <c r="GZE61"/>
      <c r="GZF61"/>
      <c r="GZG61"/>
      <c r="GZH61"/>
      <c r="GZI61"/>
      <c r="GZJ61"/>
      <c r="GZK61"/>
      <c r="GZL61"/>
      <c r="GZM61"/>
      <c r="GZN61"/>
      <c r="GZO61"/>
      <c r="GZP61"/>
      <c r="GZQ61"/>
      <c r="GZR61"/>
      <c r="GZS61"/>
      <c r="GZT61"/>
      <c r="GZU61"/>
      <c r="GZV61"/>
      <c r="GZW61"/>
      <c r="GZX61"/>
      <c r="GZY61"/>
      <c r="GZZ61"/>
      <c r="HAA61"/>
      <c r="HAB61"/>
      <c r="HAC61"/>
      <c r="HAD61"/>
      <c r="HAE61"/>
      <c r="HAF61"/>
      <c r="HAG61"/>
      <c r="HAH61"/>
      <c r="HAI61"/>
      <c r="HAJ61"/>
      <c r="HAK61"/>
      <c r="HAL61"/>
      <c r="HAM61"/>
      <c r="HAN61"/>
      <c r="HAO61"/>
      <c r="HAP61"/>
      <c r="HAQ61"/>
      <c r="HAR61"/>
      <c r="HAS61"/>
      <c r="HAT61"/>
      <c r="HAU61"/>
      <c r="HAV61"/>
      <c r="HAW61"/>
      <c r="HAX61"/>
      <c r="HAY61"/>
      <c r="HAZ61"/>
      <c r="HBA61"/>
      <c r="HBB61"/>
      <c r="HBC61"/>
      <c r="HBD61"/>
      <c r="HBE61"/>
      <c r="HBF61"/>
      <c r="HBG61"/>
      <c r="HBH61"/>
      <c r="HBI61"/>
      <c r="HBJ61"/>
      <c r="HBK61"/>
      <c r="HBL61"/>
      <c r="HBM61"/>
      <c r="HBN61"/>
      <c r="HBO61"/>
      <c r="HBP61"/>
      <c r="HBQ61"/>
      <c r="HBR61"/>
      <c r="HBS61"/>
      <c r="HBT61"/>
      <c r="HBU61"/>
      <c r="HBV61"/>
      <c r="HBW61"/>
      <c r="HBX61"/>
      <c r="HBY61"/>
      <c r="HBZ61"/>
      <c r="HCA61"/>
      <c r="HCB61"/>
      <c r="HCC61"/>
      <c r="HCD61"/>
      <c r="HCE61"/>
      <c r="HCF61"/>
      <c r="HCG61"/>
      <c r="HCH61"/>
      <c r="HCI61"/>
      <c r="HCJ61"/>
      <c r="HCK61"/>
      <c r="HCL61"/>
      <c r="HCM61"/>
      <c r="HCN61"/>
      <c r="HCO61"/>
      <c r="HCP61"/>
      <c r="HCQ61"/>
      <c r="HCR61"/>
      <c r="HCS61"/>
      <c r="HCT61"/>
      <c r="HCU61"/>
      <c r="HCV61"/>
      <c r="HCW61"/>
      <c r="HCX61"/>
      <c r="HCY61"/>
      <c r="HCZ61"/>
      <c r="HDA61"/>
      <c r="HDB61"/>
      <c r="HDC61"/>
      <c r="HDD61"/>
      <c r="HDE61"/>
      <c r="HDF61"/>
      <c r="HDG61"/>
      <c r="HDH61"/>
      <c r="HDI61"/>
      <c r="HDJ61"/>
      <c r="HDK61"/>
      <c r="HDL61"/>
      <c r="HDM61"/>
      <c r="HDN61"/>
      <c r="HDO61"/>
      <c r="HDP61"/>
      <c r="HDQ61"/>
      <c r="HDR61"/>
      <c r="HDS61"/>
      <c r="HDT61"/>
      <c r="HDU61"/>
      <c r="HDV61"/>
      <c r="HDW61"/>
      <c r="HDX61"/>
      <c r="HDY61"/>
      <c r="HDZ61"/>
      <c r="HEA61"/>
      <c r="HEB61"/>
      <c r="HEC61"/>
      <c r="HED61"/>
      <c r="HEE61"/>
      <c r="HEF61"/>
      <c r="HEG61"/>
      <c r="HEH61"/>
      <c r="HEI61"/>
      <c r="HEJ61"/>
      <c r="HEK61"/>
      <c r="HEL61"/>
      <c r="HEM61"/>
      <c r="HEN61"/>
      <c r="HEO61"/>
      <c r="HEP61"/>
      <c r="HEQ61"/>
      <c r="HER61"/>
      <c r="HES61"/>
      <c r="HET61"/>
      <c r="HEU61"/>
      <c r="HEV61"/>
      <c r="HEW61"/>
      <c r="HEX61"/>
      <c r="HEY61"/>
      <c r="HEZ61"/>
      <c r="HFA61"/>
      <c r="HFB61"/>
      <c r="HFC61"/>
      <c r="HFD61"/>
      <c r="HFE61"/>
      <c r="HFF61"/>
      <c r="HFG61"/>
      <c r="HFH61"/>
      <c r="HFI61"/>
      <c r="HFJ61"/>
      <c r="HFK61"/>
      <c r="HFL61"/>
      <c r="HFM61"/>
      <c r="HFN61"/>
      <c r="HFO61"/>
      <c r="HFP61"/>
      <c r="HFQ61"/>
      <c r="HFR61"/>
      <c r="HFS61"/>
      <c r="HFT61"/>
      <c r="HFU61"/>
      <c r="HFV61"/>
      <c r="HFW61"/>
      <c r="HFX61"/>
      <c r="HFY61"/>
      <c r="HFZ61"/>
      <c r="HGA61"/>
      <c r="HGB61"/>
      <c r="HGC61"/>
      <c r="HGD61"/>
      <c r="HGE61"/>
      <c r="HGF61"/>
      <c r="HGG61"/>
      <c r="HGH61"/>
      <c r="HGI61"/>
      <c r="HGJ61"/>
      <c r="HGK61"/>
      <c r="HGL61"/>
      <c r="HGM61"/>
      <c r="HGN61"/>
      <c r="HGO61"/>
      <c r="HGP61"/>
      <c r="HGQ61"/>
      <c r="HGR61"/>
      <c r="HGS61"/>
      <c r="HGT61"/>
      <c r="HGU61"/>
      <c r="HGV61"/>
      <c r="HGW61"/>
      <c r="HGX61"/>
      <c r="HGY61"/>
      <c r="HGZ61"/>
      <c r="HHA61"/>
      <c r="HHB61"/>
      <c r="HHC61"/>
      <c r="HHD61"/>
      <c r="HHE61"/>
      <c r="HHF61"/>
      <c r="HHG61"/>
      <c r="HHH61"/>
      <c r="HHI61"/>
      <c r="HHJ61"/>
      <c r="HHK61"/>
      <c r="HHL61"/>
      <c r="HHM61"/>
      <c r="HHN61"/>
      <c r="HHO61"/>
      <c r="HHP61"/>
      <c r="HHQ61"/>
      <c r="HHR61"/>
      <c r="HHS61"/>
      <c r="HHT61"/>
      <c r="HHU61"/>
      <c r="HHV61"/>
      <c r="HHW61"/>
      <c r="HHX61"/>
      <c r="HHY61"/>
      <c r="HHZ61"/>
      <c r="HIA61"/>
      <c r="HIB61"/>
      <c r="HIC61"/>
      <c r="HID61"/>
      <c r="HIE61"/>
      <c r="HIF61"/>
      <c r="HIG61"/>
      <c r="HIH61"/>
      <c r="HII61"/>
      <c r="HIJ61"/>
      <c r="HIK61"/>
      <c r="HIL61"/>
      <c r="HIM61"/>
      <c r="HIN61"/>
      <c r="HIO61"/>
      <c r="HIP61"/>
      <c r="HIQ61"/>
      <c r="HIR61"/>
      <c r="HIS61"/>
      <c r="HIT61"/>
      <c r="HIU61"/>
      <c r="HIV61"/>
      <c r="HIW61"/>
      <c r="HIX61"/>
      <c r="HIY61"/>
      <c r="HIZ61"/>
      <c r="HJA61"/>
      <c r="HJB61"/>
      <c r="HJC61"/>
      <c r="HJD61"/>
      <c r="HJE61"/>
      <c r="HJF61"/>
      <c r="HJG61"/>
      <c r="HJH61"/>
      <c r="HJI61"/>
      <c r="HJJ61"/>
      <c r="HJK61"/>
      <c r="HJL61"/>
      <c r="HJM61"/>
      <c r="HJN61"/>
      <c r="HJO61"/>
      <c r="HJP61"/>
      <c r="HJQ61"/>
      <c r="HJR61"/>
      <c r="HJS61"/>
      <c r="HJT61"/>
      <c r="HJU61"/>
      <c r="HJV61"/>
      <c r="HJW61"/>
      <c r="HJX61"/>
      <c r="HJY61"/>
      <c r="HJZ61"/>
      <c r="HKA61"/>
      <c r="HKB61"/>
      <c r="HKC61"/>
      <c r="HKD61"/>
      <c r="HKE61"/>
      <c r="HKF61"/>
      <c r="HKG61"/>
      <c r="HKH61"/>
      <c r="HKI61"/>
      <c r="HKJ61"/>
      <c r="HKK61"/>
      <c r="HKL61"/>
      <c r="HKM61"/>
      <c r="HKN61"/>
      <c r="HKO61"/>
      <c r="HKP61"/>
      <c r="HKQ61"/>
      <c r="HKR61"/>
      <c r="HKS61"/>
      <c r="HKT61"/>
      <c r="HKU61"/>
      <c r="HKV61"/>
      <c r="HKW61"/>
      <c r="HKX61"/>
      <c r="HKY61"/>
      <c r="HKZ61"/>
      <c r="HLA61"/>
      <c r="HLB61"/>
      <c r="HLC61"/>
      <c r="HLD61"/>
      <c r="HLE61"/>
      <c r="HLF61"/>
      <c r="HLG61"/>
      <c r="HLH61"/>
      <c r="HLI61"/>
      <c r="HLJ61"/>
      <c r="HLK61"/>
      <c r="HLL61"/>
      <c r="HLM61"/>
      <c r="HLN61"/>
      <c r="HLO61"/>
      <c r="HLP61"/>
      <c r="HLQ61"/>
      <c r="HLR61"/>
      <c r="HLS61"/>
      <c r="HLT61"/>
      <c r="HLU61"/>
      <c r="HLV61"/>
      <c r="HLW61"/>
      <c r="HLX61"/>
      <c r="HLY61"/>
      <c r="HLZ61"/>
      <c r="HMA61"/>
      <c r="HMB61"/>
      <c r="HMC61"/>
      <c r="HMD61"/>
      <c r="HME61"/>
      <c r="HMF61"/>
      <c r="HMG61"/>
      <c r="HMH61"/>
      <c r="HMI61"/>
      <c r="HMJ61"/>
      <c r="HMK61"/>
      <c r="HML61"/>
      <c r="HMM61"/>
      <c r="HMN61"/>
      <c r="HMO61"/>
      <c r="HMP61"/>
      <c r="HMQ61"/>
      <c r="HMR61"/>
      <c r="HMS61"/>
      <c r="HMT61"/>
      <c r="HMU61"/>
      <c r="HMV61"/>
      <c r="HMW61"/>
      <c r="HMX61"/>
      <c r="HMY61"/>
      <c r="HMZ61"/>
      <c r="HNA61"/>
      <c r="HNB61"/>
      <c r="HNC61"/>
      <c r="HND61"/>
      <c r="HNE61"/>
      <c r="HNF61"/>
      <c r="HNG61"/>
      <c r="HNH61"/>
      <c r="HNI61"/>
      <c r="HNJ61"/>
      <c r="HNK61"/>
      <c r="HNL61"/>
      <c r="HNM61"/>
      <c r="HNN61"/>
      <c r="HNO61"/>
      <c r="HNP61"/>
      <c r="HNQ61"/>
      <c r="HNR61"/>
      <c r="HNS61"/>
      <c r="HNT61"/>
      <c r="HNU61"/>
      <c r="HNV61"/>
      <c r="HNW61"/>
      <c r="HNX61"/>
      <c r="HNY61"/>
      <c r="HNZ61"/>
      <c r="HOA61"/>
      <c r="HOB61"/>
      <c r="HOC61"/>
      <c r="HOD61"/>
      <c r="HOE61"/>
      <c r="HOF61"/>
      <c r="HOG61"/>
      <c r="HOH61"/>
      <c r="HOI61"/>
      <c r="HOJ61"/>
      <c r="HOK61"/>
      <c r="HOL61"/>
      <c r="HOM61"/>
      <c r="HON61"/>
      <c r="HOO61"/>
      <c r="HOP61"/>
      <c r="HOQ61"/>
      <c r="HOR61"/>
      <c r="HOS61"/>
      <c r="HOT61"/>
      <c r="HOU61"/>
      <c r="HOV61"/>
      <c r="HOW61"/>
      <c r="HOX61"/>
      <c r="HOY61"/>
      <c r="HOZ61"/>
      <c r="HPA61"/>
      <c r="HPB61"/>
      <c r="HPC61"/>
      <c r="HPD61"/>
      <c r="HPE61"/>
      <c r="HPF61"/>
      <c r="HPG61"/>
      <c r="HPH61"/>
      <c r="HPI61"/>
      <c r="HPJ61"/>
      <c r="HPK61"/>
      <c r="HPL61"/>
      <c r="HPM61"/>
      <c r="HPN61"/>
      <c r="HPO61"/>
      <c r="HPP61"/>
      <c r="HPQ61"/>
      <c r="HPR61"/>
      <c r="HPS61"/>
      <c r="HPT61"/>
      <c r="HPU61"/>
      <c r="HPV61"/>
      <c r="HPW61"/>
      <c r="HPX61"/>
      <c r="HPY61"/>
      <c r="HPZ61"/>
      <c r="HQA61"/>
      <c r="HQB61"/>
      <c r="HQC61"/>
      <c r="HQD61"/>
      <c r="HQE61"/>
      <c r="HQF61"/>
      <c r="HQG61"/>
      <c r="HQH61"/>
      <c r="HQI61"/>
      <c r="HQJ61"/>
      <c r="HQK61"/>
      <c r="HQL61"/>
      <c r="HQM61"/>
      <c r="HQN61"/>
      <c r="HQO61"/>
      <c r="HQP61"/>
      <c r="HQQ61"/>
      <c r="HQR61"/>
      <c r="HQS61"/>
      <c r="HQT61"/>
      <c r="HQU61"/>
      <c r="HQV61"/>
      <c r="HQW61"/>
      <c r="HQX61"/>
      <c r="HQY61"/>
      <c r="HQZ61"/>
      <c r="HRA61"/>
      <c r="HRB61"/>
      <c r="HRC61"/>
      <c r="HRD61"/>
      <c r="HRE61"/>
      <c r="HRF61"/>
      <c r="HRG61"/>
      <c r="HRH61"/>
      <c r="HRI61"/>
      <c r="HRJ61"/>
      <c r="HRK61"/>
      <c r="HRL61"/>
      <c r="HRM61"/>
      <c r="HRN61"/>
      <c r="HRO61"/>
      <c r="HRP61"/>
      <c r="HRQ61"/>
      <c r="HRR61"/>
      <c r="HRS61"/>
      <c r="HRT61"/>
      <c r="HRU61"/>
      <c r="HRV61"/>
      <c r="HRW61"/>
      <c r="HRX61"/>
      <c r="HRY61"/>
      <c r="HRZ61"/>
      <c r="HSA61"/>
      <c r="HSB61"/>
      <c r="HSC61"/>
      <c r="HSD61"/>
      <c r="HSE61"/>
      <c r="HSF61"/>
      <c r="HSG61"/>
      <c r="HSH61"/>
      <c r="HSI61"/>
      <c r="HSJ61"/>
      <c r="HSK61"/>
      <c r="HSL61"/>
      <c r="HSM61"/>
      <c r="HSN61"/>
      <c r="HSO61"/>
      <c r="HSP61"/>
      <c r="HSQ61"/>
      <c r="HSR61"/>
      <c r="HSS61"/>
      <c r="HST61"/>
      <c r="HSU61"/>
      <c r="HSV61"/>
      <c r="HSW61"/>
      <c r="HSX61"/>
      <c r="HSY61"/>
      <c r="HSZ61"/>
      <c r="HTA61"/>
      <c r="HTB61"/>
      <c r="HTC61"/>
      <c r="HTD61"/>
      <c r="HTE61"/>
      <c r="HTF61"/>
      <c r="HTG61"/>
      <c r="HTH61"/>
      <c r="HTI61"/>
      <c r="HTJ61"/>
      <c r="HTK61"/>
      <c r="HTL61"/>
      <c r="HTM61"/>
      <c r="HTN61"/>
      <c r="HTO61"/>
      <c r="HTP61"/>
      <c r="HTQ61"/>
      <c r="HTR61"/>
      <c r="HTS61"/>
      <c r="HTT61"/>
      <c r="HTU61"/>
      <c r="HTV61"/>
      <c r="HTW61"/>
      <c r="HTX61"/>
      <c r="HTY61"/>
      <c r="HTZ61"/>
      <c r="HUA61"/>
      <c r="HUB61"/>
      <c r="HUC61"/>
      <c r="HUD61"/>
      <c r="HUE61"/>
      <c r="HUF61"/>
      <c r="HUG61"/>
      <c r="HUH61"/>
      <c r="HUI61"/>
      <c r="HUJ61"/>
      <c r="HUK61"/>
      <c r="HUL61"/>
      <c r="HUM61"/>
      <c r="HUN61"/>
      <c r="HUO61"/>
      <c r="HUP61"/>
      <c r="HUQ61"/>
      <c r="HUR61"/>
      <c r="HUS61"/>
      <c r="HUT61"/>
      <c r="HUU61"/>
      <c r="HUV61"/>
      <c r="HUW61"/>
      <c r="HUX61"/>
      <c r="HUY61"/>
      <c r="HUZ61"/>
      <c r="HVA61"/>
      <c r="HVB61"/>
      <c r="HVC61"/>
      <c r="HVD61"/>
      <c r="HVE61"/>
      <c r="HVF61"/>
      <c r="HVG61"/>
      <c r="HVH61"/>
      <c r="HVI61"/>
      <c r="HVJ61"/>
      <c r="HVK61"/>
      <c r="HVL61"/>
      <c r="HVM61"/>
      <c r="HVN61"/>
      <c r="HVO61"/>
      <c r="HVP61"/>
      <c r="HVQ61"/>
      <c r="HVR61"/>
      <c r="HVS61"/>
      <c r="HVT61"/>
      <c r="HVU61"/>
      <c r="HVV61"/>
      <c r="HVW61"/>
      <c r="HVX61"/>
      <c r="HVY61"/>
      <c r="HVZ61"/>
      <c r="HWA61"/>
      <c r="HWB61"/>
      <c r="HWC61"/>
      <c r="HWD61"/>
      <c r="HWE61"/>
      <c r="HWF61"/>
      <c r="HWG61"/>
      <c r="HWH61"/>
      <c r="HWI61"/>
      <c r="HWJ61"/>
      <c r="HWK61"/>
      <c r="HWL61"/>
      <c r="HWM61"/>
      <c r="HWN61"/>
      <c r="HWO61"/>
      <c r="HWP61"/>
      <c r="HWQ61"/>
      <c r="HWR61"/>
      <c r="HWS61"/>
      <c r="HWT61"/>
      <c r="HWU61"/>
      <c r="HWV61"/>
      <c r="HWW61"/>
      <c r="HWX61"/>
      <c r="HWY61"/>
      <c r="HWZ61"/>
      <c r="HXA61"/>
      <c r="HXB61"/>
      <c r="HXC61"/>
      <c r="HXD61"/>
      <c r="HXE61"/>
      <c r="HXF61"/>
      <c r="HXG61"/>
      <c r="HXH61"/>
      <c r="HXI61"/>
      <c r="HXJ61"/>
      <c r="HXK61"/>
      <c r="HXL61"/>
      <c r="HXM61"/>
      <c r="HXN61"/>
      <c r="HXO61"/>
      <c r="HXP61"/>
      <c r="HXQ61"/>
      <c r="HXR61"/>
      <c r="HXS61"/>
      <c r="HXT61"/>
      <c r="HXU61"/>
      <c r="HXV61"/>
      <c r="HXW61"/>
      <c r="HXX61"/>
      <c r="HXY61"/>
      <c r="HXZ61"/>
      <c r="HYA61"/>
      <c r="HYB61"/>
      <c r="HYC61"/>
      <c r="HYD61"/>
      <c r="HYE61"/>
      <c r="HYF61"/>
      <c r="HYG61"/>
      <c r="HYH61"/>
      <c r="HYI61"/>
      <c r="HYJ61"/>
      <c r="HYK61"/>
      <c r="HYL61"/>
      <c r="HYM61"/>
      <c r="HYN61"/>
      <c r="HYO61"/>
      <c r="HYP61"/>
      <c r="HYQ61"/>
      <c r="HYR61"/>
      <c r="HYS61"/>
      <c r="HYT61"/>
      <c r="HYU61"/>
      <c r="HYV61"/>
      <c r="HYW61"/>
      <c r="HYX61"/>
      <c r="HYY61"/>
      <c r="HYZ61"/>
      <c r="HZA61"/>
      <c r="HZB61"/>
      <c r="HZC61"/>
      <c r="HZD61"/>
      <c r="HZE61"/>
      <c r="HZF61"/>
      <c r="HZG61"/>
      <c r="HZH61"/>
      <c r="HZI61"/>
      <c r="HZJ61"/>
      <c r="HZK61"/>
      <c r="HZL61"/>
      <c r="HZM61"/>
      <c r="HZN61"/>
      <c r="HZO61"/>
      <c r="HZP61"/>
      <c r="HZQ61"/>
      <c r="HZR61"/>
      <c r="HZS61"/>
      <c r="HZT61"/>
      <c r="HZU61"/>
      <c r="HZV61"/>
      <c r="HZW61"/>
      <c r="HZX61"/>
      <c r="HZY61"/>
      <c r="HZZ61"/>
      <c r="IAA61"/>
      <c r="IAB61"/>
      <c r="IAC61"/>
      <c r="IAD61"/>
      <c r="IAE61"/>
      <c r="IAF61"/>
      <c r="IAG61"/>
      <c r="IAH61"/>
      <c r="IAI61"/>
      <c r="IAJ61"/>
      <c r="IAK61"/>
      <c r="IAL61"/>
      <c r="IAM61"/>
      <c r="IAN61"/>
      <c r="IAO61"/>
      <c r="IAP61"/>
      <c r="IAQ61"/>
      <c r="IAR61"/>
      <c r="IAS61"/>
      <c r="IAT61"/>
      <c r="IAU61"/>
      <c r="IAV61"/>
      <c r="IAW61"/>
      <c r="IAX61"/>
      <c r="IAY61"/>
      <c r="IAZ61"/>
      <c r="IBA61"/>
      <c r="IBB61"/>
      <c r="IBC61"/>
      <c r="IBD61"/>
      <c r="IBE61"/>
      <c r="IBF61"/>
      <c r="IBG61"/>
      <c r="IBH61"/>
      <c r="IBI61"/>
      <c r="IBJ61"/>
      <c r="IBK61"/>
      <c r="IBL61"/>
      <c r="IBM61"/>
      <c r="IBN61"/>
      <c r="IBO61"/>
      <c r="IBP61"/>
      <c r="IBQ61"/>
      <c r="IBR61"/>
      <c r="IBS61"/>
      <c r="IBT61"/>
      <c r="IBU61"/>
      <c r="IBV61"/>
      <c r="IBW61"/>
      <c r="IBX61"/>
      <c r="IBY61"/>
      <c r="IBZ61"/>
      <c r="ICA61"/>
      <c r="ICB61"/>
      <c r="ICC61"/>
      <c r="ICD61"/>
      <c r="ICE61"/>
      <c r="ICF61"/>
      <c r="ICG61"/>
      <c r="ICH61"/>
      <c r="ICI61"/>
      <c r="ICJ61"/>
      <c r="ICK61"/>
      <c r="ICL61"/>
      <c r="ICM61"/>
      <c r="ICN61"/>
      <c r="ICO61"/>
      <c r="ICP61"/>
      <c r="ICQ61"/>
      <c r="ICR61"/>
      <c r="ICS61"/>
      <c r="ICT61"/>
      <c r="ICU61"/>
      <c r="ICV61"/>
      <c r="ICW61"/>
      <c r="ICX61"/>
      <c r="ICY61"/>
      <c r="ICZ61"/>
      <c r="IDA61"/>
      <c r="IDB61"/>
      <c r="IDC61"/>
      <c r="IDD61"/>
      <c r="IDE61"/>
      <c r="IDF61"/>
      <c r="IDG61"/>
      <c r="IDH61"/>
      <c r="IDI61"/>
      <c r="IDJ61"/>
      <c r="IDK61"/>
      <c r="IDL61"/>
      <c r="IDM61"/>
      <c r="IDN61"/>
      <c r="IDO61"/>
      <c r="IDP61"/>
      <c r="IDQ61"/>
      <c r="IDR61"/>
      <c r="IDS61"/>
      <c r="IDT61"/>
      <c r="IDU61"/>
      <c r="IDV61"/>
      <c r="IDW61"/>
      <c r="IDX61"/>
      <c r="IDY61"/>
      <c r="IDZ61"/>
      <c r="IEA61"/>
      <c r="IEB61"/>
      <c r="IEC61"/>
      <c r="IED61"/>
      <c r="IEE61"/>
      <c r="IEF61"/>
      <c r="IEG61"/>
      <c r="IEH61"/>
      <c r="IEI61"/>
      <c r="IEJ61"/>
      <c r="IEK61"/>
      <c r="IEL61"/>
      <c r="IEM61"/>
      <c r="IEN61"/>
      <c r="IEO61"/>
      <c r="IEP61"/>
      <c r="IEQ61"/>
      <c r="IER61"/>
      <c r="IES61"/>
      <c r="IET61"/>
      <c r="IEU61"/>
      <c r="IEV61"/>
      <c r="IEW61"/>
      <c r="IEX61"/>
      <c r="IEY61"/>
      <c r="IEZ61"/>
      <c r="IFA61"/>
      <c r="IFB61"/>
      <c r="IFC61"/>
      <c r="IFD61"/>
      <c r="IFE61"/>
      <c r="IFF61"/>
      <c r="IFG61"/>
      <c r="IFH61"/>
      <c r="IFI61"/>
      <c r="IFJ61"/>
      <c r="IFK61"/>
      <c r="IFL61"/>
      <c r="IFM61"/>
      <c r="IFN61"/>
      <c r="IFO61"/>
      <c r="IFP61"/>
      <c r="IFQ61"/>
      <c r="IFR61"/>
      <c r="IFS61"/>
      <c r="IFT61"/>
      <c r="IFU61"/>
      <c r="IFV61"/>
      <c r="IFW61"/>
      <c r="IFX61"/>
      <c r="IFY61"/>
      <c r="IFZ61"/>
      <c r="IGA61"/>
      <c r="IGB61"/>
      <c r="IGC61"/>
      <c r="IGD61"/>
      <c r="IGE61"/>
      <c r="IGF61"/>
      <c r="IGG61"/>
      <c r="IGH61"/>
      <c r="IGI61"/>
      <c r="IGJ61"/>
      <c r="IGK61"/>
      <c r="IGL61"/>
      <c r="IGM61"/>
      <c r="IGN61"/>
      <c r="IGO61"/>
      <c r="IGP61"/>
      <c r="IGQ61"/>
      <c r="IGR61"/>
      <c r="IGS61"/>
      <c r="IGT61"/>
      <c r="IGU61"/>
      <c r="IGV61"/>
      <c r="IGW61"/>
      <c r="IGX61"/>
      <c r="IGY61"/>
      <c r="IGZ61"/>
      <c r="IHA61"/>
      <c r="IHB61"/>
      <c r="IHC61"/>
      <c r="IHD61"/>
      <c r="IHE61"/>
      <c r="IHF61"/>
      <c r="IHG61"/>
      <c r="IHH61"/>
      <c r="IHI61"/>
      <c r="IHJ61"/>
      <c r="IHK61"/>
      <c r="IHL61"/>
      <c r="IHM61"/>
      <c r="IHN61"/>
      <c r="IHO61"/>
      <c r="IHP61"/>
      <c r="IHQ61"/>
      <c r="IHR61"/>
      <c r="IHS61"/>
      <c r="IHT61"/>
      <c r="IHU61"/>
      <c r="IHV61"/>
      <c r="IHW61"/>
      <c r="IHX61"/>
      <c r="IHY61"/>
      <c r="IHZ61"/>
      <c r="IIA61"/>
      <c r="IIB61"/>
      <c r="IIC61"/>
      <c r="IID61"/>
      <c r="IIE61"/>
      <c r="IIF61"/>
      <c r="IIG61"/>
      <c r="IIH61"/>
      <c r="III61"/>
      <c r="IIJ61"/>
      <c r="IIK61"/>
      <c r="IIL61"/>
      <c r="IIM61"/>
      <c r="IIN61"/>
      <c r="IIO61"/>
      <c r="IIP61"/>
      <c r="IIQ61"/>
      <c r="IIR61"/>
      <c r="IIS61"/>
      <c r="IIT61"/>
      <c r="IIU61"/>
      <c r="IIV61"/>
      <c r="IIW61"/>
      <c r="IIX61"/>
      <c r="IIY61"/>
      <c r="IIZ61"/>
      <c r="IJA61"/>
      <c r="IJB61"/>
      <c r="IJC61"/>
      <c r="IJD61"/>
      <c r="IJE61"/>
      <c r="IJF61"/>
      <c r="IJG61"/>
      <c r="IJH61"/>
      <c r="IJI61"/>
      <c r="IJJ61"/>
      <c r="IJK61"/>
      <c r="IJL61"/>
      <c r="IJM61"/>
      <c r="IJN61"/>
      <c r="IJO61"/>
      <c r="IJP61"/>
      <c r="IJQ61"/>
      <c r="IJR61"/>
      <c r="IJS61"/>
      <c r="IJT61"/>
      <c r="IJU61"/>
      <c r="IJV61"/>
      <c r="IJW61"/>
      <c r="IJX61"/>
      <c r="IJY61"/>
      <c r="IJZ61"/>
      <c r="IKA61"/>
      <c r="IKB61"/>
      <c r="IKC61"/>
      <c r="IKD61"/>
      <c r="IKE61"/>
      <c r="IKF61"/>
      <c r="IKG61"/>
      <c r="IKH61"/>
      <c r="IKI61"/>
      <c r="IKJ61"/>
      <c r="IKK61"/>
      <c r="IKL61"/>
      <c r="IKM61"/>
      <c r="IKN61"/>
      <c r="IKO61"/>
      <c r="IKP61"/>
      <c r="IKQ61"/>
      <c r="IKR61"/>
      <c r="IKS61"/>
      <c r="IKT61"/>
      <c r="IKU61"/>
      <c r="IKV61"/>
      <c r="IKW61"/>
      <c r="IKX61"/>
      <c r="IKY61"/>
      <c r="IKZ61"/>
      <c r="ILA61"/>
      <c r="ILB61"/>
      <c r="ILC61"/>
      <c r="ILD61"/>
      <c r="ILE61"/>
      <c r="ILF61"/>
      <c r="ILG61"/>
      <c r="ILH61"/>
      <c r="ILI61"/>
      <c r="ILJ61"/>
      <c r="ILK61"/>
      <c r="ILL61"/>
      <c r="ILM61"/>
      <c r="ILN61"/>
      <c r="ILO61"/>
      <c r="ILP61"/>
      <c r="ILQ61"/>
      <c r="ILR61"/>
      <c r="ILS61"/>
      <c r="ILT61"/>
      <c r="ILU61"/>
      <c r="ILV61"/>
      <c r="ILW61"/>
      <c r="ILX61"/>
      <c r="ILY61"/>
      <c r="ILZ61"/>
      <c r="IMA61"/>
      <c r="IMB61"/>
      <c r="IMC61"/>
      <c r="IMD61"/>
      <c r="IME61"/>
      <c r="IMF61"/>
      <c r="IMG61"/>
      <c r="IMH61"/>
      <c r="IMI61"/>
      <c r="IMJ61"/>
      <c r="IMK61"/>
      <c r="IML61"/>
      <c r="IMM61"/>
      <c r="IMN61"/>
      <c r="IMO61"/>
      <c r="IMP61"/>
      <c r="IMQ61"/>
      <c r="IMR61"/>
      <c r="IMS61"/>
      <c r="IMT61"/>
      <c r="IMU61"/>
      <c r="IMV61"/>
      <c r="IMW61"/>
      <c r="IMX61"/>
      <c r="IMY61"/>
      <c r="IMZ61"/>
      <c r="INA61"/>
      <c r="INB61"/>
      <c r="INC61"/>
      <c r="IND61"/>
      <c r="INE61"/>
      <c r="INF61"/>
      <c r="ING61"/>
      <c r="INH61"/>
      <c r="INI61"/>
      <c r="INJ61"/>
      <c r="INK61"/>
      <c r="INL61"/>
      <c r="INM61"/>
      <c r="INN61"/>
      <c r="INO61"/>
      <c r="INP61"/>
      <c r="INQ61"/>
      <c r="INR61"/>
      <c r="INS61"/>
      <c r="INT61"/>
      <c r="INU61"/>
      <c r="INV61"/>
      <c r="INW61"/>
      <c r="INX61"/>
      <c r="INY61"/>
      <c r="INZ61"/>
      <c r="IOA61"/>
      <c r="IOB61"/>
      <c r="IOC61"/>
      <c r="IOD61"/>
      <c r="IOE61"/>
      <c r="IOF61"/>
      <c r="IOG61"/>
      <c r="IOH61"/>
      <c r="IOI61"/>
      <c r="IOJ61"/>
      <c r="IOK61"/>
      <c r="IOL61"/>
      <c r="IOM61"/>
      <c r="ION61"/>
      <c r="IOO61"/>
      <c r="IOP61"/>
      <c r="IOQ61"/>
      <c r="IOR61"/>
      <c r="IOS61"/>
      <c r="IOT61"/>
      <c r="IOU61"/>
      <c r="IOV61"/>
      <c r="IOW61"/>
      <c r="IOX61"/>
      <c r="IOY61"/>
      <c r="IOZ61"/>
      <c r="IPA61"/>
      <c r="IPB61"/>
      <c r="IPC61"/>
      <c r="IPD61"/>
      <c r="IPE61"/>
      <c r="IPF61"/>
      <c r="IPG61"/>
      <c r="IPH61"/>
      <c r="IPI61"/>
      <c r="IPJ61"/>
      <c r="IPK61"/>
      <c r="IPL61"/>
      <c r="IPM61"/>
      <c r="IPN61"/>
      <c r="IPO61"/>
      <c r="IPP61"/>
      <c r="IPQ61"/>
      <c r="IPR61"/>
      <c r="IPS61"/>
      <c r="IPT61"/>
      <c r="IPU61"/>
      <c r="IPV61"/>
      <c r="IPW61"/>
      <c r="IPX61"/>
      <c r="IPY61"/>
      <c r="IPZ61"/>
      <c r="IQA61"/>
      <c r="IQB61"/>
      <c r="IQC61"/>
      <c r="IQD61"/>
      <c r="IQE61"/>
      <c r="IQF61"/>
      <c r="IQG61"/>
      <c r="IQH61"/>
      <c r="IQI61"/>
      <c r="IQJ61"/>
      <c r="IQK61"/>
      <c r="IQL61"/>
      <c r="IQM61"/>
      <c r="IQN61"/>
      <c r="IQO61"/>
      <c r="IQP61"/>
      <c r="IQQ61"/>
      <c r="IQR61"/>
      <c r="IQS61"/>
      <c r="IQT61"/>
      <c r="IQU61"/>
      <c r="IQV61"/>
      <c r="IQW61"/>
      <c r="IQX61"/>
      <c r="IQY61"/>
      <c r="IQZ61"/>
      <c r="IRA61"/>
      <c r="IRB61"/>
      <c r="IRC61"/>
      <c r="IRD61"/>
      <c r="IRE61"/>
      <c r="IRF61"/>
      <c r="IRG61"/>
      <c r="IRH61"/>
      <c r="IRI61"/>
      <c r="IRJ61"/>
      <c r="IRK61"/>
      <c r="IRL61"/>
      <c r="IRM61"/>
      <c r="IRN61"/>
      <c r="IRO61"/>
      <c r="IRP61"/>
      <c r="IRQ61"/>
      <c r="IRR61"/>
      <c r="IRS61"/>
      <c r="IRT61"/>
      <c r="IRU61"/>
      <c r="IRV61"/>
      <c r="IRW61"/>
      <c r="IRX61"/>
      <c r="IRY61"/>
      <c r="IRZ61"/>
      <c r="ISA61"/>
      <c r="ISB61"/>
      <c r="ISC61"/>
      <c r="ISD61"/>
      <c r="ISE61"/>
      <c r="ISF61"/>
      <c r="ISG61"/>
      <c r="ISH61"/>
      <c r="ISI61"/>
      <c r="ISJ61"/>
      <c r="ISK61"/>
      <c r="ISL61"/>
      <c r="ISM61"/>
      <c r="ISN61"/>
      <c r="ISO61"/>
      <c r="ISP61"/>
      <c r="ISQ61"/>
      <c r="ISR61"/>
      <c r="ISS61"/>
      <c r="IST61"/>
      <c r="ISU61"/>
      <c r="ISV61"/>
      <c r="ISW61"/>
      <c r="ISX61"/>
      <c r="ISY61"/>
      <c r="ISZ61"/>
      <c r="ITA61"/>
      <c r="ITB61"/>
      <c r="ITC61"/>
      <c r="ITD61"/>
      <c r="ITE61"/>
      <c r="ITF61"/>
      <c r="ITG61"/>
      <c r="ITH61"/>
      <c r="ITI61"/>
      <c r="ITJ61"/>
      <c r="ITK61"/>
      <c r="ITL61"/>
      <c r="ITM61"/>
      <c r="ITN61"/>
      <c r="ITO61"/>
      <c r="ITP61"/>
      <c r="ITQ61"/>
      <c r="ITR61"/>
      <c r="ITS61"/>
      <c r="ITT61"/>
      <c r="ITU61"/>
      <c r="ITV61"/>
      <c r="ITW61"/>
      <c r="ITX61"/>
      <c r="ITY61"/>
      <c r="ITZ61"/>
      <c r="IUA61"/>
      <c r="IUB61"/>
      <c r="IUC61"/>
      <c r="IUD61"/>
      <c r="IUE61"/>
      <c r="IUF61"/>
      <c r="IUG61"/>
      <c r="IUH61"/>
      <c r="IUI61"/>
      <c r="IUJ61"/>
      <c r="IUK61"/>
      <c r="IUL61"/>
      <c r="IUM61"/>
      <c r="IUN61"/>
      <c r="IUO61"/>
      <c r="IUP61"/>
      <c r="IUQ61"/>
      <c r="IUR61"/>
      <c r="IUS61"/>
      <c r="IUT61"/>
      <c r="IUU61"/>
      <c r="IUV61"/>
      <c r="IUW61"/>
      <c r="IUX61"/>
      <c r="IUY61"/>
      <c r="IUZ61"/>
      <c r="IVA61"/>
      <c r="IVB61"/>
      <c r="IVC61"/>
      <c r="IVD61"/>
      <c r="IVE61"/>
      <c r="IVF61"/>
      <c r="IVG61"/>
      <c r="IVH61"/>
      <c r="IVI61"/>
      <c r="IVJ61"/>
      <c r="IVK61"/>
      <c r="IVL61"/>
      <c r="IVM61"/>
      <c r="IVN61"/>
      <c r="IVO61"/>
      <c r="IVP61"/>
      <c r="IVQ61"/>
      <c r="IVR61"/>
      <c r="IVS61"/>
      <c r="IVT61"/>
      <c r="IVU61"/>
      <c r="IVV61"/>
      <c r="IVW61"/>
      <c r="IVX61"/>
      <c r="IVY61"/>
      <c r="IVZ61"/>
      <c r="IWA61"/>
      <c r="IWB61"/>
      <c r="IWC61"/>
      <c r="IWD61"/>
      <c r="IWE61"/>
      <c r="IWF61"/>
      <c r="IWG61"/>
      <c r="IWH61"/>
      <c r="IWI61"/>
      <c r="IWJ61"/>
      <c r="IWK61"/>
      <c r="IWL61"/>
      <c r="IWM61"/>
      <c r="IWN61"/>
      <c r="IWO61"/>
      <c r="IWP61"/>
      <c r="IWQ61"/>
      <c r="IWR61"/>
      <c r="IWS61"/>
      <c r="IWT61"/>
      <c r="IWU61"/>
      <c r="IWV61"/>
      <c r="IWW61"/>
      <c r="IWX61"/>
      <c r="IWY61"/>
      <c r="IWZ61"/>
      <c r="IXA61"/>
      <c r="IXB61"/>
      <c r="IXC61"/>
      <c r="IXD61"/>
      <c r="IXE61"/>
      <c r="IXF61"/>
      <c r="IXG61"/>
      <c r="IXH61"/>
      <c r="IXI61"/>
      <c r="IXJ61"/>
      <c r="IXK61"/>
      <c r="IXL61"/>
      <c r="IXM61"/>
      <c r="IXN61"/>
      <c r="IXO61"/>
      <c r="IXP61"/>
      <c r="IXQ61"/>
      <c r="IXR61"/>
      <c r="IXS61"/>
      <c r="IXT61"/>
      <c r="IXU61"/>
      <c r="IXV61"/>
      <c r="IXW61"/>
      <c r="IXX61"/>
      <c r="IXY61"/>
      <c r="IXZ61"/>
      <c r="IYA61"/>
      <c r="IYB61"/>
      <c r="IYC61"/>
      <c r="IYD61"/>
      <c r="IYE61"/>
      <c r="IYF61"/>
      <c r="IYG61"/>
      <c r="IYH61"/>
      <c r="IYI61"/>
      <c r="IYJ61"/>
      <c r="IYK61"/>
      <c r="IYL61"/>
      <c r="IYM61"/>
      <c r="IYN61"/>
      <c r="IYO61"/>
      <c r="IYP61"/>
      <c r="IYQ61"/>
      <c r="IYR61"/>
      <c r="IYS61"/>
      <c r="IYT61"/>
      <c r="IYU61"/>
      <c r="IYV61"/>
      <c r="IYW61"/>
      <c r="IYX61"/>
      <c r="IYY61"/>
      <c r="IYZ61"/>
      <c r="IZA61"/>
      <c r="IZB61"/>
      <c r="IZC61"/>
      <c r="IZD61"/>
      <c r="IZE61"/>
      <c r="IZF61"/>
      <c r="IZG61"/>
      <c r="IZH61"/>
      <c r="IZI61"/>
      <c r="IZJ61"/>
      <c r="IZK61"/>
      <c r="IZL61"/>
      <c r="IZM61"/>
      <c r="IZN61"/>
      <c r="IZO61"/>
      <c r="IZP61"/>
      <c r="IZQ61"/>
      <c r="IZR61"/>
      <c r="IZS61"/>
      <c r="IZT61"/>
      <c r="IZU61"/>
      <c r="IZV61"/>
      <c r="IZW61"/>
      <c r="IZX61"/>
      <c r="IZY61"/>
      <c r="IZZ61"/>
      <c r="JAA61"/>
      <c r="JAB61"/>
      <c r="JAC61"/>
      <c r="JAD61"/>
      <c r="JAE61"/>
      <c r="JAF61"/>
      <c r="JAG61"/>
      <c r="JAH61"/>
      <c r="JAI61"/>
      <c r="JAJ61"/>
      <c r="JAK61"/>
      <c r="JAL61"/>
      <c r="JAM61"/>
      <c r="JAN61"/>
      <c r="JAO61"/>
      <c r="JAP61"/>
      <c r="JAQ61"/>
      <c r="JAR61"/>
      <c r="JAS61"/>
      <c r="JAT61"/>
      <c r="JAU61"/>
      <c r="JAV61"/>
      <c r="JAW61"/>
      <c r="JAX61"/>
      <c r="JAY61"/>
      <c r="JAZ61"/>
      <c r="JBA61"/>
      <c r="JBB61"/>
      <c r="JBC61"/>
      <c r="JBD61"/>
      <c r="JBE61"/>
      <c r="JBF61"/>
      <c r="JBG61"/>
      <c r="JBH61"/>
      <c r="JBI61"/>
      <c r="JBJ61"/>
      <c r="JBK61"/>
      <c r="JBL61"/>
      <c r="JBM61"/>
      <c r="JBN61"/>
      <c r="JBO61"/>
      <c r="JBP61"/>
      <c r="JBQ61"/>
      <c r="JBR61"/>
      <c r="JBS61"/>
      <c r="JBT61"/>
      <c r="JBU61"/>
      <c r="JBV61"/>
      <c r="JBW61"/>
      <c r="JBX61"/>
      <c r="JBY61"/>
      <c r="JBZ61"/>
      <c r="JCA61"/>
      <c r="JCB61"/>
      <c r="JCC61"/>
      <c r="JCD61"/>
      <c r="JCE61"/>
      <c r="JCF61"/>
      <c r="JCG61"/>
      <c r="JCH61"/>
      <c r="JCI61"/>
      <c r="JCJ61"/>
      <c r="JCK61"/>
      <c r="JCL61"/>
      <c r="JCM61"/>
      <c r="JCN61"/>
      <c r="JCO61"/>
      <c r="JCP61"/>
      <c r="JCQ61"/>
      <c r="JCR61"/>
      <c r="JCS61"/>
      <c r="JCT61"/>
      <c r="JCU61"/>
      <c r="JCV61"/>
      <c r="JCW61"/>
      <c r="JCX61"/>
      <c r="JCY61"/>
      <c r="JCZ61"/>
      <c r="JDA61"/>
      <c r="JDB61"/>
      <c r="JDC61"/>
      <c r="JDD61"/>
      <c r="JDE61"/>
      <c r="JDF61"/>
      <c r="JDG61"/>
      <c r="JDH61"/>
      <c r="JDI61"/>
      <c r="JDJ61"/>
      <c r="JDK61"/>
      <c r="JDL61"/>
      <c r="JDM61"/>
      <c r="JDN61"/>
      <c r="JDO61"/>
      <c r="JDP61"/>
      <c r="JDQ61"/>
      <c r="JDR61"/>
      <c r="JDS61"/>
      <c r="JDT61"/>
      <c r="JDU61"/>
      <c r="JDV61"/>
      <c r="JDW61"/>
      <c r="JDX61"/>
      <c r="JDY61"/>
      <c r="JDZ61"/>
      <c r="JEA61"/>
      <c r="JEB61"/>
      <c r="JEC61"/>
      <c r="JED61"/>
      <c r="JEE61"/>
      <c r="JEF61"/>
      <c r="JEG61"/>
      <c r="JEH61"/>
      <c r="JEI61"/>
      <c r="JEJ61"/>
      <c r="JEK61"/>
      <c r="JEL61"/>
      <c r="JEM61"/>
      <c r="JEN61"/>
      <c r="JEO61"/>
      <c r="JEP61"/>
      <c r="JEQ61"/>
      <c r="JER61"/>
      <c r="JES61"/>
      <c r="JET61"/>
      <c r="JEU61"/>
      <c r="JEV61"/>
      <c r="JEW61"/>
      <c r="JEX61"/>
      <c r="JEY61"/>
      <c r="JEZ61"/>
      <c r="JFA61"/>
      <c r="JFB61"/>
      <c r="JFC61"/>
      <c r="JFD61"/>
      <c r="JFE61"/>
      <c r="JFF61"/>
      <c r="JFG61"/>
      <c r="JFH61"/>
      <c r="JFI61"/>
      <c r="JFJ61"/>
      <c r="JFK61"/>
      <c r="JFL61"/>
      <c r="JFM61"/>
      <c r="JFN61"/>
      <c r="JFO61"/>
      <c r="JFP61"/>
      <c r="JFQ61"/>
      <c r="JFR61"/>
      <c r="JFS61"/>
      <c r="JFT61"/>
      <c r="JFU61"/>
      <c r="JFV61"/>
      <c r="JFW61"/>
      <c r="JFX61"/>
      <c r="JFY61"/>
      <c r="JFZ61"/>
      <c r="JGA61"/>
      <c r="JGB61"/>
      <c r="JGC61"/>
      <c r="JGD61"/>
      <c r="JGE61"/>
      <c r="JGF61"/>
      <c r="JGG61"/>
      <c r="JGH61"/>
      <c r="JGI61"/>
      <c r="JGJ61"/>
      <c r="JGK61"/>
      <c r="JGL61"/>
      <c r="JGM61"/>
      <c r="JGN61"/>
      <c r="JGO61"/>
      <c r="JGP61"/>
      <c r="JGQ61"/>
      <c r="JGR61"/>
      <c r="JGS61"/>
      <c r="JGT61"/>
      <c r="JGU61"/>
      <c r="JGV61"/>
      <c r="JGW61"/>
      <c r="JGX61"/>
      <c r="JGY61"/>
      <c r="JGZ61"/>
      <c r="JHA61"/>
      <c r="JHB61"/>
      <c r="JHC61"/>
      <c r="JHD61"/>
      <c r="JHE61"/>
      <c r="JHF61"/>
      <c r="JHG61"/>
      <c r="JHH61"/>
      <c r="JHI61"/>
      <c r="JHJ61"/>
      <c r="JHK61"/>
      <c r="JHL61"/>
      <c r="JHM61"/>
      <c r="JHN61"/>
      <c r="JHO61"/>
      <c r="JHP61"/>
      <c r="JHQ61"/>
      <c r="JHR61"/>
      <c r="JHS61"/>
      <c r="JHT61"/>
      <c r="JHU61"/>
      <c r="JHV61"/>
      <c r="JHW61"/>
      <c r="JHX61"/>
      <c r="JHY61"/>
      <c r="JHZ61"/>
      <c r="JIA61"/>
      <c r="JIB61"/>
      <c r="JIC61"/>
      <c r="JID61"/>
      <c r="JIE61"/>
      <c r="JIF61"/>
      <c r="JIG61"/>
      <c r="JIH61"/>
      <c r="JII61"/>
      <c r="JIJ61"/>
      <c r="JIK61"/>
      <c r="JIL61"/>
      <c r="JIM61"/>
      <c r="JIN61"/>
      <c r="JIO61"/>
      <c r="JIP61"/>
      <c r="JIQ61"/>
      <c r="JIR61"/>
      <c r="JIS61"/>
      <c r="JIT61"/>
      <c r="JIU61"/>
      <c r="JIV61"/>
      <c r="JIW61"/>
      <c r="JIX61"/>
      <c r="JIY61"/>
      <c r="JIZ61"/>
      <c r="JJA61"/>
      <c r="JJB61"/>
      <c r="JJC61"/>
      <c r="JJD61"/>
      <c r="JJE61"/>
      <c r="JJF61"/>
      <c r="JJG61"/>
      <c r="JJH61"/>
      <c r="JJI61"/>
      <c r="JJJ61"/>
      <c r="JJK61"/>
      <c r="JJL61"/>
      <c r="JJM61"/>
      <c r="JJN61"/>
      <c r="JJO61"/>
      <c r="JJP61"/>
      <c r="JJQ61"/>
      <c r="JJR61"/>
      <c r="JJS61"/>
      <c r="JJT61"/>
      <c r="JJU61"/>
      <c r="JJV61"/>
      <c r="JJW61"/>
      <c r="JJX61"/>
      <c r="JJY61"/>
      <c r="JJZ61"/>
      <c r="JKA61"/>
      <c r="JKB61"/>
      <c r="JKC61"/>
      <c r="JKD61"/>
      <c r="JKE61"/>
      <c r="JKF61"/>
      <c r="JKG61"/>
      <c r="JKH61"/>
      <c r="JKI61"/>
      <c r="JKJ61"/>
      <c r="JKK61"/>
      <c r="JKL61"/>
      <c r="JKM61"/>
      <c r="JKN61"/>
      <c r="JKO61"/>
      <c r="JKP61"/>
      <c r="JKQ61"/>
      <c r="JKR61"/>
      <c r="JKS61"/>
      <c r="JKT61"/>
      <c r="JKU61"/>
      <c r="JKV61"/>
      <c r="JKW61"/>
      <c r="JKX61"/>
      <c r="JKY61"/>
      <c r="JKZ61"/>
      <c r="JLA61"/>
      <c r="JLB61"/>
      <c r="JLC61"/>
      <c r="JLD61"/>
      <c r="JLE61"/>
      <c r="JLF61"/>
      <c r="JLG61"/>
      <c r="JLH61"/>
      <c r="JLI61"/>
      <c r="JLJ61"/>
      <c r="JLK61"/>
      <c r="JLL61"/>
      <c r="JLM61"/>
      <c r="JLN61"/>
      <c r="JLO61"/>
      <c r="JLP61"/>
      <c r="JLQ61"/>
      <c r="JLR61"/>
      <c r="JLS61"/>
      <c r="JLT61"/>
      <c r="JLU61"/>
      <c r="JLV61"/>
      <c r="JLW61"/>
      <c r="JLX61"/>
      <c r="JLY61"/>
      <c r="JLZ61"/>
      <c r="JMA61"/>
      <c r="JMB61"/>
      <c r="JMC61"/>
      <c r="JMD61"/>
      <c r="JME61"/>
      <c r="JMF61"/>
      <c r="JMG61"/>
      <c r="JMH61"/>
      <c r="JMI61"/>
      <c r="JMJ61"/>
      <c r="JMK61"/>
      <c r="JML61"/>
      <c r="JMM61"/>
      <c r="JMN61"/>
      <c r="JMO61"/>
      <c r="JMP61"/>
      <c r="JMQ61"/>
      <c r="JMR61"/>
      <c r="JMS61"/>
      <c r="JMT61"/>
      <c r="JMU61"/>
      <c r="JMV61"/>
      <c r="JMW61"/>
      <c r="JMX61"/>
      <c r="JMY61"/>
      <c r="JMZ61"/>
      <c r="JNA61"/>
      <c r="JNB61"/>
      <c r="JNC61"/>
      <c r="JND61"/>
      <c r="JNE61"/>
      <c r="JNF61"/>
      <c r="JNG61"/>
      <c r="JNH61"/>
      <c r="JNI61"/>
      <c r="JNJ61"/>
      <c r="JNK61"/>
      <c r="JNL61"/>
      <c r="JNM61"/>
      <c r="JNN61"/>
      <c r="JNO61"/>
      <c r="JNP61"/>
      <c r="JNQ61"/>
      <c r="JNR61"/>
      <c r="JNS61"/>
      <c r="JNT61"/>
      <c r="JNU61"/>
      <c r="JNV61"/>
      <c r="JNW61"/>
      <c r="JNX61"/>
      <c r="JNY61"/>
      <c r="JNZ61"/>
      <c r="JOA61"/>
      <c r="JOB61"/>
      <c r="JOC61"/>
      <c r="JOD61"/>
      <c r="JOE61"/>
      <c r="JOF61"/>
      <c r="JOG61"/>
      <c r="JOH61"/>
      <c r="JOI61"/>
      <c r="JOJ61"/>
      <c r="JOK61"/>
      <c r="JOL61"/>
      <c r="JOM61"/>
      <c r="JON61"/>
      <c r="JOO61"/>
      <c r="JOP61"/>
      <c r="JOQ61"/>
      <c r="JOR61"/>
      <c r="JOS61"/>
      <c r="JOT61"/>
      <c r="JOU61"/>
      <c r="JOV61"/>
      <c r="JOW61"/>
      <c r="JOX61"/>
      <c r="JOY61"/>
      <c r="JOZ61"/>
      <c r="JPA61"/>
      <c r="JPB61"/>
      <c r="JPC61"/>
      <c r="JPD61"/>
      <c r="JPE61"/>
      <c r="JPF61"/>
      <c r="JPG61"/>
      <c r="JPH61"/>
      <c r="JPI61"/>
      <c r="JPJ61"/>
      <c r="JPK61"/>
      <c r="JPL61"/>
      <c r="JPM61"/>
      <c r="JPN61"/>
      <c r="JPO61"/>
      <c r="JPP61"/>
      <c r="JPQ61"/>
      <c r="JPR61"/>
      <c r="JPS61"/>
      <c r="JPT61"/>
      <c r="JPU61"/>
      <c r="JPV61"/>
      <c r="JPW61"/>
      <c r="JPX61"/>
      <c r="JPY61"/>
      <c r="JPZ61"/>
      <c r="JQA61"/>
      <c r="JQB61"/>
      <c r="JQC61"/>
      <c r="JQD61"/>
      <c r="JQE61"/>
      <c r="JQF61"/>
      <c r="JQG61"/>
      <c r="JQH61"/>
      <c r="JQI61"/>
      <c r="JQJ61"/>
      <c r="JQK61"/>
      <c r="JQL61"/>
      <c r="JQM61"/>
      <c r="JQN61"/>
      <c r="JQO61"/>
      <c r="JQP61"/>
      <c r="JQQ61"/>
      <c r="JQR61"/>
      <c r="JQS61"/>
      <c r="JQT61"/>
      <c r="JQU61"/>
      <c r="JQV61"/>
      <c r="JQW61"/>
      <c r="JQX61"/>
      <c r="JQY61"/>
      <c r="JQZ61"/>
      <c r="JRA61"/>
      <c r="JRB61"/>
      <c r="JRC61"/>
      <c r="JRD61"/>
      <c r="JRE61"/>
      <c r="JRF61"/>
      <c r="JRG61"/>
      <c r="JRH61"/>
      <c r="JRI61"/>
      <c r="JRJ61"/>
      <c r="JRK61"/>
      <c r="JRL61"/>
      <c r="JRM61"/>
      <c r="JRN61"/>
      <c r="JRO61"/>
      <c r="JRP61"/>
      <c r="JRQ61"/>
      <c r="JRR61"/>
      <c r="JRS61"/>
      <c r="JRT61"/>
      <c r="JRU61"/>
      <c r="JRV61"/>
      <c r="JRW61"/>
      <c r="JRX61"/>
      <c r="JRY61"/>
      <c r="JRZ61"/>
      <c r="JSA61"/>
      <c r="JSB61"/>
      <c r="JSC61"/>
      <c r="JSD61"/>
      <c r="JSE61"/>
      <c r="JSF61"/>
      <c r="JSG61"/>
      <c r="JSH61"/>
      <c r="JSI61"/>
      <c r="JSJ61"/>
      <c r="JSK61"/>
      <c r="JSL61"/>
      <c r="JSM61"/>
      <c r="JSN61"/>
      <c r="JSO61"/>
      <c r="JSP61"/>
      <c r="JSQ61"/>
      <c r="JSR61"/>
      <c r="JSS61"/>
      <c r="JST61"/>
      <c r="JSU61"/>
      <c r="JSV61"/>
      <c r="JSW61"/>
      <c r="JSX61"/>
      <c r="JSY61"/>
      <c r="JSZ61"/>
      <c r="JTA61"/>
      <c r="JTB61"/>
      <c r="JTC61"/>
      <c r="JTD61"/>
      <c r="JTE61"/>
      <c r="JTF61"/>
      <c r="JTG61"/>
      <c r="JTH61"/>
      <c r="JTI61"/>
      <c r="JTJ61"/>
      <c r="JTK61"/>
      <c r="JTL61"/>
      <c r="JTM61"/>
      <c r="JTN61"/>
      <c r="JTO61"/>
      <c r="JTP61"/>
      <c r="JTQ61"/>
      <c r="JTR61"/>
      <c r="JTS61"/>
      <c r="JTT61"/>
      <c r="JTU61"/>
      <c r="JTV61"/>
      <c r="JTW61"/>
      <c r="JTX61"/>
      <c r="JTY61"/>
      <c r="JTZ61"/>
      <c r="JUA61"/>
      <c r="JUB61"/>
      <c r="JUC61"/>
      <c r="JUD61"/>
      <c r="JUE61"/>
      <c r="JUF61"/>
      <c r="JUG61"/>
      <c r="JUH61"/>
      <c r="JUI61"/>
      <c r="JUJ61"/>
      <c r="JUK61"/>
      <c r="JUL61"/>
      <c r="JUM61"/>
      <c r="JUN61"/>
      <c r="JUO61"/>
      <c r="JUP61"/>
      <c r="JUQ61"/>
      <c r="JUR61"/>
      <c r="JUS61"/>
      <c r="JUT61"/>
      <c r="JUU61"/>
      <c r="JUV61"/>
      <c r="JUW61"/>
      <c r="JUX61"/>
      <c r="JUY61"/>
      <c r="JUZ61"/>
      <c r="JVA61"/>
      <c r="JVB61"/>
      <c r="JVC61"/>
      <c r="JVD61"/>
      <c r="JVE61"/>
      <c r="JVF61"/>
      <c r="JVG61"/>
      <c r="JVH61"/>
      <c r="JVI61"/>
      <c r="JVJ61"/>
      <c r="JVK61"/>
      <c r="JVL61"/>
      <c r="JVM61"/>
      <c r="JVN61"/>
      <c r="JVO61"/>
      <c r="JVP61"/>
      <c r="JVQ61"/>
      <c r="JVR61"/>
      <c r="JVS61"/>
      <c r="JVT61"/>
      <c r="JVU61"/>
      <c r="JVV61"/>
      <c r="JVW61"/>
      <c r="JVX61"/>
      <c r="JVY61"/>
      <c r="JVZ61"/>
      <c r="JWA61"/>
      <c r="JWB61"/>
      <c r="JWC61"/>
      <c r="JWD61"/>
      <c r="JWE61"/>
      <c r="JWF61"/>
      <c r="JWG61"/>
      <c r="JWH61"/>
      <c r="JWI61"/>
      <c r="JWJ61"/>
      <c r="JWK61"/>
      <c r="JWL61"/>
      <c r="JWM61"/>
      <c r="JWN61"/>
      <c r="JWO61"/>
      <c r="JWP61"/>
      <c r="JWQ61"/>
      <c r="JWR61"/>
      <c r="JWS61"/>
      <c r="JWT61"/>
      <c r="JWU61"/>
      <c r="JWV61"/>
      <c r="JWW61"/>
      <c r="JWX61"/>
      <c r="JWY61"/>
      <c r="JWZ61"/>
      <c r="JXA61"/>
      <c r="JXB61"/>
      <c r="JXC61"/>
      <c r="JXD61"/>
      <c r="JXE61"/>
      <c r="JXF61"/>
      <c r="JXG61"/>
      <c r="JXH61"/>
      <c r="JXI61"/>
      <c r="JXJ61"/>
      <c r="JXK61"/>
      <c r="JXL61"/>
      <c r="JXM61"/>
      <c r="JXN61"/>
      <c r="JXO61"/>
      <c r="JXP61"/>
      <c r="JXQ61"/>
      <c r="JXR61"/>
      <c r="JXS61"/>
      <c r="JXT61"/>
      <c r="JXU61"/>
      <c r="JXV61"/>
      <c r="JXW61"/>
      <c r="JXX61"/>
      <c r="JXY61"/>
      <c r="JXZ61"/>
      <c r="JYA61"/>
      <c r="JYB61"/>
      <c r="JYC61"/>
      <c r="JYD61"/>
      <c r="JYE61"/>
      <c r="JYF61"/>
      <c r="JYG61"/>
      <c r="JYH61"/>
      <c r="JYI61"/>
      <c r="JYJ61"/>
      <c r="JYK61"/>
      <c r="JYL61"/>
      <c r="JYM61"/>
      <c r="JYN61"/>
      <c r="JYO61"/>
      <c r="JYP61"/>
      <c r="JYQ61"/>
      <c r="JYR61"/>
      <c r="JYS61"/>
      <c r="JYT61"/>
      <c r="JYU61"/>
      <c r="JYV61"/>
      <c r="JYW61"/>
      <c r="JYX61"/>
      <c r="JYY61"/>
      <c r="JYZ61"/>
      <c r="JZA61"/>
      <c r="JZB61"/>
      <c r="JZC61"/>
      <c r="JZD61"/>
      <c r="JZE61"/>
      <c r="JZF61"/>
      <c r="JZG61"/>
      <c r="JZH61"/>
      <c r="JZI61"/>
      <c r="JZJ61"/>
      <c r="JZK61"/>
      <c r="JZL61"/>
      <c r="JZM61"/>
      <c r="JZN61"/>
      <c r="JZO61"/>
      <c r="JZP61"/>
      <c r="JZQ61"/>
      <c r="JZR61"/>
      <c r="JZS61"/>
      <c r="JZT61"/>
      <c r="JZU61"/>
      <c r="JZV61"/>
      <c r="JZW61"/>
      <c r="JZX61"/>
      <c r="JZY61"/>
      <c r="JZZ61"/>
      <c r="KAA61"/>
      <c r="KAB61"/>
      <c r="KAC61"/>
      <c r="KAD61"/>
      <c r="KAE61"/>
      <c r="KAF61"/>
      <c r="KAG61"/>
      <c r="KAH61"/>
      <c r="KAI61"/>
      <c r="KAJ61"/>
      <c r="KAK61"/>
      <c r="KAL61"/>
      <c r="KAM61"/>
      <c r="KAN61"/>
      <c r="KAO61"/>
      <c r="KAP61"/>
      <c r="KAQ61"/>
      <c r="KAR61"/>
      <c r="KAS61"/>
      <c r="KAT61"/>
      <c r="KAU61"/>
      <c r="KAV61"/>
      <c r="KAW61"/>
      <c r="KAX61"/>
      <c r="KAY61"/>
      <c r="KAZ61"/>
      <c r="KBA61"/>
      <c r="KBB61"/>
      <c r="KBC61"/>
      <c r="KBD61"/>
      <c r="KBE61"/>
      <c r="KBF61"/>
      <c r="KBG61"/>
      <c r="KBH61"/>
      <c r="KBI61"/>
      <c r="KBJ61"/>
      <c r="KBK61"/>
      <c r="KBL61"/>
      <c r="KBM61"/>
      <c r="KBN61"/>
      <c r="KBO61"/>
      <c r="KBP61"/>
      <c r="KBQ61"/>
      <c r="KBR61"/>
      <c r="KBS61"/>
      <c r="KBT61"/>
      <c r="KBU61"/>
      <c r="KBV61"/>
      <c r="KBW61"/>
      <c r="KBX61"/>
      <c r="KBY61"/>
      <c r="KBZ61"/>
      <c r="KCA61"/>
      <c r="KCB61"/>
      <c r="KCC61"/>
      <c r="KCD61"/>
      <c r="KCE61"/>
      <c r="KCF61"/>
      <c r="KCG61"/>
      <c r="KCH61"/>
      <c r="KCI61"/>
      <c r="KCJ61"/>
      <c r="KCK61"/>
      <c r="KCL61"/>
      <c r="KCM61"/>
      <c r="KCN61"/>
      <c r="KCO61"/>
      <c r="KCP61"/>
      <c r="KCQ61"/>
      <c r="KCR61"/>
      <c r="KCS61"/>
      <c r="KCT61"/>
      <c r="KCU61"/>
      <c r="KCV61"/>
      <c r="KCW61"/>
      <c r="KCX61"/>
      <c r="KCY61"/>
      <c r="KCZ61"/>
      <c r="KDA61"/>
      <c r="KDB61"/>
      <c r="KDC61"/>
      <c r="KDD61"/>
      <c r="KDE61"/>
      <c r="KDF61"/>
      <c r="KDG61"/>
      <c r="KDH61"/>
      <c r="KDI61"/>
      <c r="KDJ61"/>
      <c r="KDK61"/>
      <c r="KDL61"/>
      <c r="KDM61"/>
      <c r="KDN61"/>
      <c r="KDO61"/>
      <c r="KDP61"/>
      <c r="KDQ61"/>
      <c r="KDR61"/>
      <c r="KDS61"/>
      <c r="KDT61"/>
      <c r="KDU61"/>
      <c r="KDV61"/>
      <c r="KDW61"/>
      <c r="KDX61"/>
      <c r="KDY61"/>
      <c r="KDZ61"/>
      <c r="KEA61"/>
      <c r="KEB61"/>
      <c r="KEC61"/>
      <c r="KED61"/>
      <c r="KEE61"/>
      <c r="KEF61"/>
      <c r="KEG61"/>
      <c r="KEH61"/>
      <c r="KEI61"/>
      <c r="KEJ61"/>
      <c r="KEK61"/>
      <c r="KEL61"/>
      <c r="KEM61"/>
      <c r="KEN61"/>
      <c r="KEO61"/>
      <c r="KEP61"/>
      <c r="KEQ61"/>
      <c r="KER61"/>
      <c r="KES61"/>
      <c r="KET61"/>
      <c r="KEU61"/>
      <c r="KEV61"/>
      <c r="KEW61"/>
      <c r="KEX61"/>
      <c r="KEY61"/>
      <c r="KEZ61"/>
      <c r="KFA61"/>
      <c r="KFB61"/>
      <c r="KFC61"/>
      <c r="KFD61"/>
      <c r="KFE61"/>
      <c r="KFF61"/>
      <c r="KFG61"/>
      <c r="KFH61"/>
      <c r="KFI61"/>
      <c r="KFJ61"/>
      <c r="KFK61"/>
      <c r="KFL61"/>
      <c r="KFM61"/>
      <c r="KFN61"/>
      <c r="KFO61"/>
      <c r="KFP61"/>
      <c r="KFQ61"/>
      <c r="KFR61"/>
      <c r="KFS61"/>
      <c r="KFT61"/>
      <c r="KFU61"/>
      <c r="KFV61"/>
      <c r="KFW61"/>
      <c r="KFX61"/>
      <c r="KFY61"/>
      <c r="KFZ61"/>
      <c r="KGA61"/>
      <c r="KGB61"/>
      <c r="KGC61"/>
      <c r="KGD61"/>
      <c r="KGE61"/>
      <c r="KGF61"/>
      <c r="KGG61"/>
      <c r="KGH61"/>
      <c r="KGI61"/>
      <c r="KGJ61"/>
      <c r="KGK61"/>
      <c r="KGL61"/>
      <c r="KGM61"/>
      <c r="KGN61"/>
      <c r="KGO61"/>
      <c r="KGP61"/>
      <c r="KGQ61"/>
      <c r="KGR61"/>
      <c r="KGS61"/>
      <c r="KGT61"/>
      <c r="KGU61"/>
      <c r="KGV61"/>
      <c r="KGW61"/>
      <c r="KGX61"/>
      <c r="KGY61"/>
      <c r="KGZ61"/>
      <c r="KHA61"/>
      <c r="KHB61"/>
      <c r="KHC61"/>
      <c r="KHD61"/>
      <c r="KHE61"/>
      <c r="KHF61"/>
      <c r="KHG61"/>
      <c r="KHH61"/>
      <c r="KHI61"/>
      <c r="KHJ61"/>
      <c r="KHK61"/>
      <c r="KHL61"/>
      <c r="KHM61"/>
      <c r="KHN61"/>
      <c r="KHO61"/>
      <c r="KHP61"/>
      <c r="KHQ61"/>
      <c r="KHR61"/>
      <c r="KHS61"/>
      <c r="KHT61"/>
      <c r="KHU61"/>
      <c r="KHV61"/>
      <c r="KHW61"/>
      <c r="KHX61"/>
      <c r="KHY61"/>
      <c r="KHZ61"/>
      <c r="KIA61"/>
      <c r="KIB61"/>
      <c r="KIC61"/>
      <c r="KID61"/>
      <c r="KIE61"/>
      <c r="KIF61"/>
      <c r="KIG61"/>
      <c r="KIH61"/>
      <c r="KII61"/>
      <c r="KIJ61"/>
      <c r="KIK61"/>
      <c r="KIL61"/>
      <c r="KIM61"/>
      <c r="KIN61"/>
      <c r="KIO61"/>
      <c r="KIP61"/>
      <c r="KIQ61"/>
      <c r="KIR61"/>
      <c r="KIS61"/>
      <c r="KIT61"/>
      <c r="KIU61"/>
      <c r="KIV61"/>
      <c r="KIW61"/>
      <c r="KIX61"/>
      <c r="KIY61"/>
      <c r="KIZ61"/>
      <c r="KJA61"/>
      <c r="KJB61"/>
      <c r="KJC61"/>
      <c r="KJD61"/>
      <c r="KJE61"/>
      <c r="KJF61"/>
      <c r="KJG61"/>
      <c r="KJH61"/>
      <c r="KJI61"/>
      <c r="KJJ61"/>
      <c r="KJK61"/>
      <c r="KJL61"/>
      <c r="KJM61"/>
      <c r="KJN61"/>
      <c r="KJO61"/>
      <c r="KJP61"/>
      <c r="KJQ61"/>
      <c r="KJR61"/>
      <c r="KJS61"/>
      <c r="KJT61"/>
      <c r="KJU61"/>
      <c r="KJV61"/>
      <c r="KJW61"/>
      <c r="KJX61"/>
      <c r="KJY61"/>
      <c r="KJZ61"/>
      <c r="KKA61"/>
      <c r="KKB61"/>
      <c r="KKC61"/>
      <c r="KKD61"/>
      <c r="KKE61"/>
      <c r="KKF61"/>
      <c r="KKG61"/>
      <c r="KKH61"/>
      <c r="KKI61"/>
      <c r="KKJ61"/>
      <c r="KKK61"/>
      <c r="KKL61"/>
      <c r="KKM61"/>
      <c r="KKN61"/>
      <c r="KKO61"/>
      <c r="KKP61"/>
      <c r="KKQ61"/>
      <c r="KKR61"/>
      <c r="KKS61"/>
      <c r="KKT61"/>
      <c r="KKU61"/>
      <c r="KKV61"/>
      <c r="KKW61"/>
      <c r="KKX61"/>
      <c r="KKY61"/>
      <c r="KKZ61"/>
      <c r="KLA61"/>
      <c r="KLB61"/>
      <c r="KLC61"/>
      <c r="KLD61"/>
      <c r="KLE61"/>
      <c r="KLF61"/>
      <c r="KLG61"/>
      <c r="KLH61"/>
      <c r="KLI61"/>
      <c r="KLJ61"/>
      <c r="KLK61"/>
      <c r="KLL61"/>
      <c r="KLM61"/>
      <c r="KLN61"/>
      <c r="KLO61"/>
      <c r="KLP61"/>
      <c r="KLQ61"/>
      <c r="KLR61"/>
      <c r="KLS61"/>
      <c r="KLT61"/>
      <c r="KLU61"/>
      <c r="KLV61"/>
      <c r="KLW61"/>
      <c r="KLX61"/>
      <c r="KLY61"/>
      <c r="KLZ61"/>
      <c r="KMA61"/>
      <c r="KMB61"/>
      <c r="KMC61"/>
      <c r="KMD61"/>
      <c r="KME61"/>
      <c r="KMF61"/>
      <c r="KMG61"/>
      <c r="KMH61"/>
      <c r="KMI61"/>
      <c r="KMJ61"/>
      <c r="KMK61"/>
      <c r="KML61"/>
      <c r="KMM61"/>
      <c r="KMN61"/>
      <c r="KMO61"/>
      <c r="KMP61"/>
      <c r="KMQ61"/>
      <c r="KMR61"/>
      <c r="KMS61"/>
      <c r="KMT61"/>
      <c r="KMU61"/>
      <c r="KMV61"/>
      <c r="KMW61"/>
      <c r="KMX61"/>
      <c r="KMY61"/>
      <c r="KMZ61"/>
      <c r="KNA61"/>
      <c r="KNB61"/>
      <c r="KNC61"/>
      <c r="KND61"/>
      <c r="KNE61"/>
      <c r="KNF61"/>
      <c r="KNG61"/>
      <c r="KNH61"/>
      <c r="KNI61"/>
      <c r="KNJ61"/>
      <c r="KNK61"/>
      <c r="KNL61"/>
      <c r="KNM61"/>
      <c r="KNN61"/>
      <c r="KNO61"/>
      <c r="KNP61"/>
      <c r="KNQ61"/>
      <c r="KNR61"/>
      <c r="KNS61"/>
      <c r="KNT61"/>
      <c r="KNU61"/>
      <c r="KNV61"/>
      <c r="KNW61"/>
      <c r="KNX61"/>
      <c r="KNY61"/>
      <c r="KNZ61"/>
      <c r="KOA61"/>
      <c r="KOB61"/>
      <c r="KOC61"/>
      <c r="KOD61"/>
      <c r="KOE61"/>
      <c r="KOF61"/>
      <c r="KOG61"/>
      <c r="KOH61"/>
      <c r="KOI61"/>
      <c r="KOJ61"/>
      <c r="KOK61"/>
      <c r="KOL61"/>
      <c r="KOM61"/>
      <c r="KON61"/>
      <c r="KOO61"/>
      <c r="KOP61"/>
      <c r="KOQ61"/>
      <c r="KOR61"/>
      <c r="KOS61"/>
      <c r="KOT61"/>
      <c r="KOU61"/>
      <c r="KOV61"/>
      <c r="KOW61"/>
      <c r="KOX61"/>
      <c r="KOY61"/>
      <c r="KOZ61"/>
      <c r="KPA61"/>
      <c r="KPB61"/>
      <c r="KPC61"/>
      <c r="KPD61"/>
      <c r="KPE61"/>
      <c r="KPF61"/>
      <c r="KPG61"/>
      <c r="KPH61"/>
      <c r="KPI61"/>
      <c r="KPJ61"/>
      <c r="KPK61"/>
      <c r="KPL61"/>
      <c r="KPM61"/>
      <c r="KPN61"/>
      <c r="KPO61"/>
      <c r="KPP61"/>
      <c r="KPQ61"/>
      <c r="KPR61"/>
      <c r="KPS61"/>
      <c r="KPT61"/>
      <c r="KPU61"/>
      <c r="KPV61"/>
      <c r="KPW61"/>
      <c r="KPX61"/>
      <c r="KPY61"/>
      <c r="KPZ61"/>
      <c r="KQA61"/>
      <c r="KQB61"/>
      <c r="KQC61"/>
      <c r="KQD61"/>
      <c r="KQE61"/>
      <c r="KQF61"/>
      <c r="KQG61"/>
      <c r="KQH61"/>
      <c r="KQI61"/>
      <c r="KQJ61"/>
      <c r="KQK61"/>
      <c r="KQL61"/>
      <c r="KQM61"/>
      <c r="KQN61"/>
      <c r="KQO61"/>
      <c r="KQP61"/>
      <c r="KQQ61"/>
      <c r="KQR61"/>
      <c r="KQS61"/>
      <c r="KQT61"/>
      <c r="KQU61"/>
      <c r="KQV61"/>
      <c r="KQW61"/>
      <c r="KQX61"/>
      <c r="KQY61"/>
      <c r="KQZ61"/>
      <c r="KRA61"/>
      <c r="KRB61"/>
      <c r="KRC61"/>
      <c r="KRD61"/>
      <c r="KRE61"/>
      <c r="KRF61"/>
      <c r="KRG61"/>
      <c r="KRH61"/>
      <c r="KRI61"/>
      <c r="KRJ61"/>
      <c r="KRK61"/>
      <c r="KRL61"/>
      <c r="KRM61"/>
      <c r="KRN61"/>
      <c r="KRO61"/>
      <c r="KRP61"/>
      <c r="KRQ61"/>
      <c r="KRR61"/>
      <c r="KRS61"/>
      <c r="KRT61"/>
      <c r="KRU61"/>
      <c r="KRV61"/>
      <c r="KRW61"/>
      <c r="KRX61"/>
      <c r="KRY61"/>
      <c r="KRZ61"/>
      <c r="KSA61"/>
      <c r="KSB61"/>
      <c r="KSC61"/>
      <c r="KSD61"/>
      <c r="KSE61"/>
      <c r="KSF61"/>
      <c r="KSG61"/>
      <c r="KSH61"/>
      <c r="KSI61"/>
      <c r="KSJ61"/>
      <c r="KSK61"/>
      <c r="KSL61"/>
      <c r="KSM61"/>
      <c r="KSN61"/>
      <c r="KSO61"/>
      <c r="KSP61"/>
      <c r="KSQ61"/>
      <c r="KSR61"/>
      <c r="KSS61"/>
      <c r="KST61"/>
      <c r="KSU61"/>
      <c r="KSV61"/>
      <c r="KSW61"/>
      <c r="KSX61"/>
      <c r="KSY61"/>
      <c r="KSZ61"/>
      <c r="KTA61"/>
      <c r="KTB61"/>
      <c r="KTC61"/>
      <c r="KTD61"/>
      <c r="KTE61"/>
      <c r="KTF61"/>
      <c r="KTG61"/>
      <c r="KTH61"/>
      <c r="KTI61"/>
      <c r="KTJ61"/>
      <c r="KTK61"/>
      <c r="KTL61"/>
      <c r="KTM61"/>
      <c r="KTN61"/>
      <c r="KTO61"/>
      <c r="KTP61"/>
      <c r="KTQ61"/>
      <c r="KTR61"/>
      <c r="KTS61"/>
      <c r="KTT61"/>
      <c r="KTU61"/>
      <c r="KTV61"/>
      <c r="KTW61"/>
      <c r="KTX61"/>
      <c r="KTY61"/>
      <c r="KTZ61"/>
      <c r="KUA61"/>
      <c r="KUB61"/>
      <c r="KUC61"/>
      <c r="KUD61"/>
      <c r="KUE61"/>
      <c r="KUF61"/>
      <c r="KUG61"/>
      <c r="KUH61"/>
      <c r="KUI61"/>
      <c r="KUJ61"/>
      <c r="KUK61"/>
      <c r="KUL61"/>
      <c r="KUM61"/>
      <c r="KUN61"/>
      <c r="KUO61"/>
      <c r="KUP61"/>
      <c r="KUQ61"/>
      <c r="KUR61"/>
      <c r="KUS61"/>
      <c r="KUT61"/>
      <c r="KUU61"/>
      <c r="KUV61"/>
      <c r="KUW61"/>
      <c r="KUX61"/>
      <c r="KUY61"/>
      <c r="KUZ61"/>
      <c r="KVA61"/>
      <c r="KVB61"/>
      <c r="KVC61"/>
      <c r="KVD61"/>
      <c r="KVE61"/>
      <c r="KVF61"/>
      <c r="KVG61"/>
      <c r="KVH61"/>
      <c r="KVI61"/>
      <c r="KVJ61"/>
      <c r="KVK61"/>
      <c r="KVL61"/>
      <c r="KVM61"/>
      <c r="KVN61"/>
      <c r="KVO61"/>
      <c r="KVP61"/>
      <c r="KVQ61"/>
      <c r="KVR61"/>
      <c r="KVS61"/>
      <c r="KVT61"/>
      <c r="KVU61"/>
      <c r="KVV61"/>
      <c r="KVW61"/>
      <c r="KVX61"/>
      <c r="KVY61"/>
      <c r="KVZ61"/>
      <c r="KWA61"/>
      <c r="KWB61"/>
      <c r="KWC61"/>
      <c r="KWD61"/>
      <c r="KWE61"/>
      <c r="KWF61"/>
      <c r="KWG61"/>
      <c r="KWH61"/>
      <c r="KWI61"/>
      <c r="KWJ61"/>
      <c r="KWK61"/>
      <c r="KWL61"/>
      <c r="KWM61"/>
      <c r="KWN61"/>
      <c r="KWO61"/>
      <c r="KWP61"/>
      <c r="KWQ61"/>
      <c r="KWR61"/>
      <c r="KWS61"/>
      <c r="KWT61"/>
      <c r="KWU61"/>
      <c r="KWV61"/>
      <c r="KWW61"/>
      <c r="KWX61"/>
      <c r="KWY61"/>
      <c r="KWZ61"/>
      <c r="KXA61"/>
      <c r="KXB61"/>
      <c r="KXC61"/>
      <c r="KXD61"/>
      <c r="KXE61"/>
      <c r="KXF61"/>
      <c r="KXG61"/>
      <c r="KXH61"/>
      <c r="KXI61"/>
      <c r="KXJ61"/>
      <c r="KXK61"/>
      <c r="KXL61"/>
      <c r="KXM61"/>
      <c r="KXN61"/>
      <c r="KXO61"/>
      <c r="KXP61"/>
      <c r="KXQ61"/>
      <c r="KXR61"/>
      <c r="KXS61"/>
      <c r="KXT61"/>
      <c r="KXU61"/>
      <c r="KXV61"/>
      <c r="KXW61"/>
      <c r="KXX61"/>
      <c r="KXY61"/>
      <c r="KXZ61"/>
      <c r="KYA61"/>
      <c r="KYB61"/>
      <c r="KYC61"/>
      <c r="KYD61"/>
      <c r="KYE61"/>
      <c r="KYF61"/>
      <c r="KYG61"/>
      <c r="KYH61"/>
      <c r="KYI61"/>
      <c r="KYJ61"/>
      <c r="KYK61"/>
      <c r="KYL61"/>
      <c r="KYM61"/>
      <c r="KYN61"/>
      <c r="KYO61"/>
      <c r="KYP61"/>
      <c r="KYQ61"/>
      <c r="KYR61"/>
      <c r="KYS61"/>
      <c r="KYT61"/>
      <c r="KYU61"/>
      <c r="KYV61"/>
      <c r="KYW61"/>
      <c r="KYX61"/>
      <c r="KYY61"/>
      <c r="KYZ61"/>
      <c r="KZA61"/>
      <c r="KZB61"/>
      <c r="KZC61"/>
      <c r="KZD61"/>
      <c r="KZE61"/>
      <c r="KZF61"/>
      <c r="KZG61"/>
      <c r="KZH61"/>
      <c r="KZI61"/>
      <c r="KZJ61"/>
      <c r="KZK61"/>
      <c r="KZL61"/>
      <c r="KZM61"/>
      <c r="KZN61"/>
      <c r="KZO61"/>
      <c r="KZP61"/>
      <c r="KZQ61"/>
      <c r="KZR61"/>
      <c r="KZS61"/>
      <c r="KZT61"/>
      <c r="KZU61"/>
      <c r="KZV61"/>
      <c r="KZW61"/>
      <c r="KZX61"/>
      <c r="KZY61"/>
      <c r="KZZ61"/>
      <c r="LAA61"/>
      <c r="LAB61"/>
      <c r="LAC61"/>
      <c r="LAD61"/>
      <c r="LAE61"/>
      <c r="LAF61"/>
      <c r="LAG61"/>
      <c r="LAH61"/>
      <c r="LAI61"/>
      <c r="LAJ61"/>
      <c r="LAK61"/>
      <c r="LAL61"/>
      <c r="LAM61"/>
      <c r="LAN61"/>
      <c r="LAO61"/>
      <c r="LAP61"/>
      <c r="LAQ61"/>
      <c r="LAR61"/>
      <c r="LAS61"/>
      <c r="LAT61"/>
      <c r="LAU61"/>
      <c r="LAV61"/>
      <c r="LAW61"/>
      <c r="LAX61"/>
      <c r="LAY61"/>
      <c r="LAZ61"/>
      <c r="LBA61"/>
      <c r="LBB61"/>
      <c r="LBC61"/>
      <c r="LBD61"/>
      <c r="LBE61"/>
      <c r="LBF61"/>
      <c r="LBG61"/>
      <c r="LBH61"/>
      <c r="LBI61"/>
      <c r="LBJ61"/>
      <c r="LBK61"/>
      <c r="LBL61"/>
      <c r="LBM61"/>
      <c r="LBN61"/>
      <c r="LBO61"/>
      <c r="LBP61"/>
      <c r="LBQ61"/>
      <c r="LBR61"/>
      <c r="LBS61"/>
      <c r="LBT61"/>
      <c r="LBU61"/>
      <c r="LBV61"/>
      <c r="LBW61"/>
      <c r="LBX61"/>
      <c r="LBY61"/>
      <c r="LBZ61"/>
      <c r="LCA61"/>
      <c r="LCB61"/>
      <c r="LCC61"/>
      <c r="LCD61"/>
      <c r="LCE61"/>
      <c r="LCF61"/>
      <c r="LCG61"/>
      <c r="LCH61"/>
      <c r="LCI61"/>
      <c r="LCJ61"/>
      <c r="LCK61"/>
      <c r="LCL61"/>
      <c r="LCM61"/>
      <c r="LCN61"/>
      <c r="LCO61"/>
      <c r="LCP61"/>
      <c r="LCQ61"/>
      <c r="LCR61"/>
      <c r="LCS61"/>
      <c r="LCT61"/>
      <c r="LCU61"/>
      <c r="LCV61"/>
      <c r="LCW61"/>
      <c r="LCX61"/>
      <c r="LCY61"/>
      <c r="LCZ61"/>
      <c r="LDA61"/>
      <c r="LDB61"/>
      <c r="LDC61"/>
      <c r="LDD61"/>
      <c r="LDE61"/>
      <c r="LDF61"/>
      <c r="LDG61"/>
      <c r="LDH61"/>
      <c r="LDI61"/>
      <c r="LDJ61"/>
      <c r="LDK61"/>
      <c r="LDL61"/>
      <c r="LDM61"/>
      <c r="LDN61"/>
      <c r="LDO61"/>
      <c r="LDP61"/>
      <c r="LDQ61"/>
      <c r="LDR61"/>
      <c r="LDS61"/>
      <c r="LDT61"/>
      <c r="LDU61"/>
      <c r="LDV61"/>
      <c r="LDW61"/>
      <c r="LDX61"/>
      <c r="LDY61"/>
      <c r="LDZ61"/>
      <c r="LEA61"/>
      <c r="LEB61"/>
      <c r="LEC61"/>
      <c r="LED61"/>
      <c r="LEE61"/>
      <c r="LEF61"/>
      <c r="LEG61"/>
      <c r="LEH61"/>
      <c r="LEI61"/>
      <c r="LEJ61"/>
      <c r="LEK61"/>
      <c r="LEL61"/>
      <c r="LEM61"/>
      <c r="LEN61"/>
      <c r="LEO61"/>
      <c r="LEP61"/>
      <c r="LEQ61"/>
      <c r="LER61"/>
      <c r="LES61"/>
      <c r="LET61"/>
      <c r="LEU61"/>
      <c r="LEV61"/>
      <c r="LEW61"/>
      <c r="LEX61"/>
      <c r="LEY61"/>
      <c r="LEZ61"/>
      <c r="LFA61"/>
      <c r="LFB61"/>
      <c r="LFC61"/>
      <c r="LFD61"/>
      <c r="LFE61"/>
      <c r="LFF61"/>
      <c r="LFG61"/>
      <c r="LFH61"/>
      <c r="LFI61"/>
      <c r="LFJ61"/>
      <c r="LFK61"/>
      <c r="LFL61"/>
      <c r="LFM61"/>
      <c r="LFN61"/>
      <c r="LFO61"/>
      <c r="LFP61"/>
      <c r="LFQ61"/>
      <c r="LFR61"/>
      <c r="LFS61"/>
      <c r="LFT61"/>
      <c r="LFU61"/>
      <c r="LFV61"/>
      <c r="LFW61"/>
      <c r="LFX61"/>
      <c r="LFY61"/>
      <c r="LFZ61"/>
      <c r="LGA61"/>
      <c r="LGB61"/>
      <c r="LGC61"/>
      <c r="LGD61"/>
      <c r="LGE61"/>
      <c r="LGF61"/>
      <c r="LGG61"/>
      <c r="LGH61"/>
      <c r="LGI61"/>
      <c r="LGJ61"/>
      <c r="LGK61"/>
      <c r="LGL61"/>
      <c r="LGM61"/>
      <c r="LGN61"/>
      <c r="LGO61"/>
      <c r="LGP61"/>
      <c r="LGQ61"/>
      <c r="LGR61"/>
      <c r="LGS61"/>
      <c r="LGT61"/>
      <c r="LGU61"/>
      <c r="LGV61"/>
      <c r="LGW61"/>
      <c r="LGX61"/>
      <c r="LGY61"/>
      <c r="LGZ61"/>
      <c r="LHA61"/>
      <c r="LHB61"/>
      <c r="LHC61"/>
      <c r="LHD61"/>
      <c r="LHE61"/>
      <c r="LHF61"/>
      <c r="LHG61"/>
      <c r="LHH61"/>
      <c r="LHI61"/>
      <c r="LHJ61"/>
      <c r="LHK61"/>
      <c r="LHL61"/>
      <c r="LHM61"/>
      <c r="LHN61"/>
      <c r="LHO61"/>
      <c r="LHP61"/>
      <c r="LHQ61"/>
      <c r="LHR61"/>
      <c r="LHS61"/>
      <c r="LHT61"/>
      <c r="LHU61"/>
      <c r="LHV61"/>
      <c r="LHW61"/>
      <c r="LHX61"/>
      <c r="LHY61"/>
      <c r="LHZ61"/>
      <c r="LIA61"/>
      <c r="LIB61"/>
      <c r="LIC61"/>
      <c r="LID61"/>
      <c r="LIE61"/>
      <c r="LIF61"/>
      <c r="LIG61"/>
      <c r="LIH61"/>
      <c r="LII61"/>
      <c r="LIJ61"/>
      <c r="LIK61"/>
      <c r="LIL61"/>
      <c r="LIM61"/>
      <c r="LIN61"/>
      <c r="LIO61"/>
      <c r="LIP61"/>
      <c r="LIQ61"/>
      <c r="LIR61"/>
      <c r="LIS61"/>
      <c r="LIT61"/>
      <c r="LIU61"/>
      <c r="LIV61"/>
      <c r="LIW61"/>
      <c r="LIX61"/>
      <c r="LIY61"/>
      <c r="LIZ61"/>
      <c r="LJA61"/>
      <c r="LJB61"/>
      <c r="LJC61"/>
      <c r="LJD61"/>
      <c r="LJE61"/>
      <c r="LJF61"/>
      <c r="LJG61"/>
      <c r="LJH61"/>
      <c r="LJI61"/>
      <c r="LJJ61"/>
      <c r="LJK61"/>
      <c r="LJL61"/>
      <c r="LJM61"/>
      <c r="LJN61"/>
      <c r="LJO61"/>
      <c r="LJP61"/>
      <c r="LJQ61"/>
      <c r="LJR61"/>
      <c r="LJS61"/>
      <c r="LJT61"/>
      <c r="LJU61"/>
      <c r="LJV61"/>
      <c r="LJW61"/>
      <c r="LJX61"/>
      <c r="LJY61"/>
      <c r="LJZ61"/>
      <c r="LKA61"/>
      <c r="LKB61"/>
      <c r="LKC61"/>
      <c r="LKD61"/>
      <c r="LKE61"/>
      <c r="LKF61"/>
      <c r="LKG61"/>
      <c r="LKH61"/>
      <c r="LKI61"/>
      <c r="LKJ61"/>
      <c r="LKK61"/>
      <c r="LKL61"/>
      <c r="LKM61"/>
      <c r="LKN61"/>
      <c r="LKO61"/>
      <c r="LKP61"/>
      <c r="LKQ61"/>
      <c r="LKR61"/>
      <c r="LKS61"/>
      <c r="LKT61"/>
      <c r="LKU61"/>
      <c r="LKV61"/>
      <c r="LKW61"/>
      <c r="LKX61"/>
      <c r="LKY61"/>
      <c r="LKZ61"/>
      <c r="LLA61"/>
      <c r="LLB61"/>
      <c r="LLC61"/>
      <c r="LLD61"/>
      <c r="LLE61"/>
      <c r="LLF61"/>
      <c r="LLG61"/>
      <c r="LLH61"/>
      <c r="LLI61"/>
      <c r="LLJ61"/>
      <c r="LLK61"/>
      <c r="LLL61"/>
      <c r="LLM61"/>
      <c r="LLN61"/>
      <c r="LLO61"/>
      <c r="LLP61"/>
      <c r="LLQ61"/>
      <c r="LLR61"/>
      <c r="LLS61"/>
      <c r="LLT61"/>
      <c r="LLU61"/>
      <c r="LLV61"/>
      <c r="LLW61"/>
      <c r="LLX61"/>
      <c r="LLY61"/>
      <c r="LLZ61"/>
      <c r="LMA61"/>
      <c r="LMB61"/>
      <c r="LMC61"/>
      <c r="LMD61"/>
      <c r="LME61"/>
      <c r="LMF61"/>
      <c r="LMG61"/>
      <c r="LMH61"/>
      <c r="LMI61"/>
      <c r="LMJ61"/>
      <c r="LMK61"/>
      <c r="LML61"/>
      <c r="LMM61"/>
      <c r="LMN61"/>
      <c r="LMO61"/>
      <c r="LMP61"/>
      <c r="LMQ61"/>
      <c r="LMR61"/>
      <c r="LMS61"/>
      <c r="LMT61"/>
      <c r="LMU61"/>
      <c r="LMV61"/>
      <c r="LMW61"/>
      <c r="LMX61"/>
      <c r="LMY61"/>
      <c r="LMZ61"/>
      <c r="LNA61"/>
      <c r="LNB61"/>
      <c r="LNC61"/>
      <c r="LND61"/>
      <c r="LNE61"/>
      <c r="LNF61"/>
      <c r="LNG61"/>
      <c r="LNH61"/>
      <c r="LNI61"/>
      <c r="LNJ61"/>
      <c r="LNK61"/>
      <c r="LNL61"/>
      <c r="LNM61"/>
      <c r="LNN61"/>
      <c r="LNO61"/>
      <c r="LNP61"/>
      <c r="LNQ61"/>
      <c r="LNR61"/>
      <c r="LNS61"/>
      <c r="LNT61"/>
      <c r="LNU61"/>
      <c r="LNV61"/>
      <c r="LNW61"/>
      <c r="LNX61"/>
      <c r="LNY61"/>
      <c r="LNZ61"/>
      <c r="LOA61"/>
      <c r="LOB61"/>
      <c r="LOC61"/>
      <c r="LOD61"/>
      <c r="LOE61"/>
      <c r="LOF61"/>
      <c r="LOG61"/>
      <c r="LOH61"/>
      <c r="LOI61"/>
      <c r="LOJ61"/>
      <c r="LOK61"/>
      <c r="LOL61"/>
      <c r="LOM61"/>
      <c r="LON61"/>
      <c r="LOO61"/>
      <c r="LOP61"/>
      <c r="LOQ61"/>
      <c r="LOR61"/>
      <c r="LOS61"/>
      <c r="LOT61"/>
      <c r="LOU61"/>
      <c r="LOV61"/>
      <c r="LOW61"/>
      <c r="LOX61"/>
      <c r="LOY61"/>
      <c r="LOZ61"/>
      <c r="LPA61"/>
      <c r="LPB61"/>
      <c r="LPC61"/>
      <c r="LPD61"/>
      <c r="LPE61"/>
      <c r="LPF61"/>
      <c r="LPG61"/>
      <c r="LPH61"/>
      <c r="LPI61"/>
      <c r="LPJ61"/>
      <c r="LPK61"/>
      <c r="LPL61"/>
      <c r="LPM61"/>
      <c r="LPN61"/>
      <c r="LPO61"/>
      <c r="LPP61"/>
      <c r="LPQ61"/>
      <c r="LPR61"/>
      <c r="LPS61"/>
      <c r="LPT61"/>
      <c r="LPU61"/>
      <c r="LPV61"/>
      <c r="LPW61"/>
      <c r="LPX61"/>
      <c r="LPY61"/>
      <c r="LPZ61"/>
      <c r="LQA61"/>
      <c r="LQB61"/>
      <c r="LQC61"/>
      <c r="LQD61"/>
      <c r="LQE61"/>
      <c r="LQF61"/>
      <c r="LQG61"/>
      <c r="LQH61"/>
      <c r="LQI61"/>
      <c r="LQJ61"/>
      <c r="LQK61"/>
      <c r="LQL61"/>
      <c r="LQM61"/>
      <c r="LQN61"/>
      <c r="LQO61"/>
      <c r="LQP61"/>
      <c r="LQQ61"/>
      <c r="LQR61"/>
      <c r="LQS61"/>
      <c r="LQT61"/>
      <c r="LQU61"/>
      <c r="LQV61"/>
      <c r="LQW61"/>
      <c r="LQX61"/>
      <c r="LQY61"/>
      <c r="LQZ61"/>
      <c r="LRA61"/>
      <c r="LRB61"/>
      <c r="LRC61"/>
      <c r="LRD61"/>
      <c r="LRE61"/>
      <c r="LRF61"/>
      <c r="LRG61"/>
      <c r="LRH61"/>
      <c r="LRI61"/>
      <c r="LRJ61"/>
      <c r="LRK61"/>
      <c r="LRL61"/>
      <c r="LRM61"/>
      <c r="LRN61"/>
      <c r="LRO61"/>
      <c r="LRP61"/>
      <c r="LRQ61"/>
      <c r="LRR61"/>
      <c r="LRS61"/>
      <c r="LRT61"/>
      <c r="LRU61"/>
      <c r="LRV61"/>
      <c r="LRW61"/>
      <c r="LRX61"/>
      <c r="LRY61"/>
      <c r="LRZ61"/>
      <c r="LSA61"/>
      <c r="LSB61"/>
      <c r="LSC61"/>
      <c r="LSD61"/>
      <c r="LSE61"/>
      <c r="LSF61"/>
      <c r="LSG61"/>
      <c r="LSH61"/>
      <c r="LSI61"/>
      <c r="LSJ61"/>
      <c r="LSK61"/>
      <c r="LSL61"/>
      <c r="LSM61"/>
      <c r="LSN61"/>
      <c r="LSO61"/>
      <c r="LSP61"/>
      <c r="LSQ61"/>
      <c r="LSR61"/>
      <c r="LSS61"/>
      <c r="LST61"/>
      <c r="LSU61"/>
      <c r="LSV61"/>
      <c r="LSW61"/>
      <c r="LSX61"/>
      <c r="LSY61"/>
      <c r="LSZ61"/>
      <c r="LTA61"/>
      <c r="LTB61"/>
      <c r="LTC61"/>
      <c r="LTD61"/>
      <c r="LTE61"/>
      <c r="LTF61"/>
      <c r="LTG61"/>
      <c r="LTH61"/>
      <c r="LTI61"/>
      <c r="LTJ61"/>
      <c r="LTK61"/>
      <c r="LTL61"/>
      <c r="LTM61"/>
      <c r="LTN61"/>
      <c r="LTO61"/>
      <c r="LTP61"/>
      <c r="LTQ61"/>
      <c r="LTR61"/>
      <c r="LTS61"/>
      <c r="LTT61"/>
      <c r="LTU61"/>
      <c r="LTV61"/>
      <c r="LTW61"/>
      <c r="LTX61"/>
      <c r="LTY61"/>
      <c r="LTZ61"/>
      <c r="LUA61"/>
      <c r="LUB61"/>
      <c r="LUC61"/>
      <c r="LUD61"/>
      <c r="LUE61"/>
      <c r="LUF61"/>
      <c r="LUG61"/>
      <c r="LUH61"/>
      <c r="LUI61"/>
      <c r="LUJ61"/>
      <c r="LUK61"/>
      <c r="LUL61"/>
      <c r="LUM61"/>
      <c r="LUN61"/>
      <c r="LUO61"/>
      <c r="LUP61"/>
      <c r="LUQ61"/>
      <c r="LUR61"/>
      <c r="LUS61"/>
      <c r="LUT61"/>
      <c r="LUU61"/>
      <c r="LUV61"/>
      <c r="LUW61"/>
      <c r="LUX61"/>
      <c r="LUY61"/>
      <c r="LUZ61"/>
      <c r="LVA61"/>
      <c r="LVB61"/>
      <c r="LVC61"/>
      <c r="LVD61"/>
      <c r="LVE61"/>
      <c r="LVF61"/>
      <c r="LVG61"/>
      <c r="LVH61"/>
      <c r="LVI61"/>
      <c r="LVJ61"/>
      <c r="LVK61"/>
      <c r="LVL61"/>
      <c r="LVM61"/>
      <c r="LVN61"/>
      <c r="LVO61"/>
      <c r="LVP61"/>
      <c r="LVQ61"/>
      <c r="LVR61"/>
      <c r="LVS61"/>
      <c r="LVT61"/>
      <c r="LVU61"/>
      <c r="LVV61"/>
      <c r="LVW61"/>
      <c r="LVX61"/>
      <c r="LVY61"/>
      <c r="LVZ61"/>
      <c r="LWA61"/>
      <c r="LWB61"/>
      <c r="LWC61"/>
      <c r="LWD61"/>
      <c r="LWE61"/>
      <c r="LWF61"/>
      <c r="LWG61"/>
      <c r="LWH61"/>
      <c r="LWI61"/>
      <c r="LWJ61"/>
      <c r="LWK61"/>
      <c r="LWL61"/>
      <c r="LWM61"/>
      <c r="LWN61"/>
      <c r="LWO61"/>
      <c r="LWP61"/>
      <c r="LWQ61"/>
      <c r="LWR61"/>
      <c r="LWS61"/>
      <c r="LWT61"/>
      <c r="LWU61"/>
      <c r="LWV61"/>
      <c r="LWW61"/>
      <c r="LWX61"/>
      <c r="LWY61"/>
      <c r="LWZ61"/>
      <c r="LXA61"/>
      <c r="LXB61"/>
      <c r="LXC61"/>
      <c r="LXD61"/>
      <c r="LXE61"/>
      <c r="LXF61"/>
      <c r="LXG61"/>
      <c r="LXH61"/>
      <c r="LXI61"/>
      <c r="LXJ61"/>
      <c r="LXK61"/>
      <c r="LXL61"/>
      <c r="LXM61"/>
      <c r="LXN61"/>
      <c r="LXO61"/>
      <c r="LXP61"/>
      <c r="LXQ61"/>
      <c r="LXR61"/>
      <c r="LXS61"/>
      <c r="LXT61"/>
      <c r="LXU61"/>
      <c r="LXV61"/>
      <c r="LXW61"/>
      <c r="LXX61"/>
      <c r="LXY61"/>
      <c r="LXZ61"/>
      <c r="LYA61"/>
      <c r="LYB61"/>
      <c r="LYC61"/>
      <c r="LYD61"/>
      <c r="LYE61"/>
      <c r="LYF61"/>
      <c r="LYG61"/>
      <c r="LYH61"/>
      <c r="LYI61"/>
      <c r="LYJ61"/>
      <c r="LYK61"/>
      <c r="LYL61"/>
      <c r="LYM61"/>
      <c r="LYN61"/>
      <c r="LYO61"/>
      <c r="LYP61"/>
      <c r="LYQ61"/>
      <c r="LYR61"/>
      <c r="LYS61"/>
      <c r="LYT61"/>
      <c r="LYU61"/>
      <c r="LYV61"/>
      <c r="LYW61"/>
      <c r="LYX61"/>
      <c r="LYY61"/>
      <c r="LYZ61"/>
      <c r="LZA61"/>
      <c r="LZB61"/>
      <c r="LZC61"/>
      <c r="LZD61"/>
      <c r="LZE61"/>
      <c r="LZF61"/>
      <c r="LZG61"/>
      <c r="LZH61"/>
      <c r="LZI61"/>
      <c r="LZJ61"/>
      <c r="LZK61"/>
      <c r="LZL61"/>
      <c r="LZM61"/>
      <c r="LZN61"/>
      <c r="LZO61"/>
      <c r="LZP61"/>
      <c r="LZQ61"/>
      <c r="LZR61"/>
      <c r="LZS61"/>
      <c r="LZT61"/>
      <c r="LZU61"/>
      <c r="LZV61"/>
      <c r="LZW61"/>
      <c r="LZX61"/>
      <c r="LZY61"/>
      <c r="LZZ61"/>
      <c r="MAA61"/>
      <c r="MAB61"/>
      <c r="MAC61"/>
      <c r="MAD61"/>
      <c r="MAE61"/>
      <c r="MAF61"/>
      <c r="MAG61"/>
      <c r="MAH61"/>
      <c r="MAI61"/>
      <c r="MAJ61"/>
      <c r="MAK61"/>
      <c r="MAL61"/>
      <c r="MAM61"/>
      <c r="MAN61"/>
      <c r="MAO61"/>
      <c r="MAP61"/>
      <c r="MAQ61"/>
      <c r="MAR61"/>
      <c r="MAS61"/>
      <c r="MAT61"/>
      <c r="MAU61"/>
      <c r="MAV61"/>
      <c r="MAW61"/>
      <c r="MAX61"/>
      <c r="MAY61"/>
      <c r="MAZ61"/>
      <c r="MBA61"/>
      <c r="MBB61"/>
      <c r="MBC61"/>
      <c r="MBD61"/>
      <c r="MBE61"/>
      <c r="MBF61"/>
      <c r="MBG61"/>
      <c r="MBH61"/>
      <c r="MBI61"/>
      <c r="MBJ61"/>
      <c r="MBK61"/>
      <c r="MBL61"/>
      <c r="MBM61"/>
      <c r="MBN61"/>
      <c r="MBO61"/>
      <c r="MBP61"/>
      <c r="MBQ61"/>
      <c r="MBR61"/>
      <c r="MBS61"/>
      <c r="MBT61"/>
      <c r="MBU61"/>
      <c r="MBV61"/>
      <c r="MBW61"/>
      <c r="MBX61"/>
      <c r="MBY61"/>
      <c r="MBZ61"/>
      <c r="MCA61"/>
      <c r="MCB61"/>
      <c r="MCC61"/>
      <c r="MCD61"/>
      <c r="MCE61"/>
      <c r="MCF61"/>
      <c r="MCG61"/>
      <c r="MCH61"/>
      <c r="MCI61"/>
      <c r="MCJ61"/>
      <c r="MCK61"/>
      <c r="MCL61"/>
      <c r="MCM61"/>
      <c r="MCN61"/>
      <c r="MCO61"/>
      <c r="MCP61"/>
      <c r="MCQ61"/>
      <c r="MCR61"/>
      <c r="MCS61"/>
      <c r="MCT61"/>
      <c r="MCU61"/>
      <c r="MCV61"/>
      <c r="MCW61"/>
      <c r="MCX61"/>
      <c r="MCY61"/>
      <c r="MCZ61"/>
      <c r="MDA61"/>
      <c r="MDB61"/>
      <c r="MDC61"/>
      <c r="MDD61"/>
      <c r="MDE61"/>
      <c r="MDF61"/>
      <c r="MDG61"/>
      <c r="MDH61"/>
      <c r="MDI61"/>
      <c r="MDJ61"/>
      <c r="MDK61"/>
      <c r="MDL61"/>
      <c r="MDM61"/>
      <c r="MDN61"/>
      <c r="MDO61"/>
      <c r="MDP61"/>
      <c r="MDQ61"/>
      <c r="MDR61"/>
      <c r="MDS61"/>
      <c r="MDT61"/>
      <c r="MDU61"/>
      <c r="MDV61"/>
      <c r="MDW61"/>
      <c r="MDX61"/>
      <c r="MDY61"/>
      <c r="MDZ61"/>
      <c r="MEA61"/>
      <c r="MEB61"/>
      <c r="MEC61"/>
      <c r="MED61"/>
      <c r="MEE61"/>
      <c r="MEF61"/>
      <c r="MEG61"/>
      <c r="MEH61"/>
      <c r="MEI61"/>
      <c r="MEJ61"/>
      <c r="MEK61"/>
      <c r="MEL61"/>
      <c r="MEM61"/>
      <c r="MEN61"/>
      <c r="MEO61"/>
      <c r="MEP61"/>
      <c r="MEQ61"/>
      <c r="MER61"/>
      <c r="MES61"/>
      <c r="MET61"/>
      <c r="MEU61"/>
      <c r="MEV61"/>
      <c r="MEW61"/>
      <c r="MEX61"/>
      <c r="MEY61"/>
      <c r="MEZ61"/>
      <c r="MFA61"/>
      <c r="MFB61"/>
      <c r="MFC61"/>
      <c r="MFD61"/>
      <c r="MFE61"/>
      <c r="MFF61"/>
      <c r="MFG61"/>
      <c r="MFH61"/>
      <c r="MFI61"/>
      <c r="MFJ61"/>
      <c r="MFK61"/>
      <c r="MFL61"/>
      <c r="MFM61"/>
      <c r="MFN61"/>
      <c r="MFO61"/>
      <c r="MFP61"/>
      <c r="MFQ61"/>
      <c r="MFR61"/>
      <c r="MFS61"/>
      <c r="MFT61"/>
      <c r="MFU61"/>
      <c r="MFV61"/>
      <c r="MFW61"/>
      <c r="MFX61"/>
      <c r="MFY61"/>
      <c r="MFZ61"/>
      <c r="MGA61"/>
      <c r="MGB61"/>
      <c r="MGC61"/>
      <c r="MGD61"/>
      <c r="MGE61"/>
      <c r="MGF61"/>
      <c r="MGG61"/>
      <c r="MGH61"/>
      <c r="MGI61"/>
      <c r="MGJ61"/>
      <c r="MGK61"/>
      <c r="MGL61"/>
      <c r="MGM61"/>
      <c r="MGN61"/>
      <c r="MGO61"/>
      <c r="MGP61"/>
      <c r="MGQ61"/>
      <c r="MGR61"/>
      <c r="MGS61"/>
      <c r="MGT61"/>
      <c r="MGU61"/>
      <c r="MGV61"/>
      <c r="MGW61"/>
      <c r="MGX61"/>
      <c r="MGY61"/>
      <c r="MGZ61"/>
      <c r="MHA61"/>
      <c r="MHB61"/>
      <c r="MHC61"/>
      <c r="MHD61"/>
      <c r="MHE61"/>
      <c r="MHF61"/>
      <c r="MHG61"/>
      <c r="MHH61"/>
      <c r="MHI61"/>
      <c r="MHJ61"/>
      <c r="MHK61"/>
      <c r="MHL61"/>
      <c r="MHM61"/>
      <c r="MHN61"/>
      <c r="MHO61"/>
      <c r="MHP61"/>
      <c r="MHQ61"/>
      <c r="MHR61"/>
      <c r="MHS61"/>
      <c r="MHT61"/>
      <c r="MHU61"/>
      <c r="MHV61"/>
      <c r="MHW61"/>
      <c r="MHX61"/>
      <c r="MHY61"/>
      <c r="MHZ61"/>
      <c r="MIA61"/>
      <c r="MIB61"/>
      <c r="MIC61"/>
      <c r="MID61"/>
      <c r="MIE61"/>
      <c r="MIF61"/>
      <c r="MIG61"/>
      <c r="MIH61"/>
      <c r="MII61"/>
      <c r="MIJ61"/>
      <c r="MIK61"/>
      <c r="MIL61"/>
      <c r="MIM61"/>
      <c r="MIN61"/>
      <c r="MIO61"/>
      <c r="MIP61"/>
      <c r="MIQ61"/>
      <c r="MIR61"/>
      <c r="MIS61"/>
      <c r="MIT61"/>
      <c r="MIU61"/>
      <c r="MIV61"/>
      <c r="MIW61"/>
      <c r="MIX61"/>
      <c r="MIY61"/>
      <c r="MIZ61"/>
      <c r="MJA61"/>
      <c r="MJB61"/>
      <c r="MJC61"/>
      <c r="MJD61"/>
      <c r="MJE61"/>
      <c r="MJF61"/>
      <c r="MJG61"/>
      <c r="MJH61"/>
      <c r="MJI61"/>
      <c r="MJJ61"/>
      <c r="MJK61"/>
      <c r="MJL61"/>
      <c r="MJM61"/>
      <c r="MJN61"/>
      <c r="MJO61"/>
      <c r="MJP61"/>
      <c r="MJQ61"/>
      <c r="MJR61"/>
      <c r="MJS61"/>
      <c r="MJT61"/>
      <c r="MJU61"/>
      <c r="MJV61"/>
      <c r="MJW61"/>
      <c r="MJX61"/>
      <c r="MJY61"/>
      <c r="MJZ61"/>
      <c r="MKA61"/>
      <c r="MKB61"/>
      <c r="MKC61"/>
      <c r="MKD61"/>
      <c r="MKE61"/>
      <c r="MKF61"/>
      <c r="MKG61"/>
      <c r="MKH61"/>
      <c r="MKI61"/>
      <c r="MKJ61"/>
      <c r="MKK61"/>
      <c r="MKL61"/>
      <c r="MKM61"/>
      <c r="MKN61"/>
      <c r="MKO61"/>
      <c r="MKP61"/>
      <c r="MKQ61"/>
      <c r="MKR61"/>
      <c r="MKS61"/>
      <c r="MKT61"/>
      <c r="MKU61"/>
      <c r="MKV61"/>
      <c r="MKW61"/>
      <c r="MKX61"/>
      <c r="MKY61"/>
      <c r="MKZ61"/>
      <c r="MLA61"/>
      <c r="MLB61"/>
      <c r="MLC61"/>
      <c r="MLD61"/>
      <c r="MLE61"/>
      <c r="MLF61"/>
      <c r="MLG61"/>
      <c r="MLH61"/>
      <c r="MLI61"/>
      <c r="MLJ61"/>
      <c r="MLK61"/>
      <c r="MLL61"/>
      <c r="MLM61"/>
      <c r="MLN61"/>
      <c r="MLO61"/>
      <c r="MLP61"/>
      <c r="MLQ61"/>
      <c r="MLR61"/>
      <c r="MLS61"/>
      <c r="MLT61"/>
      <c r="MLU61"/>
      <c r="MLV61"/>
      <c r="MLW61"/>
      <c r="MLX61"/>
      <c r="MLY61"/>
      <c r="MLZ61"/>
      <c r="MMA61"/>
      <c r="MMB61"/>
      <c r="MMC61"/>
      <c r="MMD61"/>
      <c r="MME61"/>
      <c r="MMF61"/>
      <c r="MMG61"/>
      <c r="MMH61"/>
      <c r="MMI61"/>
      <c r="MMJ61"/>
      <c r="MMK61"/>
      <c r="MML61"/>
      <c r="MMM61"/>
      <c r="MMN61"/>
      <c r="MMO61"/>
      <c r="MMP61"/>
      <c r="MMQ61"/>
      <c r="MMR61"/>
      <c r="MMS61"/>
      <c r="MMT61"/>
      <c r="MMU61"/>
      <c r="MMV61"/>
      <c r="MMW61"/>
      <c r="MMX61"/>
      <c r="MMY61"/>
      <c r="MMZ61"/>
      <c r="MNA61"/>
      <c r="MNB61"/>
      <c r="MNC61"/>
      <c r="MND61"/>
      <c r="MNE61"/>
      <c r="MNF61"/>
      <c r="MNG61"/>
      <c r="MNH61"/>
      <c r="MNI61"/>
      <c r="MNJ61"/>
      <c r="MNK61"/>
      <c r="MNL61"/>
      <c r="MNM61"/>
      <c r="MNN61"/>
      <c r="MNO61"/>
      <c r="MNP61"/>
      <c r="MNQ61"/>
      <c r="MNR61"/>
      <c r="MNS61"/>
      <c r="MNT61"/>
      <c r="MNU61"/>
      <c r="MNV61"/>
      <c r="MNW61"/>
      <c r="MNX61"/>
      <c r="MNY61"/>
      <c r="MNZ61"/>
      <c r="MOA61"/>
      <c r="MOB61"/>
      <c r="MOC61"/>
      <c r="MOD61"/>
      <c r="MOE61"/>
      <c r="MOF61"/>
      <c r="MOG61"/>
      <c r="MOH61"/>
      <c r="MOI61"/>
      <c r="MOJ61"/>
      <c r="MOK61"/>
      <c r="MOL61"/>
      <c r="MOM61"/>
      <c r="MON61"/>
      <c r="MOO61"/>
      <c r="MOP61"/>
      <c r="MOQ61"/>
      <c r="MOR61"/>
      <c r="MOS61"/>
      <c r="MOT61"/>
      <c r="MOU61"/>
      <c r="MOV61"/>
      <c r="MOW61"/>
      <c r="MOX61"/>
      <c r="MOY61"/>
      <c r="MOZ61"/>
      <c r="MPA61"/>
      <c r="MPB61"/>
      <c r="MPC61"/>
      <c r="MPD61"/>
      <c r="MPE61"/>
      <c r="MPF61"/>
      <c r="MPG61"/>
      <c r="MPH61"/>
      <c r="MPI61"/>
      <c r="MPJ61"/>
      <c r="MPK61"/>
      <c r="MPL61"/>
      <c r="MPM61"/>
      <c r="MPN61"/>
      <c r="MPO61"/>
      <c r="MPP61"/>
      <c r="MPQ61"/>
      <c r="MPR61"/>
      <c r="MPS61"/>
      <c r="MPT61"/>
      <c r="MPU61"/>
      <c r="MPV61"/>
      <c r="MPW61"/>
      <c r="MPX61"/>
      <c r="MPY61"/>
      <c r="MPZ61"/>
      <c r="MQA61"/>
      <c r="MQB61"/>
      <c r="MQC61"/>
      <c r="MQD61"/>
      <c r="MQE61"/>
      <c r="MQF61"/>
      <c r="MQG61"/>
      <c r="MQH61"/>
      <c r="MQI61"/>
      <c r="MQJ61"/>
      <c r="MQK61"/>
      <c r="MQL61"/>
      <c r="MQM61"/>
      <c r="MQN61"/>
      <c r="MQO61"/>
      <c r="MQP61"/>
      <c r="MQQ61"/>
      <c r="MQR61"/>
      <c r="MQS61"/>
      <c r="MQT61"/>
      <c r="MQU61"/>
      <c r="MQV61"/>
      <c r="MQW61"/>
      <c r="MQX61"/>
      <c r="MQY61"/>
      <c r="MQZ61"/>
      <c r="MRA61"/>
      <c r="MRB61"/>
      <c r="MRC61"/>
      <c r="MRD61"/>
      <c r="MRE61"/>
      <c r="MRF61"/>
      <c r="MRG61"/>
      <c r="MRH61"/>
      <c r="MRI61"/>
      <c r="MRJ61"/>
      <c r="MRK61"/>
      <c r="MRL61"/>
      <c r="MRM61"/>
      <c r="MRN61"/>
      <c r="MRO61"/>
      <c r="MRP61"/>
      <c r="MRQ61"/>
      <c r="MRR61"/>
      <c r="MRS61"/>
      <c r="MRT61"/>
      <c r="MRU61"/>
      <c r="MRV61"/>
      <c r="MRW61"/>
      <c r="MRX61"/>
      <c r="MRY61"/>
      <c r="MRZ61"/>
      <c r="MSA61"/>
      <c r="MSB61"/>
      <c r="MSC61"/>
      <c r="MSD61"/>
      <c r="MSE61"/>
      <c r="MSF61"/>
      <c r="MSG61"/>
      <c r="MSH61"/>
      <c r="MSI61"/>
      <c r="MSJ61"/>
      <c r="MSK61"/>
      <c r="MSL61"/>
      <c r="MSM61"/>
      <c r="MSN61"/>
      <c r="MSO61"/>
      <c r="MSP61"/>
      <c r="MSQ61"/>
      <c r="MSR61"/>
      <c r="MSS61"/>
      <c r="MST61"/>
      <c r="MSU61"/>
      <c r="MSV61"/>
      <c r="MSW61"/>
      <c r="MSX61"/>
      <c r="MSY61"/>
      <c r="MSZ61"/>
      <c r="MTA61"/>
      <c r="MTB61"/>
      <c r="MTC61"/>
      <c r="MTD61"/>
      <c r="MTE61"/>
      <c r="MTF61"/>
      <c r="MTG61"/>
      <c r="MTH61"/>
      <c r="MTI61"/>
      <c r="MTJ61"/>
      <c r="MTK61"/>
      <c r="MTL61"/>
      <c r="MTM61"/>
      <c r="MTN61"/>
      <c r="MTO61"/>
      <c r="MTP61"/>
      <c r="MTQ61"/>
      <c r="MTR61"/>
      <c r="MTS61"/>
      <c r="MTT61"/>
      <c r="MTU61"/>
      <c r="MTV61"/>
      <c r="MTW61"/>
      <c r="MTX61"/>
      <c r="MTY61"/>
      <c r="MTZ61"/>
      <c r="MUA61"/>
      <c r="MUB61"/>
      <c r="MUC61"/>
      <c r="MUD61"/>
      <c r="MUE61"/>
      <c r="MUF61"/>
      <c r="MUG61"/>
      <c r="MUH61"/>
      <c r="MUI61"/>
      <c r="MUJ61"/>
      <c r="MUK61"/>
      <c r="MUL61"/>
      <c r="MUM61"/>
      <c r="MUN61"/>
      <c r="MUO61"/>
      <c r="MUP61"/>
      <c r="MUQ61"/>
      <c r="MUR61"/>
      <c r="MUS61"/>
      <c r="MUT61"/>
      <c r="MUU61"/>
      <c r="MUV61"/>
      <c r="MUW61"/>
      <c r="MUX61"/>
      <c r="MUY61"/>
      <c r="MUZ61"/>
      <c r="MVA61"/>
      <c r="MVB61"/>
      <c r="MVC61"/>
      <c r="MVD61"/>
      <c r="MVE61"/>
      <c r="MVF61"/>
      <c r="MVG61"/>
      <c r="MVH61"/>
      <c r="MVI61"/>
      <c r="MVJ61"/>
      <c r="MVK61"/>
      <c r="MVL61"/>
      <c r="MVM61"/>
      <c r="MVN61"/>
      <c r="MVO61"/>
      <c r="MVP61"/>
      <c r="MVQ61"/>
      <c r="MVR61"/>
      <c r="MVS61"/>
      <c r="MVT61"/>
      <c r="MVU61"/>
      <c r="MVV61"/>
      <c r="MVW61"/>
      <c r="MVX61"/>
      <c r="MVY61"/>
      <c r="MVZ61"/>
      <c r="MWA61"/>
      <c r="MWB61"/>
      <c r="MWC61"/>
      <c r="MWD61"/>
      <c r="MWE61"/>
      <c r="MWF61"/>
      <c r="MWG61"/>
      <c r="MWH61"/>
      <c r="MWI61"/>
      <c r="MWJ61"/>
      <c r="MWK61"/>
      <c r="MWL61"/>
      <c r="MWM61"/>
      <c r="MWN61"/>
      <c r="MWO61"/>
      <c r="MWP61"/>
      <c r="MWQ61"/>
      <c r="MWR61"/>
      <c r="MWS61"/>
      <c r="MWT61"/>
      <c r="MWU61"/>
      <c r="MWV61"/>
      <c r="MWW61"/>
      <c r="MWX61"/>
      <c r="MWY61"/>
      <c r="MWZ61"/>
      <c r="MXA61"/>
      <c r="MXB61"/>
      <c r="MXC61"/>
      <c r="MXD61"/>
      <c r="MXE61"/>
      <c r="MXF61"/>
      <c r="MXG61"/>
      <c r="MXH61"/>
      <c r="MXI61"/>
      <c r="MXJ61"/>
      <c r="MXK61"/>
      <c r="MXL61"/>
      <c r="MXM61"/>
      <c r="MXN61"/>
      <c r="MXO61"/>
      <c r="MXP61"/>
      <c r="MXQ61"/>
      <c r="MXR61"/>
      <c r="MXS61"/>
      <c r="MXT61"/>
      <c r="MXU61"/>
      <c r="MXV61"/>
      <c r="MXW61"/>
      <c r="MXX61"/>
      <c r="MXY61"/>
      <c r="MXZ61"/>
      <c r="MYA61"/>
      <c r="MYB61"/>
      <c r="MYC61"/>
      <c r="MYD61"/>
      <c r="MYE61"/>
      <c r="MYF61"/>
      <c r="MYG61"/>
      <c r="MYH61"/>
      <c r="MYI61"/>
      <c r="MYJ61"/>
      <c r="MYK61"/>
      <c r="MYL61"/>
      <c r="MYM61"/>
      <c r="MYN61"/>
      <c r="MYO61"/>
      <c r="MYP61"/>
      <c r="MYQ61"/>
      <c r="MYR61"/>
      <c r="MYS61"/>
      <c r="MYT61"/>
      <c r="MYU61"/>
      <c r="MYV61"/>
      <c r="MYW61"/>
      <c r="MYX61"/>
      <c r="MYY61"/>
      <c r="MYZ61"/>
      <c r="MZA61"/>
      <c r="MZB61"/>
      <c r="MZC61"/>
      <c r="MZD61"/>
      <c r="MZE61"/>
      <c r="MZF61"/>
      <c r="MZG61"/>
      <c r="MZH61"/>
      <c r="MZI61"/>
      <c r="MZJ61"/>
      <c r="MZK61"/>
      <c r="MZL61"/>
      <c r="MZM61"/>
      <c r="MZN61"/>
      <c r="MZO61"/>
      <c r="MZP61"/>
      <c r="MZQ61"/>
      <c r="MZR61"/>
      <c r="MZS61"/>
      <c r="MZT61"/>
      <c r="MZU61"/>
      <c r="MZV61"/>
      <c r="MZW61"/>
      <c r="MZX61"/>
      <c r="MZY61"/>
      <c r="MZZ61"/>
      <c r="NAA61"/>
      <c r="NAB61"/>
      <c r="NAC61"/>
      <c r="NAD61"/>
      <c r="NAE61"/>
      <c r="NAF61"/>
      <c r="NAG61"/>
      <c r="NAH61"/>
      <c r="NAI61"/>
      <c r="NAJ61"/>
      <c r="NAK61"/>
      <c r="NAL61"/>
      <c r="NAM61"/>
      <c r="NAN61"/>
      <c r="NAO61"/>
      <c r="NAP61"/>
      <c r="NAQ61"/>
      <c r="NAR61"/>
      <c r="NAS61"/>
      <c r="NAT61"/>
      <c r="NAU61"/>
      <c r="NAV61"/>
      <c r="NAW61"/>
      <c r="NAX61"/>
      <c r="NAY61"/>
      <c r="NAZ61"/>
      <c r="NBA61"/>
      <c r="NBB61"/>
      <c r="NBC61"/>
      <c r="NBD61"/>
      <c r="NBE61"/>
      <c r="NBF61"/>
      <c r="NBG61"/>
      <c r="NBH61"/>
      <c r="NBI61"/>
      <c r="NBJ61"/>
      <c r="NBK61"/>
      <c r="NBL61"/>
      <c r="NBM61"/>
      <c r="NBN61"/>
      <c r="NBO61"/>
      <c r="NBP61"/>
      <c r="NBQ61"/>
      <c r="NBR61"/>
      <c r="NBS61"/>
      <c r="NBT61"/>
      <c r="NBU61"/>
      <c r="NBV61"/>
      <c r="NBW61"/>
      <c r="NBX61"/>
      <c r="NBY61"/>
      <c r="NBZ61"/>
      <c r="NCA61"/>
      <c r="NCB61"/>
      <c r="NCC61"/>
      <c r="NCD61"/>
      <c r="NCE61"/>
      <c r="NCF61"/>
      <c r="NCG61"/>
      <c r="NCH61"/>
      <c r="NCI61"/>
      <c r="NCJ61"/>
      <c r="NCK61"/>
      <c r="NCL61"/>
      <c r="NCM61"/>
      <c r="NCN61"/>
      <c r="NCO61"/>
      <c r="NCP61"/>
      <c r="NCQ61"/>
      <c r="NCR61"/>
      <c r="NCS61"/>
      <c r="NCT61"/>
      <c r="NCU61"/>
      <c r="NCV61"/>
      <c r="NCW61"/>
      <c r="NCX61"/>
      <c r="NCY61"/>
      <c r="NCZ61"/>
      <c r="NDA61"/>
      <c r="NDB61"/>
      <c r="NDC61"/>
      <c r="NDD61"/>
      <c r="NDE61"/>
      <c r="NDF61"/>
      <c r="NDG61"/>
      <c r="NDH61"/>
      <c r="NDI61"/>
      <c r="NDJ61"/>
      <c r="NDK61"/>
      <c r="NDL61"/>
      <c r="NDM61"/>
      <c r="NDN61"/>
      <c r="NDO61"/>
      <c r="NDP61"/>
      <c r="NDQ61"/>
      <c r="NDR61"/>
      <c r="NDS61"/>
      <c r="NDT61"/>
      <c r="NDU61"/>
      <c r="NDV61"/>
      <c r="NDW61"/>
      <c r="NDX61"/>
      <c r="NDY61"/>
      <c r="NDZ61"/>
      <c r="NEA61"/>
      <c r="NEB61"/>
      <c r="NEC61"/>
      <c r="NED61"/>
      <c r="NEE61"/>
      <c r="NEF61"/>
      <c r="NEG61"/>
      <c r="NEH61"/>
      <c r="NEI61"/>
      <c r="NEJ61"/>
      <c r="NEK61"/>
      <c r="NEL61"/>
      <c r="NEM61"/>
      <c r="NEN61"/>
      <c r="NEO61"/>
      <c r="NEP61"/>
      <c r="NEQ61"/>
      <c r="NER61"/>
      <c r="NES61"/>
      <c r="NET61"/>
      <c r="NEU61"/>
      <c r="NEV61"/>
      <c r="NEW61"/>
      <c r="NEX61"/>
      <c r="NEY61"/>
      <c r="NEZ61"/>
      <c r="NFA61"/>
      <c r="NFB61"/>
      <c r="NFC61"/>
      <c r="NFD61"/>
      <c r="NFE61"/>
      <c r="NFF61"/>
      <c r="NFG61"/>
      <c r="NFH61"/>
      <c r="NFI61"/>
      <c r="NFJ61"/>
      <c r="NFK61"/>
      <c r="NFL61"/>
      <c r="NFM61"/>
      <c r="NFN61"/>
      <c r="NFO61"/>
      <c r="NFP61"/>
      <c r="NFQ61"/>
      <c r="NFR61"/>
      <c r="NFS61"/>
      <c r="NFT61"/>
      <c r="NFU61"/>
      <c r="NFV61"/>
      <c r="NFW61"/>
      <c r="NFX61"/>
      <c r="NFY61"/>
      <c r="NFZ61"/>
      <c r="NGA61"/>
      <c r="NGB61"/>
      <c r="NGC61"/>
      <c r="NGD61"/>
      <c r="NGE61"/>
      <c r="NGF61"/>
      <c r="NGG61"/>
      <c r="NGH61"/>
      <c r="NGI61"/>
      <c r="NGJ61"/>
      <c r="NGK61"/>
      <c r="NGL61"/>
      <c r="NGM61"/>
      <c r="NGN61"/>
      <c r="NGO61"/>
      <c r="NGP61"/>
      <c r="NGQ61"/>
      <c r="NGR61"/>
      <c r="NGS61"/>
      <c r="NGT61"/>
      <c r="NGU61"/>
      <c r="NGV61"/>
      <c r="NGW61"/>
      <c r="NGX61"/>
      <c r="NGY61"/>
      <c r="NGZ61"/>
      <c r="NHA61"/>
      <c r="NHB61"/>
      <c r="NHC61"/>
      <c r="NHD61"/>
      <c r="NHE61"/>
      <c r="NHF61"/>
      <c r="NHG61"/>
      <c r="NHH61"/>
      <c r="NHI61"/>
      <c r="NHJ61"/>
      <c r="NHK61"/>
      <c r="NHL61"/>
      <c r="NHM61"/>
      <c r="NHN61"/>
      <c r="NHO61"/>
      <c r="NHP61"/>
      <c r="NHQ61"/>
      <c r="NHR61"/>
      <c r="NHS61"/>
      <c r="NHT61"/>
      <c r="NHU61"/>
      <c r="NHV61"/>
      <c r="NHW61"/>
      <c r="NHX61"/>
      <c r="NHY61"/>
      <c r="NHZ61"/>
      <c r="NIA61"/>
      <c r="NIB61"/>
      <c r="NIC61"/>
      <c r="NID61"/>
      <c r="NIE61"/>
      <c r="NIF61"/>
      <c r="NIG61"/>
      <c r="NIH61"/>
      <c r="NII61"/>
      <c r="NIJ61"/>
      <c r="NIK61"/>
      <c r="NIL61"/>
      <c r="NIM61"/>
      <c r="NIN61"/>
      <c r="NIO61"/>
      <c r="NIP61"/>
      <c r="NIQ61"/>
      <c r="NIR61"/>
      <c r="NIS61"/>
      <c r="NIT61"/>
      <c r="NIU61"/>
      <c r="NIV61"/>
      <c r="NIW61"/>
      <c r="NIX61"/>
      <c r="NIY61"/>
      <c r="NIZ61"/>
      <c r="NJA61"/>
      <c r="NJB61"/>
      <c r="NJC61"/>
      <c r="NJD61"/>
      <c r="NJE61"/>
      <c r="NJF61"/>
      <c r="NJG61"/>
      <c r="NJH61"/>
      <c r="NJI61"/>
      <c r="NJJ61"/>
      <c r="NJK61"/>
      <c r="NJL61"/>
      <c r="NJM61"/>
      <c r="NJN61"/>
      <c r="NJO61"/>
      <c r="NJP61"/>
      <c r="NJQ61"/>
      <c r="NJR61"/>
      <c r="NJS61"/>
      <c r="NJT61"/>
      <c r="NJU61"/>
      <c r="NJV61"/>
      <c r="NJW61"/>
      <c r="NJX61"/>
      <c r="NJY61"/>
      <c r="NJZ61"/>
      <c r="NKA61"/>
      <c r="NKB61"/>
      <c r="NKC61"/>
      <c r="NKD61"/>
      <c r="NKE61"/>
      <c r="NKF61"/>
      <c r="NKG61"/>
      <c r="NKH61"/>
      <c r="NKI61"/>
      <c r="NKJ61"/>
      <c r="NKK61"/>
      <c r="NKL61"/>
      <c r="NKM61"/>
      <c r="NKN61"/>
      <c r="NKO61"/>
      <c r="NKP61"/>
      <c r="NKQ61"/>
      <c r="NKR61"/>
      <c r="NKS61"/>
      <c r="NKT61"/>
      <c r="NKU61"/>
      <c r="NKV61"/>
      <c r="NKW61"/>
      <c r="NKX61"/>
      <c r="NKY61"/>
      <c r="NKZ61"/>
      <c r="NLA61"/>
      <c r="NLB61"/>
      <c r="NLC61"/>
      <c r="NLD61"/>
      <c r="NLE61"/>
      <c r="NLF61"/>
      <c r="NLG61"/>
      <c r="NLH61"/>
      <c r="NLI61"/>
      <c r="NLJ61"/>
      <c r="NLK61"/>
      <c r="NLL61"/>
      <c r="NLM61"/>
      <c r="NLN61"/>
      <c r="NLO61"/>
      <c r="NLP61"/>
      <c r="NLQ61"/>
      <c r="NLR61"/>
      <c r="NLS61"/>
      <c r="NLT61"/>
      <c r="NLU61"/>
      <c r="NLV61"/>
      <c r="NLW61"/>
      <c r="NLX61"/>
      <c r="NLY61"/>
      <c r="NLZ61"/>
      <c r="NMA61"/>
      <c r="NMB61"/>
      <c r="NMC61"/>
      <c r="NMD61"/>
      <c r="NME61"/>
      <c r="NMF61"/>
      <c r="NMG61"/>
      <c r="NMH61"/>
      <c r="NMI61"/>
      <c r="NMJ61"/>
      <c r="NMK61"/>
      <c r="NML61"/>
      <c r="NMM61"/>
      <c r="NMN61"/>
      <c r="NMO61"/>
      <c r="NMP61"/>
      <c r="NMQ61"/>
      <c r="NMR61"/>
      <c r="NMS61"/>
      <c r="NMT61"/>
      <c r="NMU61"/>
      <c r="NMV61"/>
      <c r="NMW61"/>
      <c r="NMX61"/>
      <c r="NMY61"/>
      <c r="NMZ61"/>
      <c r="NNA61"/>
      <c r="NNB61"/>
      <c r="NNC61"/>
      <c r="NND61"/>
      <c r="NNE61"/>
      <c r="NNF61"/>
      <c r="NNG61"/>
      <c r="NNH61"/>
      <c r="NNI61"/>
      <c r="NNJ61"/>
      <c r="NNK61"/>
      <c r="NNL61"/>
      <c r="NNM61"/>
      <c r="NNN61"/>
      <c r="NNO61"/>
      <c r="NNP61"/>
      <c r="NNQ61"/>
      <c r="NNR61"/>
      <c r="NNS61"/>
      <c r="NNT61"/>
      <c r="NNU61"/>
      <c r="NNV61"/>
      <c r="NNW61"/>
      <c r="NNX61"/>
      <c r="NNY61"/>
      <c r="NNZ61"/>
      <c r="NOA61"/>
      <c r="NOB61"/>
      <c r="NOC61"/>
      <c r="NOD61"/>
      <c r="NOE61"/>
      <c r="NOF61"/>
      <c r="NOG61"/>
      <c r="NOH61"/>
      <c r="NOI61"/>
      <c r="NOJ61"/>
      <c r="NOK61"/>
      <c r="NOL61"/>
      <c r="NOM61"/>
      <c r="NON61"/>
      <c r="NOO61"/>
      <c r="NOP61"/>
      <c r="NOQ61"/>
      <c r="NOR61"/>
      <c r="NOS61"/>
      <c r="NOT61"/>
      <c r="NOU61"/>
      <c r="NOV61"/>
      <c r="NOW61"/>
      <c r="NOX61"/>
      <c r="NOY61"/>
      <c r="NOZ61"/>
      <c r="NPA61"/>
      <c r="NPB61"/>
      <c r="NPC61"/>
      <c r="NPD61"/>
      <c r="NPE61"/>
      <c r="NPF61"/>
      <c r="NPG61"/>
      <c r="NPH61"/>
      <c r="NPI61"/>
      <c r="NPJ61"/>
      <c r="NPK61"/>
      <c r="NPL61"/>
      <c r="NPM61"/>
      <c r="NPN61"/>
      <c r="NPO61"/>
      <c r="NPP61"/>
      <c r="NPQ61"/>
      <c r="NPR61"/>
      <c r="NPS61"/>
      <c r="NPT61"/>
      <c r="NPU61"/>
      <c r="NPV61"/>
      <c r="NPW61"/>
      <c r="NPX61"/>
      <c r="NPY61"/>
      <c r="NPZ61"/>
      <c r="NQA61"/>
      <c r="NQB61"/>
      <c r="NQC61"/>
      <c r="NQD61"/>
      <c r="NQE61"/>
      <c r="NQF61"/>
      <c r="NQG61"/>
      <c r="NQH61"/>
      <c r="NQI61"/>
      <c r="NQJ61"/>
      <c r="NQK61"/>
      <c r="NQL61"/>
      <c r="NQM61"/>
      <c r="NQN61"/>
      <c r="NQO61"/>
      <c r="NQP61"/>
      <c r="NQQ61"/>
      <c r="NQR61"/>
      <c r="NQS61"/>
      <c r="NQT61"/>
      <c r="NQU61"/>
      <c r="NQV61"/>
      <c r="NQW61"/>
      <c r="NQX61"/>
      <c r="NQY61"/>
      <c r="NQZ61"/>
      <c r="NRA61"/>
      <c r="NRB61"/>
      <c r="NRC61"/>
      <c r="NRD61"/>
      <c r="NRE61"/>
      <c r="NRF61"/>
      <c r="NRG61"/>
      <c r="NRH61"/>
      <c r="NRI61"/>
      <c r="NRJ61"/>
      <c r="NRK61"/>
      <c r="NRL61"/>
      <c r="NRM61"/>
      <c r="NRN61"/>
      <c r="NRO61"/>
      <c r="NRP61"/>
      <c r="NRQ61"/>
      <c r="NRR61"/>
      <c r="NRS61"/>
      <c r="NRT61"/>
      <c r="NRU61"/>
      <c r="NRV61"/>
      <c r="NRW61"/>
      <c r="NRX61"/>
      <c r="NRY61"/>
      <c r="NRZ61"/>
      <c r="NSA61"/>
      <c r="NSB61"/>
      <c r="NSC61"/>
      <c r="NSD61"/>
      <c r="NSE61"/>
      <c r="NSF61"/>
      <c r="NSG61"/>
      <c r="NSH61"/>
      <c r="NSI61"/>
      <c r="NSJ61"/>
      <c r="NSK61"/>
      <c r="NSL61"/>
      <c r="NSM61"/>
      <c r="NSN61"/>
      <c r="NSO61"/>
      <c r="NSP61"/>
      <c r="NSQ61"/>
      <c r="NSR61"/>
      <c r="NSS61"/>
      <c r="NST61"/>
      <c r="NSU61"/>
      <c r="NSV61"/>
      <c r="NSW61"/>
      <c r="NSX61"/>
      <c r="NSY61"/>
      <c r="NSZ61"/>
      <c r="NTA61"/>
      <c r="NTB61"/>
      <c r="NTC61"/>
      <c r="NTD61"/>
      <c r="NTE61"/>
      <c r="NTF61"/>
      <c r="NTG61"/>
      <c r="NTH61"/>
      <c r="NTI61"/>
      <c r="NTJ61"/>
      <c r="NTK61"/>
      <c r="NTL61"/>
      <c r="NTM61"/>
      <c r="NTN61"/>
      <c r="NTO61"/>
      <c r="NTP61"/>
      <c r="NTQ61"/>
      <c r="NTR61"/>
      <c r="NTS61"/>
      <c r="NTT61"/>
      <c r="NTU61"/>
      <c r="NTV61"/>
      <c r="NTW61"/>
      <c r="NTX61"/>
      <c r="NTY61"/>
      <c r="NTZ61"/>
      <c r="NUA61"/>
      <c r="NUB61"/>
      <c r="NUC61"/>
      <c r="NUD61"/>
      <c r="NUE61"/>
      <c r="NUF61"/>
      <c r="NUG61"/>
      <c r="NUH61"/>
      <c r="NUI61"/>
      <c r="NUJ61"/>
      <c r="NUK61"/>
      <c r="NUL61"/>
      <c r="NUM61"/>
      <c r="NUN61"/>
      <c r="NUO61"/>
      <c r="NUP61"/>
      <c r="NUQ61"/>
      <c r="NUR61"/>
      <c r="NUS61"/>
      <c r="NUT61"/>
      <c r="NUU61"/>
      <c r="NUV61"/>
      <c r="NUW61"/>
      <c r="NUX61"/>
      <c r="NUY61"/>
      <c r="NUZ61"/>
      <c r="NVA61"/>
      <c r="NVB61"/>
      <c r="NVC61"/>
      <c r="NVD61"/>
      <c r="NVE61"/>
      <c r="NVF61"/>
      <c r="NVG61"/>
      <c r="NVH61"/>
      <c r="NVI61"/>
      <c r="NVJ61"/>
      <c r="NVK61"/>
      <c r="NVL61"/>
      <c r="NVM61"/>
      <c r="NVN61"/>
      <c r="NVO61"/>
      <c r="NVP61"/>
      <c r="NVQ61"/>
      <c r="NVR61"/>
      <c r="NVS61"/>
      <c r="NVT61"/>
      <c r="NVU61"/>
      <c r="NVV61"/>
      <c r="NVW61"/>
      <c r="NVX61"/>
      <c r="NVY61"/>
      <c r="NVZ61"/>
      <c r="NWA61"/>
      <c r="NWB61"/>
      <c r="NWC61"/>
      <c r="NWD61"/>
      <c r="NWE61"/>
      <c r="NWF61"/>
      <c r="NWG61"/>
      <c r="NWH61"/>
      <c r="NWI61"/>
      <c r="NWJ61"/>
      <c r="NWK61"/>
      <c r="NWL61"/>
      <c r="NWM61"/>
      <c r="NWN61"/>
      <c r="NWO61"/>
      <c r="NWP61"/>
      <c r="NWQ61"/>
      <c r="NWR61"/>
      <c r="NWS61"/>
      <c r="NWT61"/>
      <c r="NWU61"/>
      <c r="NWV61"/>
      <c r="NWW61"/>
      <c r="NWX61"/>
      <c r="NWY61"/>
      <c r="NWZ61"/>
      <c r="NXA61"/>
      <c r="NXB61"/>
      <c r="NXC61"/>
      <c r="NXD61"/>
      <c r="NXE61"/>
      <c r="NXF61"/>
      <c r="NXG61"/>
      <c r="NXH61"/>
      <c r="NXI61"/>
      <c r="NXJ61"/>
      <c r="NXK61"/>
      <c r="NXL61"/>
      <c r="NXM61"/>
      <c r="NXN61"/>
      <c r="NXO61"/>
      <c r="NXP61"/>
      <c r="NXQ61"/>
      <c r="NXR61"/>
      <c r="NXS61"/>
      <c r="NXT61"/>
      <c r="NXU61"/>
      <c r="NXV61"/>
      <c r="NXW61"/>
      <c r="NXX61"/>
      <c r="NXY61"/>
      <c r="NXZ61"/>
      <c r="NYA61"/>
      <c r="NYB61"/>
      <c r="NYC61"/>
      <c r="NYD61"/>
      <c r="NYE61"/>
      <c r="NYF61"/>
      <c r="NYG61"/>
      <c r="NYH61"/>
      <c r="NYI61"/>
      <c r="NYJ61"/>
      <c r="NYK61"/>
      <c r="NYL61"/>
      <c r="NYM61"/>
      <c r="NYN61"/>
      <c r="NYO61"/>
      <c r="NYP61"/>
      <c r="NYQ61"/>
      <c r="NYR61"/>
      <c r="NYS61"/>
      <c r="NYT61"/>
      <c r="NYU61"/>
      <c r="NYV61"/>
      <c r="NYW61"/>
      <c r="NYX61"/>
      <c r="NYY61"/>
      <c r="NYZ61"/>
      <c r="NZA61"/>
      <c r="NZB61"/>
      <c r="NZC61"/>
      <c r="NZD61"/>
      <c r="NZE61"/>
      <c r="NZF61"/>
      <c r="NZG61"/>
      <c r="NZH61"/>
      <c r="NZI61"/>
      <c r="NZJ61"/>
      <c r="NZK61"/>
      <c r="NZL61"/>
      <c r="NZM61"/>
      <c r="NZN61"/>
      <c r="NZO61"/>
      <c r="NZP61"/>
      <c r="NZQ61"/>
      <c r="NZR61"/>
      <c r="NZS61"/>
      <c r="NZT61"/>
      <c r="NZU61"/>
      <c r="NZV61"/>
      <c r="NZW61"/>
      <c r="NZX61"/>
      <c r="NZY61"/>
      <c r="NZZ61"/>
      <c r="OAA61"/>
      <c r="OAB61"/>
      <c r="OAC61"/>
      <c r="OAD61"/>
      <c r="OAE61"/>
      <c r="OAF61"/>
      <c r="OAG61"/>
      <c r="OAH61"/>
      <c r="OAI61"/>
      <c r="OAJ61"/>
      <c r="OAK61"/>
      <c r="OAL61"/>
      <c r="OAM61"/>
      <c r="OAN61"/>
      <c r="OAO61"/>
      <c r="OAP61"/>
      <c r="OAQ61"/>
      <c r="OAR61"/>
      <c r="OAS61"/>
      <c r="OAT61"/>
      <c r="OAU61"/>
      <c r="OAV61"/>
      <c r="OAW61"/>
      <c r="OAX61"/>
      <c r="OAY61"/>
      <c r="OAZ61"/>
      <c r="OBA61"/>
      <c r="OBB61"/>
      <c r="OBC61"/>
      <c r="OBD61"/>
      <c r="OBE61"/>
      <c r="OBF61"/>
      <c r="OBG61"/>
      <c r="OBH61"/>
      <c r="OBI61"/>
      <c r="OBJ61"/>
      <c r="OBK61"/>
      <c r="OBL61"/>
      <c r="OBM61"/>
      <c r="OBN61"/>
      <c r="OBO61"/>
      <c r="OBP61"/>
      <c r="OBQ61"/>
      <c r="OBR61"/>
      <c r="OBS61"/>
      <c r="OBT61"/>
      <c r="OBU61"/>
      <c r="OBV61"/>
      <c r="OBW61"/>
      <c r="OBX61"/>
      <c r="OBY61"/>
      <c r="OBZ61"/>
      <c r="OCA61"/>
      <c r="OCB61"/>
      <c r="OCC61"/>
      <c r="OCD61"/>
      <c r="OCE61"/>
      <c r="OCF61"/>
      <c r="OCG61"/>
      <c r="OCH61"/>
      <c r="OCI61"/>
      <c r="OCJ61"/>
      <c r="OCK61"/>
      <c r="OCL61"/>
      <c r="OCM61"/>
      <c r="OCN61"/>
      <c r="OCO61"/>
      <c r="OCP61"/>
      <c r="OCQ61"/>
      <c r="OCR61"/>
      <c r="OCS61"/>
      <c r="OCT61"/>
      <c r="OCU61"/>
      <c r="OCV61"/>
      <c r="OCW61"/>
      <c r="OCX61"/>
      <c r="OCY61"/>
      <c r="OCZ61"/>
      <c r="ODA61"/>
      <c r="ODB61"/>
      <c r="ODC61"/>
      <c r="ODD61"/>
      <c r="ODE61"/>
      <c r="ODF61"/>
      <c r="ODG61"/>
      <c r="ODH61"/>
      <c r="ODI61"/>
      <c r="ODJ61"/>
      <c r="ODK61"/>
      <c r="ODL61"/>
      <c r="ODM61"/>
      <c r="ODN61"/>
      <c r="ODO61"/>
      <c r="ODP61"/>
      <c r="ODQ61"/>
      <c r="ODR61"/>
      <c r="ODS61"/>
      <c r="ODT61"/>
      <c r="ODU61"/>
      <c r="ODV61"/>
      <c r="ODW61"/>
      <c r="ODX61"/>
      <c r="ODY61"/>
      <c r="ODZ61"/>
      <c r="OEA61"/>
      <c r="OEB61"/>
      <c r="OEC61"/>
      <c r="OED61"/>
      <c r="OEE61"/>
      <c r="OEF61"/>
      <c r="OEG61"/>
      <c r="OEH61"/>
      <c r="OEI61"/>
      <c r="OEJ61"/>
      <c r="OEK61"/>
      <c r="OEL61"/>
      <c r="OEM61"/>
      <c r="OEN61"/>
      <c r="OEO61"/>
      <c r="OEP61"/>
      <c r="OEQ61"/>
      <c r="OER61"/>
      <c r="OES61"/>
      <c r="OET61"/>
      <c r="OEU61"/>
      <c r="OEV61"/>
      <c r="OEW61"/>
      <c r="OEX61"/>
      <c r="OEY61"/>
      <c r="OEZ61"/>
      <c r="OFA61"/>
      <c r="OFB61"/>
      <c r="OFC61"/>
      <c r="OFD61"/>
      <c r="OFE61"/>
      <c r="OFF61"/>
      <c r="OFG61"/>
      <c r="OFH61"/>
      <c r="OFI61"/>
      <c r="OFJ61"/>
      <c r="OFK61"/>
      <c r="OFL61"/>
      <c r="OFM61"/>
      <c r="OFN61"/>
      <c r="OFO61"/>
      <c r="OFP61"/>
      <c r="OFQ61"/>
      <c r="OFR61"/>
      <c r="OFS61"/>
      <c r="OFT61"/>
      <c r="OFU61"/>
      <c r="OFV61"/>
      <c r="OFW61"/>
      <c r="OFX61"/>
      <c r="OFY61"/>
      <c r="OFZ61"/>
      <c r="OGA61"/>
      <c r="OGB61"/>
      <c r="OGC61"/>
      <c r="OGD61"/>
      <c r="OGE61"/>
      <c r="OGF61"/>
      <c r="OGG61"/>
      <c r="OGH61"/>
      <c r="OGI61"/>
      <c r="OGJ61"/>
      <c r="OGK61"/>
      <c r="OGL61"/>
      <c r="OGM61"/>
      <c r="OGN61"/>
      <c r="OGO61"/>
      <c r="OGP61"/>
      <c r="OGQ61"/>
      <c r="OGR61"/>
      <c r="OGS61"/>
      <c r="OGT61"/>
      <c r="OGU61"/>
      <c r="OGV61"/>
      <c r="OGW61"/>
      <c r="OGX61"/>
      <c r="OGY61"/>
      <c r="OGZ61"/>
      <c r="OHA61"/>
      <c r="OHB61"/>
      <c r="OHC61"/>
      <c r="OHD61"/>
      <c r="OHE61"/>
      <c r="OHF61"/>
      <c r="OHG61"/>
      <c r="OHH61"/>
      <c r="OHI61"/>
      <c r="OHJ61"/>
      <c r="OHK61"/>
      <c r="OHL61"/>
      <c r="OHM61"/>
      <c r="OHN61"/>
      <c r="OHO61"/>
      <c r="OHP61"/>
      <c r="OHQ61"/>
      <c r="OHR61"/>
      <c r="OHS61"/>
      <c r="OHT61"/>
      <c r="OHU61"/>
      <c r="OHV61"/>
      <c r="OHW61"/>
      <c r="OHX61"/>
      <c r="OHY61"/>
      <c r="OHZ61"/>
      <c r="OIA61"/>
      <c r="OIB61"/>
      <c r="OIC61"/>
      <c r="OID61"/>
      <c r="OIE61"/>
      <c r="OIF61"/>
      <c r="OIG61"/>
      <c r="OIH61"/>
      <c r="OII61"/>
      <c r="OIJ61"/>
      <c r="OIK61"/>
      <c r="OIL61"/>
      <c r="OIM61"/>
      <c r="OIN61"/>
      <c r="OIO61"/>
      <c r="OIP61"/>
      <c r="OIQ61"/>
      <c r="OIR61"/>
      <c r="OIS61"/>
      <c r="OIT61"/>
      <c r="OIU61"/>
      <c r="OIV61"/>
      <c r="OIW61"/>
      <c r="OIX61"/>
      <c r="OIY61"/>
      <c r="OIZ61"/>
      <c r="OJA61"/>
      <c r="OJB61"/>
      <c r="OJC61"/>
      <c r="OJD61"/>
      <c r="OJE61"/>
      <c r="OJF61"/>
      <c r="OJG61"/>
      <c r="OJH61"/>
      <c r="OJI61"/>
      <c r="OJJ61"/>
      <c r="OJK61"/>
      <c r="OJL61"/>
      <c r="OJM61"/>
      <c r="OJN61"/>
      <c r="OJO61"/>
      <c r="OJP61"/>
      <c r="OJQ61"/>
      <c r="OJR61"/>
      <c r="OJS61"/>
      <c r="OJT61"/>
      <c r="OJU61"/>
      <c r="OJV61"/>
      <c r="OJW61"/>
      <c r="OJX61"/>
      <c r="OJY61"/>
      <c r="OJZ61"/>
      <c r="OKA61"/>
      <c r="OKB61"/>
      <c r="OKC61"/>
      <c r="OKD61"/>
      <c r="OKE61"/>
      <c r="OKF61"/>
      <c r="OKG61"/>
      <c r="OKH61"/>
      <c r="OKI61"/>
      <c r="OKJ61"/>
      <c r="OKK61"/>
      <c r="OKL61"/>
      <c r="OKM61"/>
      <c r="OKN61"/>
      <c r="OKO61"/>
      <c r="OKP61"/>
      <c r="OKQ61"/>
      <c r="OKR61"/>
      <c r="OKS61"/>
      <c r="OKT61"/>
      <c r="OKU61"/>
      <c r="OKV61"/>
      <c r="OKW61"/>
      <c r="OKX61"/>
      <c r="OKY61"/>
      <c r="OKZ61"/>
      <c r="OLA61"/>
      <c r="OLB61"/>
      <c r="OLC61"/>
      <c r="OLD61"/>
      <c r="OLE61"/>
      <c r="OLF61"/>
      <c r="OLG61"/>
      <c r="OLH61"/>
      <c r="OLI61"/>
      <c r="OLJ61"/>
      <c r="OLK61"/>
      <c r="OLL61"/>
      <c r="OLM61"/>
      <c r="OLN61"/>
      <c r="OLO61"/>
      <c r="OLP61"/>
      <c r="OLQ61"/>
      <c r="OLR61"/>
      <c r="OLS61"/>
      <c r="OLT61"/>
      <c r="OLU61"/>
      <c r="OLV61"/>
      <c r="OLW61"/>
      <c r="OLX61"/>
      <c r="OLY61"/>
      <c r="OLZ61"/>
      <c r="OMA61"/>
      <c r="OMB61"/>
      <c r="OMC61"/>
      <c r="OMD61"/>
      <c r="OME61"/>
      <c r="OMF61"/>
      <c r="OMG61"/>
      <c r="OMH61"/>
      <c r="OMI61"/>
      <c r="OMJ61"/>
      <c r="OMK61"/>
      <c r="OML61"/>
      <c r="OMM61"/>
      <c r="OMN61"/>
      <c r="OMO61"/>
      <c r="OMP61"/>
      <c r="OMQ61"/>
      <c r="OMR61"/>
      <c r="OMS61"/>
      <c r="OMT61"/>
      <c r="OMU61"/>
      <c r="OMV61"/>
      <c r="OMW61"/>
      <c r="OMX61"/>
      <c r="OMY61"/>
      <c r="OMZ61"/>
      <c r="ONA61"/>
      <c r="ONB61"/>
      <c r="ONC61"/>
      <c r="OND61"/>
      <c r="ONE61"/>
      <c r="ONF61"/>
      <c r="ONG61"/>
      <c r="ONH61"/>
      <c r="ONI61"/>
      <c r="ONJ61"/>
      <c r="ONK61"/>
      <c r="ONL61"/>
      <c r="ONM61"/>
      <c r="ONN61"/>
      <c r="ONO61"/>
      <c r="ONP61"/>
      <c r="ONQ61"/>
      <c r="ONR61"/>
      <c r="ONS61"/>
      <c r="ONT61"/>
      <c r="ONU61"/>
      <c r="ONV61"/>
      <c r="ONW61"/>
      <c r="ONX61"/>
      <c r="ONY61"/>
      <c r="ONZ61"/>
      <c r="OOA61"/>
      <c r="OOB61"/>
      <c r="OOC61"/>
      <c r="OOD61"/>
      <c r="OOE61"/>
      <c r="OOF61"/>
      <c r="OOG61"/>
      <c r="OOH61"/>
      <c r="OOI61"/>
      <c r="OOJ61"/>
      <c r="OOK61"/>
      <c r="OOL61"/>
      <c r="OOM61"/>
      <c r="OON61"/>
      <c r="OOO61"/>
      <c r="OOP61"/>
      <c r="OOQ61"/>
      <c r="OOR61"/>
      <c r="OOS61"/>
      <c r="OOT61"/>
      <c r="OOU61"/>
      <c r="OOV61"/>
      <c r="OOW61"/>
      <c r="OOX61"/>
      <c r="OOY61"/>
      <c r="OOZ61"/>
      <c r="OPA61"/>
      <c r="OPB61"/>
      <c r="OPC61"/>
      <c r="OPD61"/>
      <c r="OPE61"/>
      <c r="OPF61"/>
      <c r="OPG61"/>
      <c r="OPH61"/>
      <c r="OPI61"/>
      <c r="OPJ61"/>
      <c r="OPK61"/>
      <c r="OPL61"/>
      <c r="OPM61"/>
      <c r="OPN61"/>
      <c r="OPO61"/>
      <c r="OPP61"/>
      <c r="OPQ61"/>
      <c r="OPR61"/>
      <c r="OPS61"/>
      <c r="OPT61"/>
      <c r="OPU61"/>
      <c r="OPV61"/>
      <c r="OPW61"/>
      <c r="OPX61"/>
      <c r="OPY61"/>
      <c r="OPZ61"/>
      <c r="OQA61"/>
      <c r="OQB61"/>
      <c r="OQC61"/>
      <c r="OQD61"/>
      <c r="OQE61"/>
      <c r="OQF61"/>
      <c r="OQG61"/>
      <c r="OQH61"/>
      <c r="OQI61"/>
      <c r="OQJ61"/>
      <c r="OQK61"/>
      <c r="OQL61"/>
      <c r="OQM61"/>
      <c r="OQN61"/>
      <c r="OQO61"/>
      <c r="OQP61"/>
      <c r="OQQ61"/>
      <c r="OQR61"/>
      <c r="OQS61"/>
      <c r="OQT61"/>
      <c r="OQU61"/>
      <c r="OQV61"/>
      <c r="OQW61"/>
      <c r="OQX61"/>
      <c r="OQY61"/>
      <c r="OQZ61"/>
      <c r="ORA61"/>
      <c r="ORB61"/>
      <c r="ORC61"/>
      <c r="ORD61"/>
      <c r="ORE61"/>
      <c r="ORF61"/>
      <c r="ORG61"/>
      <c r="ORH61"/>
      <c r="ORI61"/>
      <c r="ORJ61"/>
      <c r="ORK61"/>
      <c r="ORL61"/>
      <c r="ORM61"/>
      <c r="ORN61"/>
      <c r="ORO61"/>
      <c r="ORP61"/>
      <c r="ORQ61"/>
      <c r="ORR61"/>
      <c r="ORS61"/>
      <c r="ORT61"/>
      <c r="ORU61"/>
      <c r="ORV61"/>
      <c r="ORW61"/>
      <c r="ORX61"/>
      <c r="ORY61"/>
      <c r="ORZ61"/>
      <c r="OSA61"/>
      <c r="OSB61"/>
      <c r="OSC61"/>
      <c r="OSD61"/>
      <c r="OSE61"/>
      <c r="OSF61"/>
      <c r="OSG61"/>
      <c r="OSH61"/>
      <c r="OSI61"/>
      <c r="OSJ61"/>
      <c r="OSK61"/>
      <c r="OSL61"/>
      <c r="OSM61"/>
      <c r="OSN61"/>
      <c r="OSO61"/>
      <c r="OSP61"/>
      <c r="OSQ61"/>
      <c r="OSR61"/>
      <c r="OSS61"/>
      <c r="OST61"/>
      <c r="OSU61"/>
      <c r="OSV61"/>
      <c r="OSW61"/>
      <c r="OSX61"/>
      <c r="OSY61"/>
      <c r="OSZ61"/>
      <c r="OTA61"/>
      <c r="OTB61"/>
      <c r="OTC61"/>
      <c r="OTD61"/>
      <c r="OTE61"/>
      <c r="OTF61"/>
      <c r="OTG61"/>
      <c r="OTH61"/>
      <c r="OTI61"/>
      <c r="OTJ61"/>
      <c r="OTK61"/>
      <c r="OTL61"/>
      <c r="OTM61"/>
      <c r="OTN61"/>
      <c r="OTO61"/>
      <c r="OTP61"/>
      <c r="OTQ61"/>
      <c r="OTR61"/>
      <c r="OTS61"/>
      <c r="OTT61"/>
      <c r="OTU61"/>
      <c r="OTV61"/>
      <c r="OTW61"/>
      <c r="OTX61"/>
      <c r="OTY61"/>
      <c r="OTZ61"/>
      <c r="OUA61"/>
      <c r="OUB61"/>
      <c r="OUC61"/>
      <c r="OUD61"/>
      <c r="OUE61"/>
      <c r="OUF61"/>
      <c r="OUG61"/>
      <c r="OUH61"/>
      <c r="OUI61"/>
      <c r="OUJ61"/>
      <c r="OUK61"/>
      <c r="OUL61"/>
      <c r="OUM61"/>
      <c r="OUN61"/>
      <c r="OUO61"/>
      <c r="OUP61"/>
      <c r="OUQ61"/>
      <c r="OUR61"/>
      <c r="OUS61"/>
      <c r="OUT61"/>
      <c r="OUU61"/>
      <c r="OUV61"/>
      <c r="OUW61"/>
      <c r="OUX61"/>
      <c r="OUY61"/>
      <c r="OUZ61"/>
      <c r="OVA61"/>
      <c r="OVB61"/>
      <c r="OVC61"/>
      <c r="OVD61"/>
      <c r="OVE61"/>
      <c r="OVF61"/>
      <c r="OVG61"/>
      <c r="OVH61"/>
      <c r="OVI61"/>
      <c r="OVJ61"/>
      <c r="OVK61"/>
      <c r="OVL61"/>
      <c r="OVM61"/>
      <c r="OVN61"/>
      <c r="OVO61"/>
      <c r="OVP61"/>
      <c r="OVQ61"/>
      <c r="OVR61"/>
      <c r="OVS61"/>
      <c r="OVT61"/>
      <c r="OVU61"/>
      <c r="OVV61"/>
      <c r="OVW61"/>
      <c r="OVX61"/>
      <c r="OVY61"/>
      <c r="OVZ61"/>
      <c r="OWA61"/>
      <c r="OWB61"/>
      <c r="OWC61"/>
      <c r="OWD61"/>
      <c r="OWE61"/>
      <c r="OWF61"/>
      <c r="OWG61"/>
      <c r="OWH61"/>
      <c r="OWI61"/>
      <c r="OWJ61"/>
      <c r="OWK61"/>
      <c r="OWL61"/>
      <c r="OWM61"/>
      <c r="OWN61"/>
      <c r="OWO61"/>
      <c r="OWP61"/>
      <c r="OWQ61"/>
      <c r="OWR61"/>
      <c r="OWS61"/>
      <c r="OWT61"/>
      <c r="OWU61"/>
      <c r="OWV61"/>
      <c r="OWW61"/>
      <c r="OWX61"/>
      <c r="OWY61"/>
      <c r="OWZ61"/>
      <c r="OXA61"/>
      <c r="OXB61"/>
      <c r="OXC61"/>
      <c r="OXD61"/>
      <c r="OXE61"/>
      <c r="OXF61"/>
      <c r="OXG61"/>
      <c r="OXH61"/>
      <c r="OXI61"/>
      <c r="OXJ61"/>
      <c r="OXK61"/>
      <c r="OXL61"/>
      <c r="OXM61"/>
      <c r="OXN61"/>
      <c r="OXO61"/>
      <c r="OXP61"/>
      <c r="OXQ61"/>
      <c r="OXR61"/>
      <c r="OXS61"/>
      <c r="OXT61"/>
      <c r="OXU61"/>
      <c r="OXV61"/>
      <c r="OXW61"/>
      <c r="OXX61"/>
      <c r="OXY61"/>
      <c r="OXZ61"/>
      <c r="OYA61"/>
      <c r="OYB61"/>
      <c r="OYC61"/>
      <c r="OYD61"/>
      <c r="OYE61"/>
      <c r="OYF61"/>
      <c r="OYG61"/>
      <c r="OYH61"/>
      <c r="OYI61"/>
      <c r="OYJ61"/>
      <c r="OYK61"/>
      <c r="OYL61"/>
      <c r="OYM61"/>
      <c r="OYN61"/>
      <c r="OYO61"/>
      <c r="OYP61"/>
      <c r="OYQ61"/>
      <c r="OYR61"/>
      <c r="OYS61"/>
      <c r="OYT61"/>
      <c r="OYU61"/>
      <c r="OYV61"/>
      <c r="OYW61"/>
      <c r="OYX61"/>
      <c r="OYY61"/>
      <c r="OYZ61"/>
      <c r="OZA61"/>
      <c r="OZB61"/>
      <c r="OZC61"/>
      <c r="OZD61"/>
      <c r="OZE61"/>
      <c r="OZF61"/>
      <c r="OZG61"/>
      <c r="OZH61"/>
      <c r="OZI61"/>
      <c r="OZJ61"/>
      <c r="OZK61"/>
      <c r="OZL61"/>
      <c r="OZM61"/>
      <c r="OZN61"/>
      <c r="OZO61"/>
      <c r="OZP61"/>
      <c r="OZQ61"/>
      <c r="OZR61"/>
      <c r="OZS61"/>
      <c r="OZT61"/>
      <c r="OZU61"/>
      <c r="OZV61"/>
      <c r="OZW61"/>
      <c r="OZX61"/>
      <c r="OZY61"/>
      <c r="OZZ61"/>
      <c r="PAA61"/>
      <c r="PAB61"/>
      <c r="PAC61"/>
      <c r="PAD61"/>
      <c r="PAE61"/>
      <c r="PAF61"/>
      <c r="PAG61"/>
      <c r="PAH61"/>
      <c r="PAI61"/>
      <c r="PAJ61"/>
      <c r="PAK61"/>
      <c r="PAL61"/>
      <c r="PAM61"/>
      <c r="PAN61"/>
      <c r="PAO61"/>
      <c r="PAP61"/>
      <c r="PAQ61"/>
      <c r="PAR61"/>
      <c r="PAS61"/>
      <c r="PAT61"/>
      <c r="PAU61"/>
      <c r="PAV61"/>
      <c r="PAW61"/>
      <c r="PAX61"/>
      <c r="PAY61"/>
      <c r="PAZ61"/>
      <c r="PBA61"/>
      <c r="PBB61"/>
      <c r="PBC61"/>
      <c r="PBD61"/>
      <c r="PBE61"/>
      <c r="PBF61"/>
      <c r="PBG61"/>
      <c r="PBH61"/>
      <c r="PBI61"/>
      <c r="PBJ61"/>
      <c r="PBK61"/>
      <c r="PBL61"/>
      <c r="PBM61"/>
      <c r="PBN61"/>
      <c r="PBO61"/>
      <c r="PBP61"/>
      <c r="PBQ61"/>
      <c r="PBR61"/>
      <c r="PBS61"/>
      <c r="PBT61"/>
      <c r="PBU61"/>
      <c r="PBV61"/>
      <c r="PBW61"/>
      <c r="PBX61"/>
      <c r="PBY61"/>
      <c r="PBZ61"/>
      <c r="PCA61"/>
      <c r="PCB61"/>
      <c r="PCC61"/>
      <c r="PCD61"/>
      <c r="PCE61"/>
      <c r="PCF61"/>
      <c r="PCG61"/>
      <c r="PCH61"/>
      <c r="PCI61"/>
      <c r="PCJ61"/>
      <c r="PCK61"/>
      <c r="PCL61"/>
      <c r="PCM61"/>
      <c r="PCN61"/>
      <c r="PCO61"/>
      <c r="PCP61"/>
      <c r="PCQ61"/>
      <c r="PCR61"/>
      <c r="PCS61"/>
      <c r="PCT61"/>
      <c r="PCU61"/>
      <c r="PCV61"/>
      <c r="PCW61"/>
      <c r="PCX61"/>
      <c r="PCY61"/>
      <c r="PCZ61"/>
      <c r="PDA61"/>
      <c r="PDB61"/>
      <c r="PDC61"/>
      <c r="PDD61"/>
      <c r="PDE61"/>
      <c r="PDF61"/>
      <c r="PDG61"/>
      <c r="PDH61"/>
      <c r="PDI61"/>
      <c r="PDJ61"/>
      <c r="PDK61"/>
      <c r="PDL61"/>
      <c r="PDM61"/>
      <c r="PDN61"/>
      <c r="PDO61"/>
      <c r="PDP61"/>
      <c r="PDQ61"/>
      <c r="PDR61"/>
      <c r="PDS61"/>
      <c r="PDT61"/>
      <c r="PDU61"/>
      <c r="PDV61"/>
      <c r="PDW61"/>
      <c r="PDX61"/>
      <c r="PDY61"/>
      <c r="PDZ61"/>
      <c r="PEA61"/>
      <c r="PEB61"/>
      <c r="PEC61"/>
      <c r="PED61"/>
      <c r="PEE61"/>
      <c r="PEF61"/>
      <c r="PEG61"/>
      <c r="PEH61"/>
      <c r="PEI61"/>
      <c r="PEJ61"/>
      <c r="PEK61"/>
      <c r="PEL61"/>
      <c r="PEM61"/>
      <c r="PEN61"/>
      <c r="PEO61"/>
      <c r="PEP61"/>
      <c r="PEQ61"/>
      <c r="PER61"/>
      <c r="PES61"/>
      <c r="PET61"/>
      <c r="PEU61"/>
      <c r="PEV61"/>
      <c r="PEW61"/>
      <c r="PEX61"/>
      <c r="PEY61"/>
      <c r="PEZ61"/>
      <c r="PFA61"/>
      <c r="PFB61"/>
      <c r="PFC61"/>
      <c r="PFD61"/>
      <c r="PFE61"/>
      <c r="PFF61"/>
      <c r="PFG61"/>
      <c r="PFH61"/>
      <c r="PFI61"/>
      <c r="PFJ61"/>
      <c r="PFK61"/>
      <c r="PFL61"/>
      <c r="PFM61"/>
      <c r="PFN61"/>
      <c r="PFO61"/>
      <c r="PFP61"/>
      <c r="PFQ61"/>
      <c r="PFR61"/>
      <c r="PFS61"/>
      <c r="PFT61"/>
      <c r="PFU61"/>
      <c r="PFV61"/>
      <c r="PFW61"/>
      <c r="PFX61"/>
      <c r="PFY61"/>
      <c r="PFZ61"/>
      <c r="PGA61"/>
      <c r="PGB61"/>
      <c r="PGC61"/>
      <c r="PGD61"/>
      <c r="PGE61"/>
      <c r="PGF61"/>
      <c r="PGG61"/>
      <c r="PGH61"/>
      <c r="PGI61"/>
      <c r="PGJ61"/>
      <c r="PGK61"/>
      <c r="PGL61"/>
      <c r="PGM61"/>
      <c r="PGN61"/>
      <c r="PGO61"/>
      <c r="PGP61"/>
      <c r="PGQ61"/>
      <c r="PGR61"/>
      <c r="PGS61"/>
      <c r="PGT61"/>
      <c r="PGU61"/>
      <c r="PGV61"/>
      <c r="PGW61"/>
      <c r="PGX61"/>
      <c r="PGY61"/>
      <c r="PGZ61"/>
      <c r="PHA61"/>
      <c r="PHB61"/>
      <c r="PHC61"/>
      <c r="PHD61"/>
      <c r="PHE61"/>
      <c r="PHF61"/>
      <c r="PHG61"/>
      <c r="PHH61"/>
      <c r="PHI61"/>
      <c r="PHJ61"/>
      <c r="PHK61"/>
      <c r="PHL61"/>
      <c r="PHM61"/>
      <c r="PHN61"/>
      <c r="PHO61"/>
      <c r="PHP61"/>
      <c r="PHQ61"/>
      <c r="PHR61"/>
      <c r="PHS61"/>
      <c r="PHT61"/>
      <c r="PHU61"/>
      <c r="PHV61"/>
      <c r="PHW61"/>
      <c r="PHX61"/>
      <c r="PHY61"/>
      <c r="PHZ61"/>
      <c r="PIA61"/>
      <c r="PIB61"/>
      <c r="PIC61"/>
      <c r="PID61"/>
      <c r="PIE61"/>
      <c r="PIF61"/>
      <c r="PIG61"/>
      <c r="PIH61"/>
      <c r="PII61"/>
      <c r="PIJ61"/>
      <c r="PIK61"/>
      <c r="PIL61"/>
      <c r="PIM61"/>
      <c r="PIN61"/>
      <c r="PIO61"/>
      <c r="PIP61"/>
      <c r="PIQ61"/>
      <c r="PIR61"/>
      <c r="PIS61"/>
      <c r="PIT61"/>
      <c r="PIU61"/>
      <c r="PIV61"/>
      <c r="PIW61"/>
      <c r="PIX61"/>
      <c r="PIY61"/>
      <c r="PIZ61"/>
      <c r="PJA61"/>
      <c r="PJB61"/>
      <c r="PJC61"/>
      <c r="PJD61"/>
      <c r="PJE61"/>
      <c r="PJF61"/>
      <c r="PJG61"/>
      <c r="PJH61"/>
      <c r="PJI61"/>
      <c r="PJJ61"/>
      <c r="PJK61"/>
      <c r="PJL61"/>
      <c r="PJM61"/>
      <c r="PJN61"/>
      <c r="PJO61"/>
      <c r="PJP61"/>
      <c r="PJQ61"/>
      <c r="PJR61"/>
      <c r="PJS61"/>
      <c r="PJT61"/>
      <c r="PJU61"/>
      <c r="PJV61"/>
      <c r="PJW61"/>
      <c r="PJX61"/>
      <c r="PJY61"/>
      <c r="PJZ61"/>
      <c r="PKA61"/>
      <c r="PKB61"/>
      <c r="PKC61"/>
      <c r="PKD61"/>
      <c r="PKE61"/>
      <c r="PKF61"/>
      <c r="PKG61"/>
      <c r="PKH61"/>
      <c r="PKI61"/>
      <c r="PKJ61"/>
      <c r="PKK61"/>
      <c r="PKL61"/>
      <c r="PKM61"/>
      <c r="PKN61"/>
      <c r="PKO61"/>
      <c r="PKP61"/>
      <c r="PKQ61"/>
      <c r="PKR61"/>
      <c r="PKS61"/>
      <c r="PKT61"/>
      <c r="PKU61"/>
      <c r="PKV61"/>
      <c r="PKW61"/>
      <c r="PKX61"/>
      <c r="PKY61"/>
      <c r="PKZ61"/>
      <c r="PLA61"/>
      <c r="PLB61"/>
      <c r="PLC61"/>
      <c r="PLD61"/>
      <c r="PLE61"/>
      <c r="PLF61"/>
      <c r="PLG61"/>
      <c r="PLH61"/>
      <c r="PLI61"/>
      <c r="PLJ61"/>
      <c r="PLK61"/>
      <c r="PLL61"/>
      <c r="PLM61"/>
      <c r="PLN61"/>
      <c r="PLO61"/>
      <c r="PLP61"/>
      <c r="PLQ61"/>
      <c r="PLR61"/>
      <c r="PLS61"/>
      <c r="PLT61"/>
      <c r="PLU61"/>
      <c r="PLV61"/>
      <c r="PLW61"/>
      <c r="PLX61"/>
      <c r="PLY61"/>
      <c r="PLZ61"/>
      <c r="PMA61"/>
      <c r="PMB61"/>
      <c r="PMC61"/>
      <c r="PMD61"/>
      <c r="PME61"/>
      <c r="PMF61"/>
      <c r="PMG61"/>
      <c r="PMH61"/>
      <c r="PMI61"/>
      <c r="PMJ61"/>
      <c r="PMK61"/>
      <c r="PML61"/>
      <c r="PMM61"/>
      <c r="PMN61"/>
      <c r="PMO61"/>
      <c r="PMP61"/>
      <c r="PMQ61"/>
      <c r="PMR61"/>
      <c r="PMS61"/>
      <c r="PMT61"/>
      <c r="PMU61"/>
      <c r="PMV61"/>
      <c r="PMW61"/>
      <c r="PMX61"/>
      <c r="PMY61"/>
      <c r="PMZ61"/>
      <c r="PNA61"/>
      <c r="PNB61"/>
      <c r="PNC61"/>
      <c r="PND61"/>
      <c r="PNE61"/>
      <c r="PNF61"/>
      <c r="PNG61"/>
      <c r="PNH61"/>
      <c r="PNI61"/>
      <c r="PNJ61"/>
      <c r="PNK61"/>
      <c r="PNL61"/>
      <c r="PNM61"/>
      <c r="PNN61"/>
      <c r="PNO61"/>
      <c r="PNP61"/>
      <c r="PNQ61"/>
      <c r="PNR61"/>
      <c r="PNS61"/>
      <c r="PNT61"/>
      <c r="PNU61"/>
      <c r="PNV61"/>
      <c r="PNW61"/>
      <c r="PNX61"/>
      <c r="PNY61"/>
      <c r="PNZ61"/>
      <c r="POA61"/>
      <c r="POB61"/>
      <c r="POC61"/>
      <c r="POD61"/>
      <c r="POE61"/>
      <c r="POF61"/>
      <c r="POG61"/>
      <c r="POH61"/>
      <c r="POI61"/>
      <c r="POJ61"/>
      <c r="POK61"/>
      <c r="POL61"/>
      <c r="POM61"/>
      <c r="PON61"/>
      <c r="POO61"/>
      <c r="POP61"/>
      <c r="POQ61"/>
      <c r="POR61"/>
      <c r="POS61"/>
      <c r="POT61"/>
      <c r="POU61"/>
      <c r="POV61"/>
      <c r="POW61"/>
      <c r="POX61"/>
      <c r="POY61"/>
      <c r="POZ61"/>
      <c r="PPA61"/>
      <c r="PPB61"/>
      <c r="PPC61"/>
      <c r="PPD61"/>
      <c r="PPE61"/>
      <c r="PPF61"/>
      <c r="PPG61"/>
      <c r="PPH61"/>
      <c r="PPI61"/>
      <c r="PPJ61"/>
      <c r="PPK61"/>
      <c r="PPL61"/>
      <c r="PPM61"/>
      <c r="PPN61"/>
      <c r="PPO61"/>
      <c r="PPP61"/>
      <c r="PPQ61"/>
      <c r="PPR61"/>
      <c r="PPS61"/>
      <c r="PPT61"/>
      <c r="PPU61"/>
      <c r="PPV61"/>
      <c r="PPW61"/>
      <c r="PPX61"/>
      <c r="PPY61"/>
      <c r="PPZ61"/>
      <c r="PQA61"/>
      <c r="PQB61"/>
      <c r="PQC61"/>
      <c r="PQD61"/>
      <c r="PQE61"/>
      <c r="PQF61"/>
      <c r="PQG61"/>
      <c r="PQH61"/>
      <c r="PQI61"/>
      <c r="PQJ61"/>
      <c r="PQK61"/>
      <c r="PQL61"/>
      <c r="PQM61"/>
      <c r="PQN61"/>
      <c r="PQO61"/>
      <c r="PQP61"/>
      <c r="PQQ61"/>
      <c r="PQR61"/>
      <c r="PQS61"/>
      <c r="PQT61"/>
      <c r="PQU61"/>
      <c r="PQV61"/>
      <c r="PQW61"/>
      <c r="PQX61"/>
      <c r="PQY61"/>
      <c r="PQZ61"/>
      <c r="PRA61"/>
      <c r="PRB61"/>
      <c r="PRC61"/>
      <c r="PRD61"/>
      <c r="PRE61"/>
      <c r="PRF61"/>
      <c r="PRG61"/>
      <c r="PRH61"/>
      <c r="PRI61"/>
      <c r="PRJ61"/>
      <c r="PRK61"/>
      <c r="PRL61"/>
      <c r="PRM61"/>
      <c r="PRN61"/>
      <c r="PRO61"/>
      <c r="PRP61"/>
      <c r="PRQ61"/>
      <c r="PRR61"/>
      <c r="PRS61"/>
      <c r="PRT61"/>
      <c r="PRU61"/>
      <c r="PRV61"/>
      <c r="PRW61"/>
      <c r="PRX61"/>
      <c r="PRY61"/>
      <c r="PRZ61"/>
      <c r="PSA61"/>
      <c r="PSB61"/>
      <c r="PSC61"/>
      <c r="PSD61"/>
      <c r="PSE61"/>
      <c r="PSF61"/>
      <c r="PSG61"/>
      <c r="PSH61"/>
      <c r="PSI61"/>
      <c r="PSJ61"/>
      <c r="PSK61"/>
      <c r="PSL61"/>
      <c r="PSM61"/>
      <c r="PSN61"/>
      <c r="PSO61"/>
      <c r="PSP61"/>
      <c r="PSQ61"/>
      <c r="PSR61"/>
      <c r="PSS61"/>
      <c r="PST61"/>
      <c r="PSU61"/>
      <c r="PSV61"/>
      <c r="PSW61"/>
      <c r="PSX61"/>
      <c r="PSY61"/>
      <c r="PSZ61"/>
      <c r="PTA61"/>
      <c r="PTB61"/>
      <c r="PTC61"/>
      <c r="PTD61"/>
      <c r="PTE61"/>
      <c r="PTF61"/>
      <c r="PTG61"/>
      <c r="PTH61"/>
      <c r="PTI61"/>
      <c r="PTJ61"/>
      <c r="PTK61"/>
      <c r="PTL61"/>
      <c r="PTM61"/>
      <c r="PTN61"/>
      <c r="PTO61"/>
      <c r="PTP61"/>
      <c r="PTQ61"/>
      <c r="PTR61"/>
      <c r="PTS61"/>
      <c r="PTT61"/>
      <c r="PTU61"/>
      <c r="PTV61"/>
      <c r="PTW61"/>
      <c r="PTX61"/>
      <c r="PTY61"/>
      <c r="PTZ61"/>
      <c r="PUA61"/>
      <c r="PUB61"/>
      <c r="PUC61"/>
      <c r="PUD61"/>
      <c r="PUE61"/>
      <c r="PUF61"/>
      <c r="PUG61"/>
      <c r="PUH61"/>
      <c r="PUI61"/>
      <c r="PUJ61"/>
      <c r="PUK61"/>
      <c r="PUL61"/>
      <c r="PUM61"/>
      <c r="PUN61"/>
      <c r="PUO61"/>
      <c r="PUP61"/>
      <c r="PUQ61"/>
      <c r="PUR61"/>
      <c r="PUS61"/>
      <c r="PUT61"/>
      <c r="PUU61"/>
      <c r="PUV61"/>
      <c r="PUW61"/>
      <c r="PUX61"/>
      <c r="PUY61"/>
      <c r="PUZ61"/>
      <c r="PVA61"/>
      <c r="PVB61"/>
      <c r="PVC61"/>
      <c r="PVD61"/>
      <c r="PVE61"/>
      <c r="PVF61"/>
      <c r="PVG61"/>
      <c r="PVH61"/>
      <c r="PVI61"/>
      <c r="PVJ61"/>
      <c r="PVK61"/>
      <c r="PVL61"/>
      <c r="PVM61"/>
      <c r="PVN61"/>
      <c r="PVO61"/>
      <c r="PVP61"/>
      <c r="PVQ61"/>
      <c r="PVR61"/>
      <c r="PVS61"/>
      <c r="PVT61"/>
      <c r="PVU61"/>
      <c r="PVV61"/>
      <c r="PVW61"/>
      <c r="PVX61"/>
      <c r="PVY61"/>
      <c r="PVZ61"/>
      <c r="PWA61"/>
      <c r="PWB61"/>
      <c r="PWC61"/>
      <c r="PWD61"/>
      <c r="PWE61"/>
      <c r="PWF61"/>
      <c r="PWG61"/>
      <c r="PWH61"/>
      <c r="PWI61"/>
      <c r="PWJ61"/>
      <c r="PWK61"/>
      <c r="PWL61"/>
      <c r="PWM61"/>
      <c r="PWN61"/>
      <c r="PWO61"/>
      <c r="PWP61"/>
      <c r="PWQ61"/>
      <c r="PWR61"/>
      <c r="PWS61"/>
      <c r="PWT61"/>
      <c r="PWU61"/>
      <c r="PWV61"/>
      <c r="PWW61"/>
      <c r="PWX61"/>
      <c r="PWY61"/>
      <c r="PWZ61"/>
      <c r="PXA61"/>
      <c r="PXB61"/>
      <c r="PXC61"/>
      <c r="PXD61"/>
      <c r="PXE61"/>
      <c r="PXF61"/>
      <c r="PXG61"/>
      <c r="PXH61"/>
      <c r="PXI61"/>
      <c r="PXJ61"/>
      <c r="PXK61"/>
      <c r="PXL61"/>
      <c r="PXM61"/>
      <c r="PXN61"/>
      <c r="PXO61"/>
      <c r="PXP61"/>
      <c r="PXQ61"/>
      <c r="PXR61"/>
      <c r="PXS61"/>
      <c r="PXT61"/>
      <c r="PXU61"/>
      <c r="PXV61"/>
      <c r="PXW61"/>
      <c r="PXX61"/>
      <c r="PXY61"/>
      <c r="PXZ61"/>
      <c r="PYA61"/>
      <c r="PYB61"/>
      <c r="PYC61"/>
      <c r="PYD61"/>
      <c r="PYE61"/>
      <c r="PYF61"/>
      <c r="PYG61"/>
      <c r="PYH61"/>
      <c r="PYI61"/>
      <c r="PYJ61"/>
      <c r="PYK61"/>
      <c r="PYL61"/>
      <c r="PYM61"/>
      <c r="PYN61"/>
      <c r="PYO61"/>
      <c r="PYP61"/>
      <c r="PYQ61"/>
      <c r="PYR61"/>
      <c r="PYS61"/>
      <c r="PYT61"/>
      <c r="PYU61"/>
      <c r="PYV61"/>
      <c r="PYW61"/>
      <c r="PYX61"/>
      <c r="PYY61"/>
      <c r="PYZ61"/>
      <c r="PZA61"/>
      <c r="PZB61"/>
      <c r="PZC61"/>
      <c r="PZD61"/>
      <c r="PZE61"/>
      <c r="PZF61"/>
      <c r="PZG61"/>
      <c r="PZH61"/>
      <c r="PZI61"/>
      <c r="PZJ61"/>
      <c r="PZK61"/>
      <c r="PZL61"/>
      <c r="PZM61"/>
      <c r="PZN61"/>
      <c r="PZO61"/>
      <c r="PZP61"/>
      <c r="PZQ61"/>
      <c r="PZR61"/>
      <c r="PZS61"/>
      <c r="PZT61"/>
      <c r="PZU61"/>
      <c r="PZV61"/>
      <c r="PZW61"/>
      <c r="PZX61"/>
      <c r="PZY61"/>
      <c r="PZZ61"/>
      <c r="QAA61"/>
      <c r="QAB61"/>
      <c r="QAC61"/>
      <c r="QAD61"/>
      <c r="QAE61"/>
      <c r="QAF61"/>
      <c r="QAG61"/>
      <c r="QAH61"/>
      <c r="QAI61"/>
      <c r="QAJ61"/>
      <c r="QAK61"/>
      <c r="QAL61"/>
      <c r="QAM61"/>
      <c r="QAN61"/>
      <c r="QAO61"/>
      <c r="QAP61"/>
      <c r="QAQ61"/>
      <c r="QAR61"/>
      <c r="QAS61"/>
      <c r="QAT61"/>
      <c r="QAU61"/>
      <c r="QAV61"/>
      <c r="QAW61"/>
      <c r="QAX61"/>
      <c r="QAY61"/>
      <c r="QAZ61"/>
      <c r="QBA61"/>
      <c r="QBB61"/>
      <c r="QBC61"/>
      <c r="QBD61"/>
      <c r="QBE61"/>
      <c r="QBF61"/>
      <c r="QBG61"/>
      <c r="QBH61"/>
      <c r="QBI61"/>
      <c r="QBJ61"/>
      <c r="QBK61"/>
      <c r="QBL61"/>
      <c r="QBM61"/>
      <c r="QBN61"/>
      <c r="QBO61"/>
      <c r="QBP61"/>
      <c r="QBQ61"/>
      <c r="QBR61"/>
      <c r="QBS61"/>
      <c r="QBT61"/>
      <c r="QBU61"/>
      <c r="QBV61"/>
      <c r="QBW61"/>
      <c r="QBX61"/>
      <c r="QBY61"/>
      <c r="QBZ61"/>
      <c r="QCA61"/>
      <c r="QCB61"/>
      <c r="QCC61"/>
      <c r="QCD61"/>
      <c r="QCE61"/>
      <c r="QCF61"/>
      <c r="QCG61"/>
      <c r="QCH61"/>
      <c r="QCI61"/>
      <c r="QCJ61"/>
      <c r="QCK61"/>
      <c r="QCL61"/>
      <c r="QCM61"/>
      <c r="QCN61"/>
      <c r="QCO61"/>
      <c r="QCP61"/>
      <c r="QCQ61"/>
      <c r="QCR61"/>
      <c r="QCS61"/>
      <c r="QCT61"/>
      <c r="QCU61"/>
      <c r="QCV61"/>
      <c r="QCW61"/>
      <c r="QCX61"/>
      <c r="QCY61"/>
      <c r="QCZ61"/>
      <c r="QDA61"/>
      <c r="QDB61"/>
      <c r="QDC61"/>
      <c r="QDD61"/>
      <c r="QDE61"/>
      <c r="QDF61"/>
      <c r="QDG61"/>
      <c r="QDH61"/>
      <c r="QDI61"/>
      <c r="QDJ61"/>
      <c r="QDK61"/>
      <c r="QDL61"/>
      <c r="QDM61"/>
      <c r="QDN61"/>
      <c r="QDO61"/>
      <c r="QDP61"/>
      <c r="QDQ61"/>
      <c r="QDR61"/>
      <c r="QDS61"/>
      <c r="QDT61"/>
      <c r="QDU61"/>
      <c r="QDV61"/>
      <c r="QDW61"/>
      <c r="QDX61"/>
      <c r="QDY61"/>
      <c r="QDZ61"/>
      <c r="QEA61"/>
      <c r="QEB61"/>
      <c r="QEC61"/>
      <c r="QED61"/>
      <c r="QEE61"/>
      <c r="QEF61"/>
      <c r="QEG61"/>
      <c r="QEH61"/>
      <c r="QEI61"/>
      <c r="QEJ61"/>
      <c r="QEK61"/>
      <c r="QEL61"/>
      <c r="QEM61"/>
      <c r="QEN61"/>
      <c r="QEO61"/>
      <c r="QEP61"/>
      <c r="QEQ61"/>
      <c r="QER61"/>
      <c r="QES61"/>
      <c r="QET61"/>
      <c r="QEU61"/>
      <c r="QEV61"/>
      <c r="QEW61"/>
      <c r="QEX61"/>
      <c r="QEY61"/>
      <c r="QEZ61"/>
      <c r="QFA61"/>
      <c r="QFB61"/>
      <c r="QFC61"/>
      <c r="QFD61"/>
      <c r="QFE61"/>
      <c r="QFF61"/>
      <c r="QFG61"/>
      <c r="QFH61"/>
      <c r="QFI61"/>
      <c r="QFJ61"/>
      <c r="QFK61"/>
      <c r="QFL61"/>
      <c r="QFM61"/>
      <c r="QFN61"/>
      <c r="QFO61"/>
      <c r="QFP61"/>
      <c r="QFQ61"/>
      <c r="QFR61"/>
      <c r="QFS61"/>
      <c r="QFT61"/>
      <c r="QFU61"/>
      <c r="QFV61"/>
      <c r="QFW61"/>
      <c r="QFX61"/>
      <c r="QFY61"/>
      <c r="QFZ61"/>
      <c r="QGA61"/>
      <c r="QGB61"/>
      <c r="QGC61"/>
      <c r="QGD61"/>
      <c r="QGE61"/>
      <c r="QGF61"/>
      <c r="QGG61"/>
      <c r="QGH61"/>
      <c r="QGI61"/>
      <c r="QGJ61"/>
      <c r="QGK61"/>
      <c r="QGL61"/>
      <c r="QGM61"/>
      <c r="QGN61"/>
      <c r="QGO61"/>
      <c r="QGP61"/>
      <c r="QGQ61"/>
      <c r="QGR61"/>
      <c r="QGS61"/>
      <c r="QGT61"/>
      <c r="QGU61"/>
      <c r="QGV61"/>
      <c r="QGW61"/>
      <c r="QGX61"/>
      <c r="QGY61"/>
      <c r="QGZ61"/>
      <c r="QHA61"/>
      <c r="QHB61"/>
      <c r="QHC61"/>
      <c r="QHD61"/>
      <c r="QHE61"/>
      <c r="QHF61"/>
      <c r="QHG61"/>
      <c r="QHH61"/>
      <c r="QHI61"/>
      <c r="QHJ61"/>
      <c r="QHK61"/>
      <c r="QHL61"/>
      <c r="QHM61"/>
      <c r="QHN61"/>
      <c r="QHO61"/>
      <c r="QHP61"/>
      <c r="QHQ61"/>
      <c r="QHR61"/>
      <c r="QHS61"/>
      <c r="QHT61"/>
      <c r="QHU61"/>
      <c r="QHV61"/>
      <c r="QHW61"/>
      <c r="QHX61"/>
      <c r="QHY61"/>
      <c r="QHZ61"/>
      <c r="QIA61"/>
      <c r="QIB61"/>
      <c r="QIC61"/>
      <c r="QID61"/>
      <c r="QIE61"/>
      <c r="QIF61"/>
      <c r="QIG61"/>
      <c r="QIH61"/>
      <c r="QII61"/>
      <c r="QIJ61"/>
      <c r="QIK61"/>
      <c r="QIL61"/>
      <c r="QIM61"/>
      <c r="QIN61"/>
      <c r="QIO61"/>
      <c r="QIP61"/>
      <c r="QIQ61"/>
      <c r="QIR61"/>
      <c r="QIS61"/>
      <c r="QIT61"/>
      <c r="QIU61"/>
      <c r="QIV61"/>
      <c r="QIW61"/>
      <c r="QIX61"/>
      <c r="QIY61"/>
      <c r="QIZ61"/>
      <c r="QJA61"/>
      <c r="QJB61"/>
      <c r="QJC61"/>
      <c r="QJD61"/>
      <c r="QJE61"/>
      <c r="QJF61"/>
      <c r="QJG61"/>
      <c r="QJH61"/>
      <c r="QJI61"/>
      <c r="QJJ61"/>
      <c r="QJK61"/>
      <c r="QJL61"/>
      <c r="QJM61"/>
      <c r="QJN61"/>
      <c r="QJO61"/>
      <c r="QJP61"/>
      <c r="QJQ61"/>
      <c r="QJR61"/>
      <c r="QJS61"/>
      <c r="QJT61"/>
      <c r="QJU61"/>
      <c r="QJV61"/>
      <c r="QJW61"/>
      <c r="QJX61"/>
      <c r="QJY61"/>
      <c r="QJZ61"/>
      <c r="QKA61"/>
      <c r="QKB61"/>
      <c r="QKC61"/>
      <c r="QKD61"/>
      <c r="QKE61"/>
      <c r="QKF61"/>
      <c r="QKG61"/>
      <c r="QKH61"/>
      <c r="QKI61"/>
      <c r="QKJ61"/>
      <c r="QKK61"/>
      <c r="QKL61"/>
      <c r="QKM61"/>
      <c r="QKN61"/>
      <c r="QKO61"/>
      <c r="QKP61"/>
      <c r="QKQ61"/>
      <c r="QKR61"/>
      <c r="QKS61"/>
      <c r="QKT61"/>
      <c r="QKU61"/>
      <c r="QKV61"/>
      <c r="QKW61"/>
      <c r="QKX61"/>
      <c r="QKY61"/>
      <c r="QKZ61"/>
      <c r="QLA61"/>
      <c r="QLB61"/>
      <c r="QLC61"/>
      <c r="QLD61"/>
      <c r="QLE61"/>
      <c r="QLF61"/>
      <c r="QLG61"/>
      <c r="QLH61"/>
      <c r="QLI61"/>
      <c r="QLJ61"/>
      <c r="QLK61"/>
      <c r="QLL61"/>
      <c r="QLM61"/>
      <c r="QLN61"/>
      <c r="QLO61"/>
      <c r="QLP61"/>
      <c r="QLQ61"/>
      <c r="QLR61"/>
      <c r="QLS61"/>
      <c r="QLT61"/>
      <c r="QLU61"/>
      <c r="QLV61"/>
      <c r="QLW61"/>
      <c r="QLX61"/>
      <c r="QLY61"/>
      <c r="QLZ61"/>
      <c r="QMA61"/>
      <c r="QMB61"/>
      <c r="QMC61"/>
      <c r="QMD61"/>
      <c r="QME61"/>
      <c r="QMF61"/>
      <c r="QMG61"/>
      <c r="QMH61"/>
      <c r="QMI61"/>
      <c r="QMJ61"/>
      <c r="QMK61"/>
      <c r="QML61"/>
      <c r="QMM61"/>
      <c r="QMN61"/>
      <c r="QMO61"/>
      <c r="QMP61"/>
      <c r="QMQ61"/>
      <c r="QMR61"/>
      <c r="QMS61"/>
      <c r="QMT61"/>
      <c r="QMU61"/>
      <c r="QMV61"/>
      <c r="QMW61"/>
      <c r="QMX61"/>
      <c r="QMY61"/>
      <c r="QMZ61"/>
      <c r="QNA61"/>
      <c r="QNB61"/>
      <c r="QNC61"/>
      <c r="QND61"/>
      <c r="QNE61"/>
      <c r="QNF61"/>
      <c r="QNG61"/>
      <c r="QNH61"/>
      <c r="QNI61"/>
      <c r="QNJ61"/>
      <c r="QNK61"/>
      <c r="QNL61"/>
      <c r="QNM61"/>
      <c r="QNN61"/>
      <c r="QNO61"/>
      <c r="QNP61"/>
      <c r="QNQ61"/>
      <c r="QNR61"/>
      <c r="QNS61"/>
      <c r="QNT61"/>
      <c r="QNU61"/>
      <c r="QNV61"/>
      <c r="QNW61"/>
      <c r="QNX61"/>
      <c r="QNY61"/>
      <c r="QNZ61"/>
      <c r="QOA61"/>
      <c r="QOB61"/>
      <c r="QOC61"/>
      <c r="QOD61"/>
      <c r="QOE61"/>
      <c r="QOF61"/>
      <c r="QOG61"/>
      <c r="QOH61"/>
      <c r="QOI61"/>
      <c r="QOJ61"/>
      <c r="QOK61"/>
      <c r="QOL61"/>
      <c r="QOM61"/>
      <c r="QON61"/>
      <c r="QOO61"/>
      <c r="QOP61"/>
      <c r="QOQ61"/>
      <c r="QOR61"/>
      <c r="QOS61"/>
      <c r="QOT61"/>
      <c r="QOU61"/>
      <c r="QOV61"/>
      <c r="QOW61"/>
      <c r="QOX61"/>
      <c r="QOY61"/>
      <c r="QOZ61"/>
      <c r="QPA61"/>
      <c r="QPB61"/>
      <c r="QPC61"/>
      <c r="QPD61"/>
      <c r="QPE61"/>
      <c r="QPF61"/>
      <c r="QPG61"/>
      <c r="QPH61"/>
      <c r="QPI61"/>
      <c r="QPJ61"/>
      <c r="QPK61"/>
      <c r="QPL61"/>
      <c r="QPM61"/>
      <c r="QPN61"/>
      <c r="QPO61"/>
      <c r="QPP61"/>
      <c r="QPQ61"/>
      <c r="QPR61"/>
      <c r="QPS61"/>
      <c r="QPT61"/>
      <c r="QPU61"/>
      <c r="QPV61"/>
      <c r="QPW61"/>
      <c r="QPX61"/>
      <c r="QPY61"/>
      <c r="QPZ61"/>
      <c r="QQA61"/>
      <c r="QQB61"/>
      <c r="QQC61"/>
      <c r="QQD61"/>
      <c r="QQE61"/>
      <c r="QQF61"/>
      <c r="QQG61"/>
      <c r="QQH61"/>
      <c r="QQI61"/>
      <c r="QQJ61"/>
      <c r="QQK61"/>
      <c r="QQL61"/>
      <c r="QQM61"/>
      <c r="QQN61"/>
      <c r="QQO61"/>
      <c r="QQP61"/>
      <c r="QQQ61"/>
      <c r="QQR61"/>
      <c r="QQS61"/>
      <c r="QQT61"/>
      <c r="QQU61"/>
      <c r="QQV61"/>
      <c r="QQW61"/>
      <c r="QQX61"/>
      <c r="QQY61"/>
      <c r="QQZ61"/>
      <c r="QRA61"/>
      <c r="QRB61"/>
      <c r="QRC61"/>
      <c r="QRD61"/>
      <c r="QRE61"/>
      <c r="QRF61"/>
      <c r="QRG61"/>
      <c r="QRH61"/>
      <c r="QRI61"/>
      <c r="QRJ61"/>
      <c r="QRK61"/>
      <c r="QRL61"/>
      <c r="QRM61"/>
      <c r="QRN61"/>
      <c r="QRO61"/>
      <c r="QRP61"/>
      <c r="QRQ61"/>
      <c r="QRR61"/>
      <c r="QRS61"/>
      <c r="QRT61"/>
      <c r="QRU61"/>
      <c r="QRV61"/>
      <c r="QRW61"/>
      <c r="QRX61"/>
      <c r="QRY61"/>
      <c r="QRZ61"/>
      <c r="QSA61"/>
      <c r="QSB61"/>
      <c r="QSC61"/>
      <c r="QSD61"/>
      <c r="QSE61"/>
      <c r="QSF61"/>
      <c r="QSG61"/>
      <c r="QSH61"/>
      <c r="QSI61"/>
      <c r="QSJ61"/>
      <c r="QSK61"/>
      <c r="QSL61"/>
      <c r="QSM61"/>
      <c r="QSN61"/>
      <c r="QSO61"/>
      <c r="QSP61"/>
      <c r="QSQ61"/>
      <c r="QSR61"/>
      <c r="QSS61"/>
      <c r="QST61"/>
      <c r="QSU61"/>
      <c r="QSV61"/>
      <c r="QSW61"/>
      <c r="QSX61"/>
      <c r="QSY61"/>
      <c r="QSZ61"/>
      <c r="QTA61"/>
      <c r="QTB61"/>
      <c r="QTC61"/>
      <c r="QTD61"/>
      <c r="QTE61"/>
      <c r="QTF61"/>
      <c r="QTG61"/>
      <c r="QTH61"/>
      <c r="QTI61"/>
      <c r="QTJ61"/>
      <c r="QTK61"/>
      <c r="QTL61"/>
      <c r="QTM61"/>
      <c r="QTN61"/>
      <c r="QTO61"/>
      <c r="QTP61"/>
      <c r="QTQ61"/>
      <c r="QTR61"/>
      <c r="QTS61"/>
      <c r="QTT61"/>
      <c r="QTU61"/>
      <c r="QTV61"/>
      <c r="QTW61"/>
      <c r="QTX61"/>
      <c r="QTY61"/>
      <c r="QTZ61"/>
      <c r="QUA61"/>
      <c r="QUB61"/>
      <c r="QUC61"/>
      <c r="QUD61"/>
      <c r="QUE61"/>
      <c r="QUF61"/>
      <c r="QUG61"/>
      <c r="QUH61"/>
      <c r="QUI61"/>
      <c r="QUJ61"/>
      <c r="QUK61"/>
      <c r="QUL61"/>
      <c r="QUM61"/>
      <c r="QUN61"/>
      <c r="QUO61"/>
      <c r="QUP61"/>
      <c r="QUQ61"/>
      <c r="QUR61"/>
      <c r="QUS61"/>
      <c r="QUT61"/>
      <c r="QUU61"/>
      <c r="QUV61"/>
      <c r="QUW61"/>
      <c r="QUX61"/>
      <c r="QUY61"/>
      <c r="QUZ61"/>
      <c r="QVA61"/>
      <c r="QVB61"/>
      <c r="QVC61"/>
      <c r="QVD61"/>
      <c r="QVE61"/>
      <c r="QVF61"/>
      <c r="QVG61"/>
      <c r="QVH61"/>
      <c r="QVI61"/>
      <c r="QVJ61"/>
      <c r="QVK61"/>
      <c r="QVL61"/>
      <c r="QVM61"/>
      <c r="QVN61"/>
      <c r="QVO61"/>
      <c r="QVP61"/>
      <c r="QVQ61"/>
      <c r="QVR61"/>
      <c r="QVS61"/>
      <c r="QVT61"/>
      <c r="QVU61"/>
      <c r="QVV61"/>
      <c r="QVW61"/>
      <c r="QVX61"/>
      <c r="QVY61"/>
      <c r="QVZ61"/>
      <c r="QWA61"/>
      <c r="QWB61"/>
      <c r="QWC61"/>
      <c r="QWD61"/>
      <c r="QWE61"/>
      <c r="QWF61"/>
      <c r="QWG61"/>
      <c r="QWH61"/>
      <c r="QWI61"/>
      <c r="QWJ61"/>
      <c r="QWK61"/>
      <c r="QWL61"/>
      <c r="QWM61"/>
      <c r="QWN61"/>
      <c r="QWO61"/>
      <c r="QWP61"/>
      <c r="QWQ61"/>
      <c r="QWR61"/>
      <c r="QWS61"/>
      <c r="QWT61"/>
      <c r="QWU61"/>
      <c r="QWV61"/>
      <c r="QWW61"/>
      <c r="QWX61"/>
      <c r="QWY61"/>
      <c r="QWZ61"/>
      <c r="QXA61"/>
      <c r="QXB61"/>
      <c r="QXC61"/>
      <c r="QXD61"/>
      <c r="QXE61"/>
      <c r="QXF61"/>
      <c r="QXG61"/>
      <c r="QXH61"/>
      <c r="QXI61"/>
      <c r="QXJ61"/>
      <c r="QXK61"/>
      <c r="QXL61"/>
      <c r="QXM61"/>
      <c r="QXN61"/>
      <c r="QXO61"/>
      <c r="QXP61"/>
      <c r="QXQ61"/>
      <c r="QXR61"/>
      <c r="QXS61"/>
      <c r="QXT61"/>
      <c r="QXU61"/>
      <c r="QXV61"/>
      <c r="QXW61"/>
      <c r="QXX61"/>
      <c r="QXY61"/>
      <c r="QXZ61"/>
      <c r="QYA61"/>
      <c r="QYB61"/>
      <c r="QYC61"/>
      <c r="QYD61"/>
      <c r="QYE61"/>
      <c r="QYF61"/>
      <c r="QYG61"/>
      <c r="QYH61"/>
      <c r="QYI61"/>
      <c r="QYJ61"/>
      <c r="QYK61"/>
      <c r="QYL61"/>
      <c r="QYM61"/>
      <c r="QYN61"/>
      <c r="QYO61"/>
      <c r="QYP61"/>
      <c r="QYQ61"/>
      <c r="QYR61"/>
      <c r="QYS61"/>
      <c r="QYT61"/>
      <c r="QYU61"/>
      <c r="QYV61"/>
      <c r="QYW61"/>
      <c r="QYX61"/>
      <c r="QYY61"/>
      <c r="QYZ61"/>
      <c r="QZA61"/>
      <c r="QZB61"/>
      <c r="QZC61"/>
      <c r="QZD61"/>
      <c r="QZE61"/>
      <c r="QZF61"/>
      <c r="QZG61"/>
      <c r="QZH61"/>
      <c r="QZI61"/>
      <c r="QZJ61"/>
      <c r="QZK61"/>
      <c r="QZL61"/>
      <c r="QZM61"/>
      <c r="QZN61"/>
      <c r="QZO61"/>
      <c r="QZP61"/>
      <c r="QZQ61"/>
      <c r="QZR61"/>
      <c r="QZS61"/>
      <c r="QZT61"/>
      <c r="QZU61"/>
      <c r="QZV61"/>
      <c r="QZW61"/>
      <c r="QZX61"/>
      <c r="QZY61"/>
      <c r="QZZ61"/>
      <c r="RAA61"/>
      <c r="RAB61"/>
      <c r="RAC61"/>
      <c r="RAD61"/>
      <c r="RAE61"/>
      <c r="RAF61"/>
      <c r="RAG61"/>
      <c r="RAH61"/>
      <c r="RAI61"/>
      <c r="RAJ61"/>
      <c r="RAK61"/>
      <c r="RAL61"/>
      <c r="RAM61"/>
      <c r="RAN61"/>
      <c r="RAO61"/>
      <c r="RAP61"/>
      <c r="RAQ61"/>
      <c r="RAR61"/>
      <c r="RAS61"/>
      <c r="RAT61"/>
      <c r="RAU61"/>
      <c r="RAV61"/>
      <c r="RAW61"/>
      <c r="RAX61"/>
      <c r="RAY61"/>
      <c r="RAZ61"/>
      <c r="RBA61"/>
      <c r="RBB61"/>
      <c r="RBC61"/>
      <c r="RBD61"/>
      <c r="RBE61"/>
      <c r="RBF61"/>
      <c r="RBG61"/>
      <c r="RBH61"/>
      <c r="RBI61"/>
      <c r="RBJ61"/>
      <c r="RBK61"/>
      <c r="RBL61"/>
      <c r="RBM61"/>
      <c r="RBN61"/>
      <c r="RBO61"/>
      <c r="RBP61"/>
      <c r="RBQ61"/>
      <c r="RBR61"/>
      <c r="RBS61"/>
      <c r="RBT61"/>
      <c r="RBU61"/>
      <c r="RBV61"/>
      <c r="RBW61"/>
      <c r="RBX61"/>
      <c r="RBY61"/>
      <c r="RBZ61"/>
      <c r="RCA61"/>
      <c r="RCB61"/>
      <c r="RCC61"/>
      <c r="RCD61"/>
      <c r="RCE61"/>
      <c r="RCF61"/>
      <c r="RCG61"/>
      <c r="RCH61"/>
      <c r="RCI61"/>
      <c r="RCJ61"/>
      <c r="RCK61"/>
      <c r="RCL61"/>
      <c r="RCM61"/>
      <c r="RCN61"/>
      <c r="RCO61"/>
      <c r="RCP61"/>
      <c r="RCQ61"/>
      <c r="RCR61"/>
      <c r="RCS61"/>
      <c r="RCT61"/>
      <c r="RCU61"/>
      <c r="RCV61"/>
      <c r="RCW61"/>
      <c r="RCX61"/>
      <c r="RCY61"/>
      <c r="RCZ61"/>
      <c r="RDA61"/>
      <c r="RDB61"/>
      <c r="RDC61"/>
      <c r="RDD61"/>
      <c r="RDE61"/>
      <c r="RDF61"/>
      <c r="RDG61"/>
      <c r="RDH61"/>
      <c r="RDI61"/>
      <c r="RDJ61"/>
      <c r="RDK61"/>
      <c r="RDL61"/>
      <c r="RDM61"/>
      <c r="RDN61"/>
      <c r="RDO61"/>
      <c r="RDP61"/>
      <c r="RDQ61"/>
      <c r="RDR61"/>
      <c r="RDS61"/>
      <c r="RDT61"/>
      <c r="RDU61"/>
      <c r="RDV61"/>
      <c r="RDW61"/>
      <c r="RDX61"/>
      <c r="RDY61"/>
      <c r="RDZ61"/>
      <c r="REA61"/>
      <c r="REB61"/>
      <c r="REC61"/>
      <c r="RED61"/>
      <c r="REE61"/>
      <c r="REF61"/>
      <c r="REG61"/>
      <c r="REH61"/>
      <c r="REI61"/>
      <c r="REJ61"/>
      <c r="REK61"/>
      <c r="REL61"/>
      <c r="REM61"/>
      <c r="REN61"/>
      <c r="REO61"/>
      <c r="REP61"/>
      <c r="REQ61"/>
      <c r="RER61"/>
      <c r="RES61"/>
      <c r="RET61"/>
      <c r="REU61"/>
      <c r="REV61"/>
      <c r="REW61"/>
      <c r="REX61"/>
      <c r="REY61"/>
      <c r="REZ61"/>
      <c r="RFA61"/>
      <c r="RFB61"/>
      <c r="RFC61"/>
      <c r="RFD61"/>
      <c r="RFE61"/>
      <c r="RFF61"/>
      <c r="RFG61"/>
      <c r="RFH61"/>
      <c r="RFI61"/>
      <c r="RFJ61"/>
      <c r="RFK61"/>
      <c r="RFL61"/>
      <c r="RFM61"/>
      <c r="RFN61"/>
      <c r="RFO61"/>
      <c r="RFP61"/>
      <c r="RFQ61"/>
      <c r="RFR61"/>
      <c r="RFS61"/>
      <c r="RFT61"/>
      <c r="RFU61"/>
      <c r="RFV61"/>
      <c r="RFW61"/>
      <c r="RFX61"/>
      <c r="RFY61"/>
      <c r="RFZ61"/>
      <c r="RGA61"/>
      <c r="RGB61"/>
      <c r="RGC61"/>
      <c r="RGD61"/>
      <c r="RGE61"/>
      <c r="RGF61"/>
      <c r="RGG61"/>
      <c r="RGH61"/>
      <c r="RGI61"/>
      <c r="RGJ61"/>
      <c r="RGK61"/>
      <c r="RGL61"/>
      <c r="RGM61"/>
      <c r="RGN61"/>
      <c r="RGO61"/>
      <c r="RGP61"/>
      <c r="RGQ61"/>
      <c r="RGR61"/>
      <c r="RGS61"/>
      <c r="RGT61"/>
      <c r="RGU61"/>
      <c r="RGV61"/>
      <c r="RGW61"/>
      <c r="RGX61"/>
      <c r="RGY61"/>
      <c r="RGZ61"/>
      <c r="RHA61"/>
      <c r="RHB61"/>
      <c r="RHC61"/>
      <c r="RHD61"/>
      <c r="RHE61"/>
      <c r="RHF61"/>
      <c r="RHG61"/>
      <c r="RHH61"/>
      <c r="RHI61"/>
      <c r="RHJ61"/>
      <c r="RHK61"/>
      <c r="RHL61"/>
      <c r="RHM61"/>
      <c r="RHN61"/>
      <c r="RHO61"/>
      <c r="RHP61"/>
      <c r="RHQ61"/>
      <c r="RHR61"/>
      <c r="RHS61"/>
      <c r="RHT61"/>
      <c r="RHU61"/>
      <c r="RHV61"/>
      <c r="RHW61"/>
      <c r="RHX61"/>
      <c r="RHY61"/>
      <c r="RHZ61"/>
      <c r="RIA61"/>
      <c r="RIB61"/>
      <c r="RIC61"/>
      <c r="RID61"/>
      <c r="RIE61"/>
      <c r="RIF61"/>
      <c r="RIG61"/>
      <c r="RIH61"/>
      <c r="RII61"/>
      <c r="RIJ61"/>
      <c r="RIK61"/>
      <c r="RIL61"/>
      <c r="RIM61"/>
      <c r="RIN61"/>
      <c r="RIO61"/>
      <c r="RIP61"/>
      <c r="RIQ61"/>
      <c r="RIR61"/>
      <c r="RIS61"/>
      <c r="RIT61"/>
      <c r="RIU61"/>
      <c r="RIV61"/>
      <c r="RIW61"/>
      <c r="RIX61"/>
      <c r="RIY61"/>
      <c r="RIZ61"/>
      <c r="RJA61"/>
      <c r="RJB61"/>
      <c r="RJC61"/>
      <c r="RJD61"/>
      <c r="RJE61"/>
      <c r="RJF61"/>
      <c r="RJG61"/>
      <c r="RJH61"/>
      <c r="RJI61"/>
      <c r="RJJ61"/>
      <c r="RJK61"/>
      <c r="RJL61"/>
      <c r="RJM61"/>
      <c r="RJN61"/>
      <c r="RJO61"/>
      <c r="RJP61"/>
      <c r="RJQ61"/>
      <c r="RJR61"/>
      <c r="RJS61"/>
      <c r="RJT61"/>
      <c r="RJU61"/>
      <c r="RJV61"/>
      <c r="RJW61"/>
      <c r="RJX61"/>
      <c r="RJY61"/>
      <c r="RJZ61"/>
      <c r="RKA61"/>
      <c r="RKB61"/>
      <c r="RKC61"/>
      <c r="RKD61"/>
      <c r="RKE61"/>
      <c r="RKF61"/>
      <c r="RKG61"/>
      <c r="RKH61"/>
      <c r="RKI61"/>
      <c r="RKJ61"/>
      <c r="RKK61"/>
      <c r="RKL61"/>
      <c r="RKM61"/>
      <c r="RKN61"/>
      <c r="RKO61"/>
      <c r="RKP61"/>
      <c r="RKQ61"/>
      <c r="RKR61"/>
      <c r="RKS61"/>
      <c r="RKT61"/>
      <c r="RKU61"/>
      <c r="RKV61"/>
      <c r="RKW61"/>
      <c r="RKX61"/>
      <c r="RKY61"/>
      <c r="RKZ61"/>
      <c r="RLA61"/>
      <c r="RLB61"/>
      <c r="RLC61"/>
      <c r="RLD61"/>
      <c r="RLE61"/>
      <c r="RLF61"/>
      <c r="RLG61"/>
      <c r="RLH61"/>
      <c r="RLI61"/>
      <c r="RLJ61"/>
      <c r="RLK61"/>
      <c r="RLL61"/>
      <c r="RLM61"/>
      <c r="RLN61"/>
      <c r="RLO61"/>
      <c r="RLP61"/>
      <c r="RLQ61"/>
      <c r="RLR61"/>
      <c r="RLS61"/>
      <c r="RLT61"/>
      <c r="RLU61"/>
      <c r="RLV61"/>
      <c r="RLW61"/>
      <c r="RLX61"/>
      <c r="RLY61"/>
      <c r="RLZ61"/>
      <c r="RMA61"/>
      <c r="RMB61"/>
      <c r="RMC61"/>
      <c r="RMD61"/>
      <c r="RME61"/>
      <c r="RMF61"/>
      <c r="RMG61"/>
      <c r="RMH61"/>
      <c r="RMI61"/>
      <c r="RMJ61"/>
      <c r="RMK61"/>
      <c r="RML61"/>
      <c r="RMM61"/>
      <c r="RMN61"/>
      <c r="RMO61"/>
      <c r="RMP61"/>
      <c r="RMQ61"/>
      <c r="RMR61"/>
      <c r="RMS61"/>
      <c r="RMT61"/>
      <c r="RMU61"/>
      <c r="RMV61"/>
      <c r="RMW61"/>
      <c r="RMX61"/>
      <c r="RMY61"/>
      <c r="RMZ61"/>
      <c r="RNA61"/>
      <c r="RNB61"/>
      <c r="RNC61"/>
      <c r="RND61"/>
      <c r="RNE61"/>
      <c r="RNF61"/>
      <c r="RNG61"/>
      <c r="RNH61"/>
      <c r="RNI61"/>
      <c r="RNJ61"/>
      <c r="RNK61"/>
      <c r="RNL61"/>
      <c r="RNM61"/>
      <c r="RNN61"/>
      <c r="RNO61"/>
      <c r="RNP61"/>
      <c r="RNQ61"/>
      <c r="RNR61"/>
      <c r="RNS61"/>
      <c r="RNT61"/>
      <c r="RNU61"/>
      <c r="RNV61"/>
      <c r="RNW61"/>
      <c r="RNX61"/>
      <c r="RNY61"/>
      <c r="RNZ61"/>
      <c r="ROA61"/>
      <c r="ROB61"/>
      <c r="ROC61"/>
      <c r="ROD61"/>
      <c r="ROE61"/>
      <c r="ROF61"/>
      <c r="ROG61"/>
      <c r="ROH61"/>
      <c r="ROI61"/>
      <c r="ROJ61"/>
      <c r="ROK61"/>
      <c r="ROL61"/>
      <c r="ROM61"/>
      <c r="RON61"/>
      <c r="ROO61"/>
      <c r="ROP61"/>
      <c r="ROQ61"/>
      <c r="ROR61"/>
      <c r="ROS61"/>
      <c r="ROT61"/>
      <c r="ROU61"/>
      <c r="ROV61"/>
      <c r="ROW61"/>
      <c r="ROX61"/>
      <c r="ROY61"/>
      <c r="ROZ61"/>
      <c r="RPA61"/>
      <c r="RPB61"/>
      <c r="RPC61"/>
      <c r="RPD61"/>
      <c r="RPE61"/>
      <c r="RPF61"/>
      <c r="RPG61"/>
      <c r="RPH61"/>
      <c r="RPI61"/>
      <c r="RPJ61"/>
      <c r="RPK61"/>
      <c r="RPL61"/>
      <c r="RPM61"/>
      <c r="RPN61"/>
      <c r="RPO61"/>
      <c r="RPP61"/>
      <c r="RPQ61"/>
      <c r="RPR61"/>
      <c r="RPS61"/>
      <c r="RPT61"/>
      <c r="RPU61"/>
      <c r="RPV61"/>
      <c r="RPW61"/>
      <c r="RPX61"/>
      <c r="RPY61"/>
      <c r="RPZ61"/>
      <c r="RQA61"/>
      <c r="RQB61"/>
      <c r="RQC61"/>
      <c r="RQD61"/>
      <c r="RQE61"/>
      <c r="RQF61"/>
      <c r="RQG61"/>
      <c r="RQH61"/>
      <c r="RQI61"/>
      <c r="RQJ61"/>
      <c r="RQK61"/>
      <c r="RQL61"/>
      <c r="RQM61"/>
      <c r="RQN61"/>
      <c r="RQO61"/>
      <c r="RQP61"/>
      <c r="RQQ61"/>
      <c r="RQR61"/>
      <c r="RQS61"/>
      <c r="RQT61"/>
      <c r="RQU61"/>
      <c r="RQV61"/>
      <c r="RQW61"/>
      <c r="RQX61"/>
      <c r="RQY61"/>
      <c r="RQZ61"/>
      <c r="RRA61"/>
      <c r="RRB61"/>
      <c r="RRC61"/>
      <c r="RRD61"/>
      <c r="RRE61"/>
      <c r="RRF61"/>
      <c r="RRG61"/>
      <c r="RRH61"/>
      <c r="RRI61"/>
      <c r="RRJ61"/>
      <c r="RRK61"/>
      <c r="RRL61"/>
      <c r="RRM61"/>
      <c r="RRN61"/>
      <c r="RRO61"/>
      <c r="RRP61"/>
      <c r="RRQ61"/>
      <c r="RRR61"/>
      <c r="RRS61"/>
      <c r="RRT61"/>
      <c r="RRU61"/>
      <c r="RRV61"/>
      <c r="RRW61"/>
      <c r="RRX61"/>
      <c r="RRY61"/>
      <c r="RRZ61"/>
      <c r="RSA61"/>
      <c r="RSB61"/>
      <c r="RSC61"/>
      <c r="RSD61"/>
      <c r="RSE61"/>
      <c r="RSF61"/>
      <c r="RSG61"/>
      <c r="RSH61"/>
      <c r="RSI61"/>
      <c r="RSJ61"/>
      <c r="RSK61"/>
      <c r="RSL61"/>
      <c r="RSM61"/>
      <c r="RSN61"/>
      <c r="RSO61"/>
      <c r="RSP61"/>
      <c r="RSQ61"/>
      <c r="RSR61"/>
      <c r="RSS61"/>
      <c r="RST61"/>
      <c r="RSU61"/>
      <c r="RSV61"/>
      <c r="RSW61"/>
      <c r="RSX61"/>
      <c r="RSY61"/>
      <c r="RSZ61"/>
      <c r="RTA61"/>
      <c r="RTB61"/>
      <c r="RTC61"/>
      <c r="RTD61"/>
      <c r="RTE61"/>
      <c r="RTF61"/>
      <c r="RTG61"/>
      <c r="RTH61"/>
      <c r="RTI61"/>
      <c r="RTJ61"/>
      <c r="RTK61"/>
      <c r="RTL61"/>
      <c r="RTM61"/>
      <c r="RTN61"/>
      <c r="RTO61"/>
      <c r="RTP61"/>
      <c r="RTQ61"/>
      <c r="RTR61"/>
      <c r="RTS61"/>
      <c r="RTT61"/>
      <c r="RTU61"/>
      <c r="RTV61"/>
      <c r="RTW61"/>
      <c r="RTX61"/>
      <c r="RTY61"/>
      <c r="RTZ61"/>
      <c r="RUA61"/>
      <c r="RUB61"/>
      <c r="RUC61"/>
      <c r="RUD61"/>
      <c r="RUE61"/>
      <c r="RUF61"/>
      <c r="RUG61"/>
      <c r="RUH61"/>
      <c r="RUI61"/>
      <c r="RUJ61"/>
      <c r="RUK61"/>
      <c r="RUL61"/>
      <c r="RUM61"/>
      <c r="RUN61"/>
      <c r="RUO61"/>
      <c r="RUP61"/>
      <c r="RUQ61"/>
      <c r="RUR61"/>
      <c r="RUS61"/>
      <c r="RUT61"/>
      <c r="RUU61"/>
      <c r="RUV61"/>
      <c r="RUW61"/>
      <c r="RUX61"/>
      <c r="RUY61"/>
      <c r="RUZ61"/>
      <c r="RVA61"/>
      <c r="RVB61"/>
      <c r="RVC61"/>
      <c r="RVD61"/>
      <c r="RVE61"/>
      <c r="RVF61"/>
      <c r="RVG61"/>
      <c r="RVH61"/>
      <c r="RVI61"/>
      <c r="RVJ61"/>
      <c r="RVK61"/>
      <c r="RVL61"/>
      <c r="RVM61"/>
      <c r="RVN61"/>
      <c r="RVO61"/>
      <c r="RVP61"/>
      <c r="RVQ61"/>
      <c r="RVR61"/>
      <c r="RVS61"/>
      <c r="RVT61"/>
      <c r="RVU61"/>
      <c r="RVV61"/>
      <c r="RVW61"/>
      <c r="RVX61"/>
      <c r="RVY61"/>
      <c r="RVZ61"/>
      <c r="RWA61"/>
      <c r="RWB61"/>
      <c r="RWC61"/>
      <c r="RWD61"/>
      <c r="RWE61"/>
      <c r="RWF61"/>
      <c r="RWG61"/>
      <c r="RWH61"/>
      <c r="RWI61"/>
      <c r="RWJ61"/>
      <c r="RWK61"/>
      <c r="RWL61"/>
      <c r="RWM61"/>
      <c r="RWN61"/>
      <c r="RWO61"/>
      <c r="RWP61"/>
      <c r="RWQ61"/>
      <c r="RWR61"/>
      <c r="RWS61"/>
      <c r="RWT61"/>
      <c r="RWU61"/>
      <c r="RWV61"/>
      <c r="RWW61"/>
      <c r="RWX61"/>
      <c r="RWY61"/>
      <c r="RWZ61"/>
      <c r="RXA61"/>
      <c r="RXB61"/>
      <c r="RXC61"/>
      <c r="RXD61"/>
      <c r="RXE61"/>
      <c r="RXF61"/>
      <c r="RXG61"/>
      <c r="RXH61"/>
      <c r="RXI61"/>
      <c r="RXJ61"/>
      <c r="RXK61"/>
      <c r="RXL61"/>
      <c r="RXM61"/>
      <c r="RXN61"/>
      <c r="RXO61"/>
      <c r="RXP61"/>
      <c r="RXQ61"/>
      <c r="RXR61"/>
      <c r="RXS61"/>
      <c r="RXT61"/>
      <c r="RXU61"/>
      <c r="RXV61"/>
      <c r="RXW61"/>
      <c r="RXX61"/>
      <c r="RXY61"/>
      <c r="RXZ61"/>
      <c r="RYA61"/>
      <c r="RYB61"/>
      <c r="RYC61"/>
      <c r="RYD61"/>
      <c r="RYE61"/>
      <c r="RYF61"/>
      <c r="RYG61"/>
      <c r="RYH61"/>
      <c r="RYI61"/>
      <c r="RYJ61"/>
      <c r="RYK61"/>
      <c r="RYL61"/>
      <c r="RYM61"/>
      <c r="RYN61"/>
      <c r="RYO61"/>
      <c r="RYP61"/>
      <c r="RYQ61"/>
      <c r="RYR61"/>
      <c r="RYS61"/>
      <c r="RYT61"/>
      <c r="RYU61"/>
      <c r="RYV61"/>
      <c r="RYW61"/>
      <c r="RYX61"/>
      <c r="RYY61"/>
      <c r="RYZ61"/>
      <c r="RZA61"/>
      <c r="RZB61"/>
      <c r="RZC61"/>
      <c r="RZD61"/>
      <c r="RZE61"/>
      <c r="RZF61"/>
      <c r="RZG61"/>
      <c r="RZH61"/>
      <c r="RZI61"/>
      <c r="RZJ61"/>
      <c r="RZK61"/>
      <c r="RZL61"/>
      <c r="RZM61"/>
      <c r="RZN61"/>
      <c r="RZO61"/>
      <c r="RZP61"/>
      <c r="RZQ61"/>
      <c r="RZR61"/>
      <c r="RZS61"/>
      <c r="RZT61"/>
      <c r="RZU61"/>
      <c r="RZV61"/>
      <c r="RZW61"/>
      <c r="RZX61"/>
      <c r="RZY61"/>
      <c r="RZZ61"/>
      <c r="SAA61"/>
      <c r="SAB61"/>
      <c r="SAC61"/>
      <c r="SAD61"/>
      <c r="SAE61"/>
      <c r="SAF61"/>
      <c r="SAG61"/>
      <c r="SAH61"/>
      <c r="SAI61"/>
      <c r="SAJ61"/>
      <c r="SAK61"/>
      <c r="SAL61"/>
      <c r="SAM61"/>
      <c r="SAN61"/>
      <c r="SAO61"/>
      <c r="SAP61"/>
      <c r="SAQ61"/>
      <c r="SAR61"/>
      <c r="SAS61"/>
      <c r="SAT61"/>
      <c r="SAU61"/>
      <c r="SAV61"/>
      <c r="SAW61"/>
      <c r="SAX61"/>
      <c r="SAY61"/>
      <c r="SAZ61"/>
      <c r="SBA61"/>
      <c r="SBB61"/>
      <c r="SBC61"/>
      <c r="SBD61"/>
      <c r="SBE61"/>
      <c r="SBF61"/>
      <c r="SBG61"/>
      <c r="SBH61"/>
      <c r="SBI61"/>
      <c r="SBJ61"/>
      <c r="SBK61"/>
      <c r="SBL61"/>
      <c r="SBM61"/>
      <c r="SBN61"/>
      <c r="SBO61"/>
      <c r="SBP61"/>
      <c r="SBQ61"/>
      <c r="SBR61"/>
      <c r="SBS61"/>
      <c r="SBT61"/>
      <c r="SBU61"/>
      <c r="SBV61"/>
      <c r="SBW61"/>
      <c r="SBX61"/>
      <c r="SBY61"/>
      <c r="SBZ61"/>
      <c r="SCA61"/>
      <c r="SCB61"/>
      <c r="SCC61"/>
      <c r="SCD61"/>
      <c r="SCE61"/>
      <c r="SCF61"/>
      <c r="SCG61"/>
      <c r="SCH61"/>
      <c r="SCI61"/>
      <c r="SCJ61"/>
      <c r="SCK61"/>
      <c r="SCL61"/>
      <c r="SCM61"/>
      <c r="SCN61"/>
      <c r="SCO61"/>
      <c r="SCP61"/>
      <c r="SCQ61"/>
      <c r="SCR61"/>
      <c r="SCS61"/>
      <c r="SCT61"/>
      <c r="SCU61"/>
      <c r="SCV61"/>
      <c r="SCW61"/>
      <c r="SCX61"/>
      <c r="SCY61"/>
      <c r="SCZ61"/>
      <c r="SDA61"/>
      <c r="SDB61"/>
      <c r="SDC61"/>
      <c r="SDD61"/>
      <c r="SDE61"/>
      <c r="SDF61"/>
      <c r="SDG61"/>
      <c r="SDH61"/>
      <c r="SDI61"/>
      <c r="SDJ61"/>
      <c r="SDK61"/>
      <c r="SDL61"/>
      <c r="SDM61"/>
      <c r="SDN61"/>
      <c r="SDO61"/>
      <c r="SDP61"/>
      <c r="SDQ61"/>
      <c r="SDR61"/>
      <c r="SDS61"/>
      <c r="SDT61"/>
      <c r="SDU61"/>
      <c r="SDV61"/>
      <c r="SDW61"/>
      <c r="SDX61"/>
      <c r="SDY61"/>
      <c r="SDZ61"/>
      <c r="SEA61"/>
      <c r="SEB61"/>
      <c r="SEC61"/>
      <c r="SED61"/>
      <c r="SEE61"/>
      <c r="SEF61"/>
      <c r="SEG61"/>
      <c r="SEH61"/>
      <c r="SEI61"/>
      <c r="SEJ61"/>
      <c r="SEK61"/>
      <c r="SEL61"/>
      <c r="SEM61"/>
      <c r="SEN61"/>
      <c r="SEO61"/>
      <c r="SEP61"/>
      <c r="SEQ61"/>
      <c r="SER61"/>
      <c r="SES61"/>
      <c r="SET61"/>
      <c r="SEU61"/>
      <c r="SEV61"/>
      <c r="SEW61"/>
      <c r="SEX61"/>
      <c r="SEY61"/>
      <c r="SEZ61"/>
      <c r="SFA61"/>
      <c r="SFB61"/>
      <c r="SFC61"/>
      <c r="SFD61"/>
      <c r="SFE61"/>
      <c r="SFF61"/>
      <c r="SFG61"/>
      <c r="SFH61"/>
      <c r="SFI61"/>
      <c r="SFJ61"/>
      <c r="SFK61"/>
      <c r="SFL61"/>
      <c r="SFM61"/>
      <c r="SFN61"/>
      <c r="SFO61"/>
      <c r="SFP61"/>
      <c r="SFQ61"/>
      <c r="SFR61"/>
      <c r="SFS61"/>
      <c r="SFT61"/>
      <c r="SFU61"/>
      <c r="SFV61"/>
      <c r="SFW61"/>
      <c r="SFX61"/>
      <c r="SFY61"/>
      <c r="SFZ61"/>
      <c r="SGA61"/>
      <c r="SGB61"/>
      <c r="SGC61"/>
      <c r="SGD61"/>
      <c r="SGE61"/>
      <c r="SGF61"/>
      <c r="SGG61"/>
      <c r="SGH61"/>
      <c r="SGI61"/>
      <c r="SGJ61"/>
      <c r="SGK61"/>
      <c r="SGL61"/>
      <c r="SGM61"/>
      <c r="SGN61"/>
      <c r="SGO61"/>
      <c r="SGP61"/>
      <c r="SGQ61"/>
      <c r="SGR61"/>
      <c r="SGS61"/>
      <c r="SGT61"/>
      <c r="SGU61"/>
      <c r="SGV61"/>
      <c r="SGW61"/>
      <c r="SGX61"/>
      <c r="SGY61"/>
      <c r="SGZ61"/>
      <c r="SHA61"/>
      <c r="SHB61"/>
      <c r="SHC61"/>
      <c r="SHD61"/>
      <c r="SHE61"/>
      <c r="SHF61"/>
      <c r="SHG61"/>
      <c r="SHH61"/>
      <c r="SHI61"/>
      <c r="SHJ61"/>
      <c r="SHK61"/>
      <c r="SHL61"/>
      <c r="SHM61"/>
      <c r="SHN61"/>
      <c r="SHO61"/>
      <c r="SHP61"/>
      <c r="SHQ61"/>
      <c r="SHR61"/>
      <c r="SHS61"/>
      <c r="SHT61"/>
      <c r="SHU61"/>
      <c r="SHV61"/>
      <c r="SHW61"/>
      <c r="SHX61"/>
      <c r="SHY61"/>
      <c r="SHZ61"/>
      <c r="SIA61"/>
      <c r="SIB61"/>
      <c r="SIC61"/>
      <c r="SID61"/>
      <c r="SIE61"/>
      <c r="SIF61"/>
      <c r="SIG61"/>
      <c r="SIH61"/>
      <c r="SII61"/>
      <c r="SIJ61"/>
      <c r="SIK61"/>
      <c r="SIL61"/>
      <c r="SIM61"/>
      <c r="SIN61"/>
      <c r="SIO61"/>
      <c r="SIP61"/>
      <c r="SIQ61"/>
      <c r="SIR61"/>
      <c r="SIS61"/>
      <c r="SIT61"/>
      <c r="SIU61"/>
      <c r="SIV61"/>
      <c r="SIW61"/>
      <c r="SIX61"/>
      <c r="SIY61"/>
      <c r="SIZ61"/>
      <c r="SJA61"/>
      <c r="SJB61"/>
      <c r="SJC61"/>
      <c r="SJD61"/>
      <c r="SJE61"/>
      <c r="SJF61"/>
      <c r="SJG61"/>
      <c r="SJH61"/>
      <c r="SJI61"/>
      <c r="SJJ61"/>
      <c r="SJK61"/>
      <c r="SJL61"/>
      <c r="SJM61"/>
      <c r="SJN61"/>
      <c r="SJO61"/>
      <c r="SJP61"/>
      <c r="SJQ61"/>
      <c r="SJR61"/>
      <c r="SJS61"/>
      <c r="SJT61"/>
      <c r="SJU61"/>
      <c r="SJV61"/>
      <c r="SJW61"/>
      <c r="SJX61"/>
      <c r="SJY61"/>
      <c r="SJZ61"/>
      <c r="SKA61"/>
      <c r="SKB61"/>
      <c r="SKC61"/>
      <c r="SKD61"/>
      <c r="SKE61"/>
      <c r="SKF61"/>
      <c r="SKG61"/>
      <c r="SKH61"/>
      <c r="SKI61"/>
      <c r="SKJ61"/>
      <c r="SKK61"/>
      <c r="SKL61"/>
      <c r="SKM61"/>
      <c r="SKN61"/>
      <c r="SKO61"/>
      <c r="SKP61"/>
      <c r="SKQ61"/>
      <c r="SKR61"/>
      <c r="SKS61"/>
      <c r="SKT61"/>
      <c r="SKU61"/>
      <c r="SKV61"/>
      <c r="SKW61"/>
      <c r="SKX61"/>
      <c r="SKY61"/>
      <c r="SKZ61"/>
      <c r="SLA61"/>
      <c r="SLB61"/>
      <c r="SLC61"/>
      <c r="SLD61"/>
      <c r="SLE61"/>
      <c r="SLF61"/>
      <c r="SLG61"/>
      <c r="SLH61"/>
      <c r="SLI61"/>
      <c r="SLJ61"/>
      <c r="SLK61"/>
      <c r="SLL61"/>
      <c r="SLM61"/>
      <c r="SLN61"/>
      <c r="SLO61"/>
      <c r="SLP61"/>
      <c r="SLQ61"/>
      <c r="SLR61"/>
      <c r="SLS61"/>
      <c r="SLT61"/>
      <c r="SLU61"/>
      <c r="SLV61"/>
      <c r="SLW61"/>
      <c r="SLX61"/>
      <c r="SLY61"/>
      <c r="SLZ61"/>
      <c r="SMA61"/>
      <c r="SMB61"/>
      <c r="SMC61"/>
      <c r="SMD61"/>
      <c r="SME61"/>
      <c r="SMF61"/>
      <c r="SMG61"/>
      <c r="SMH61"/>
      <c r="SMI61"/>
      <c r="SMJ61"/>
      <c r="SMK61"/>
      <c r="SML61"/>
      <c r="SMM61"/>
      <c r="SMN61"/>
      <c r="SMO61"/>
      <c r="SMP61"/>
      <c r="SMQ61"/>
      <c r="SMR61"/>
      <c r="SMS61"/>
      <c r="SMT61"/>
      <c r="SMU61"/>
      <c r="SMV61"/>
      <c r="SMW61"/>
      <c r="SMX61"/>
      <c r="SMY61"/>
      <c r="SMZ61"/>
      <c r="SNA61"/>
      <c r="SNB61"/>
      <c r="SNC61"/>
      <c r="SND61"/>
      <c r="SNE61"/>
      <c r="SNF61"/>
      <c r="SNG61"/>
      <c r="SNH61"/>
      <c r="SNI61"/>
      <c r="SNJ61"/>
      <c r="SNK61"/>
      <c r="SNL61"/>
      <c r="SNM61"/>
      <c r="SNN61"/>
      <c r="SNO61"/>
      <c r="SNP61"/>
      <c r="SNQ61"/>
      <c r="SNR61"/>
      <c r="SNS61"/>
      <c r="SNT61"/>
      <c r="SNU61"/>
      <c r="SNV61"/>
      <c r="SNW61"/>
      <c r="SNX61"/>
      <c r="SNY61"/>
      <c r="SNZ61"/>
      <c r="SOA61"/>
      <c r="SOB61"/>
      <c r="SOC61"/>
      <c r="SOD61"/>
      <c r="SOE61"/>
      <c r="SOF61"/>
      <c r="SOG61"/>
      <c r="SOH61"/>
      <c r="SOI61"/>
      <c r="SOJ61"/>
      <c r="SOK61"/>
      <c r="SOL61"/>
      <c r="SOM61"/>
      <c r="SON61"/>
      <c r="SOO61"/>
      <c r="SOP61"/>
      <c r="SOQ61"/>
      <c r="SOR61"/>
      <c r="SOS61"/>
      <c r="SOT61"/>
      <c r="SOU61"/>
      <c r="SOV61"/>
      <c r="SOW61"/>
      <c r="SOX61"/>
      <c r="SOY61"/>
      <c r="SOZ61"/>
      <c r="SPA61"/>
      <c r="SPB61"/>
      <c r="SPC61"/>
      <c r="SPD61"/>
      <c r="SPE61"/>
      <c r="SPF61"/>
      <c r="SPG61"/>
      <c r="SPH61"/>
      <c r="SPI61"/>
      <c r="SPJ61"/>
      <c r="SPK61"/>
      <c r="SPL61"/>
      <c r="SPM61"/>
      <c r="SPN61"/>
      <c r="SPO61"/>
      <c r="SPP61"/>
      <c r="SPQ61"/>
      <c r="SPR61"/>
      <c r="SPS61"/>
      <c r="SPT61"/>
      <c r="SPU61"/>
      <c r="SPV61"/>
      <c r="SPW61"/>
      <c r="SPX61"/>
      <c r="SPY61"/>
      <c r="SPZ61"/>
      <c r="SQA61"/>
      <c r="SQB61"/>
      <c r="SQC61"/>
      <c r="SQD61"/>
      <c r="SQE61"/>
      <c r="SQF61"/>
      <c r="SQG61"/>
      <c r="SQH61"/>
      <c r="SQI61"/>
      <c r="SQJ61"/>
      <c r="SQK61"/>
      <c r="SQL61"/>
      <c r="SQM61"/>
      <c r="SQN61"/>
      <c r="SQO61"/>
      <c r="SQP61"/>
      <c r="SQQ61"/>
      <c r="SQR61"/>
      <c r="SQS61"/>
      <c r="SQT61"/>
      <c r="SQU61"/>
      <c r="SQV61"/>
      <c r="SQW61"/>
      <c r="SQX61"/>
      <c r="SQY61"/>
      <c r="SQZ61"/>
      <c r="SRA61"/>
      <c r="SRB61"/>
      <c r="SRC61"/>
      <c r="SRD61"/>
      <c r="SRE61"/>
      <c r="SRF61"/>
      <c r="SRG61"/>
      <c r="SRH61"/>
      <c r="SRI61"/>
      <c r="SRJ61"/>
      <c r="SRK61"/>
      <c r="SRL61"/>
      <c r="SRM61"/>
      <c r="SRN61"/>
      <c r="SRO61"/>
      <c r="SRP61"/>
      <c r="SRQ61"/>
      <c r="SRR61"/>
      <c r="SRS61"/>
      <c r="SRT61"/>
      <c r="SRU61"/>
      <c r="SRV61"/>
      <c r="SRW61"/>
      <c r="SRX61"/>
      <c r="SRY61"/>
      <c r="SRZ61"/>
      <c r="SSA61"/>
      <c r="SSB61"/>
      <c r="SSC61"/>
      <c r="SSD61"/>
      <c r="SSE61"/>
      <c r="SSF61"/>
      <c r="SSG61"/>
      <c r="SSH61"/>
      <c r="SSI61"/>
      <c r="SSJ61"/>
      <c r="SSK61"/>
      <c r="SSL61"/>
      <c r="SSM61"/>
      <c r="SSN61"/>
      <c r="SSO61"/>
      <c r="SSP61"/>
      <c r="SSQ61"/>
      <c r="SSR61"/>
      <c r="SSS61"/>
      <c r="SST61"/>
      <c r="SSU61"/>
      <c r="SSV61"/>
      <c r="SSW61"/>
      <c r="SSX61"/>
      <c r="SSY61"/>
      <c r="SSZ61"/>
      <c r="STA61"/>
      <c r="STB61"/>
      <c r="STC61"/>
      <c r="STD61"/>
      <c r="STE61"/>
      <c r="STF61"/>
      <c r="STG61"/>
      <c r="STH61"/>
      <c r="STI61"/>
      <c r="STJ61"/>
      <c r="STK61"/>
      <c r="STL61"/>
      <c r="STM61"/>
      <c r="STN61"/>
      <c r="STO61"/>
      <c r="STP61"/>
      <c r="STQ61"/>
      <c r="STR61"/>
      <c r="STS61"/>
      <c r="STT61"/>
      <c r="STU61"/>
      <c r="STV61"/>
      <c r="STW61"/>
      <c r="STX61"/>
      <c r="STY61"/>
      <c r="STZ61"/>
      <c r="SUA61"/>
      <c r="SUB61"/>
      <c r="SUC61"/>
      <c r="SUD61"/>
      <c r="SUE61"/>
      <c r="SUF61"/>
      <c r="SUG61"/>
      <c r="SUH61"/>
      <c r="SUI61"/>
      <c r="SUJ61"/>
      <c r="SUK61"/>
      <c r="SUL61"/>
      <c r="SUM61"/>
      <c r="SUN61"/>
      <c r="SUO61"/>
      <c r="SUP61"/>
      <c r="SUQ61"/>
      <c r="SUR61"/>
      <c r="SUS61"/>
      <c r="SUT61"/>
      <c r="SUU61"/>
      <c r="SUV61"/>
      <c r="SUW61"/>
      <c r="SUX61"/>
      <c r="SUY61"/>
      <c r="SUZ61"/>
      <c r="SVA61"/>
      <c r="SVB61"/>
      <c r="SVC61"/>
      <c r="SVD61"/>
      <c r="SVE61"/>
      <c r="SVF61"/>
      <c r="SVG61"/>
      <c r="SVH61"/>
      <c r="SVI61"/>
      <c r="SVJ61"/>
      <c r="SVK61"/>
      <c r="SVL61"/>
      <c r="SVM61"/>
      <c r="SVN61"/>
      <c r="SVO61"/>
      <c r="SVP61"/>
      <c r="SVQ61"/>
      <c r="SVR61"/>
      <c r="SVS61"/>
      <c r="SVT61"/>
      <c r="SVU61"/>
      <c r="SVV61"/>
      <c r="SVW61"/>
      <c r="SVX61"/>
      <c r="SVY61"/>
      <c r="SVZ61"/>
      <c r="SWA61"/>
      <c r="SWB61"/>
      <c r="SWC61"/>
      <c r="SWD61"/>
      <c r="SWE61"/>
      <c r="SWF61"/>
      <c r="SWG61"/>
      <c r="SWH61"/>
      <c r="SWI61"/>
      <c r="SWJ61"/>
      <c r="SWK61"/>
      <c r="SWL61"/>
      <c r="SWM61"/>
      <c r="SWN61"/>
      <c r="SWO61"/>
      <c r="SWP61"/>
      <c r="SWQ61"/>
      <c r="SWR61"/>
      <c r="SWS61"/>
      <c r="SWT61"/>
      <c r="SWU61"/>
      <c r="SWV61"/>
      <c r="SWW61"/>
      <c r="SWX61"/>
      <c r="SWY61"/>
      <c r="SWZ61"/>
      <c r="SXA61"/>
      <c r="SXB61"/>
      <c r="SXC61"/>
      <c r="SXD61"/>
      <c r="SXE61"/>
      <c r="SXF61"/>
      <c r="SXG61"/>
      <c r="SXH61"/>
      <c r="SXI61"/>
      <c r="SXJ61"/>
      <c r="SXK61"/>
      <c r="SXL61"/>
      <c r="SXM61"/>
      <c r="SXN61"/>
      <c r="SXO61"/>
      <c r="SXP61"/>
      <c r="SXQ61"/>
      <c r="SXR61"/>
      <c r="SXS61"/>
      <c r="SXT61"/>
      <c r="SXU61"/>
      <c r="SXV61"/>
      <c r="SXW61"/>
      <c r="SXX61"/>
      <c r="SXY61"/>
      <c r="SXZ61"/>
      <c r="SYA61"/>
      <c r="SYB61"/>
      <c r="SYC61"/>
      <c r="SYD61"/>
      <c r="SYE61"/>
      <c r="SYF61"/>
      <c r="SYG61"/>
      <c r="SYH61"/>
      <c r="SYI61"/>
      <c r="SYJ61"/>
      <c r="SYK61"/>
      <c r="SYL61"/>
      <c r="SYM61"/>
      <c r="SYN61"/>
      <c r="SYO61"/>
      <c r="SYP61"/>
      <c r="SYQ61"/>
      <c r="SYR61"/>
      <c r="SYS61"/>
      <c r="SYT61"/>
      <c r="SYU61"/>
      <c r="SYV61"/>
      <c r="SYW61"/>
      <c r="SYX61"/>
      <c r="SYY61"/>
      <c r="SYZ61"/>
      <c r="SZA61"/>
      <c r="SZB61"/>
      <c r="SZC61"/>
      <c r="SZD61"/>
      <c r="SZE61"/>
      <c r="SZF61"/>
      <c r="SZG61"/>
      <c r="SZH61"/>
      <c r="SZI61"/>
      <c r="SZJ61"/>
      <c r="SZK61"/>
      <c r="SZL61"/>
      <c r="SZM61"/>
      <c r="SZN61"/>
      <c r="SZO61"/>
      <c r="SZP61"/>
      <c r="SZQ61"/>
      <c r="SZR61"/>
      <c r="SZS61"/>
      <c r="SZT61"/>
      <c r="SZU61"/>
      <c r="SZV61"/>
      <c r="SZW61"/>
      <c r="SZX61"/>
      <c r="SZY61"/>
      <c r="SZZ61"/>
      <c r="TAA61"/>
      <c r="TAB61"/>
      <c r="TAC61"/>
      <c r="TAD61"/>
      <c r="TAE61"/>
      <c r="TAF61"/>
      <c r="TAG61"/>
      <c r="TAH61"/>
      <c r="TAI61"/>
      <c r="TAJ61"/>
      <c r="TAK61"/>
      <c r="TAL61"/>
      <c r="TAM61"/>
      <c r="TAN61"/>
      <c r="TAO61"/>
      <c r="TAP61"/>
      <c r="TAQ61"/>
      <c r="TAR61"/>
      <c r="TAS61"/>
      <c r="TAT61"/>
      <c r="TAU61"/>
      <c r="TAV61"/>
      <c r="TAW61"/>
      <c r="TAX61"/>
      <c r="TAY61"/>
      <c r="TAZ61"/>
      <c r="TBA61"/>
      <c r="TBB61"/>
      <c r="TBC61"/>
      <c r="TBD61"/>
      <c r="TBE61"/>
      <c r="TBF61"/>
      <c r="TBG61"/>
      <c r="TBH61"/>
      <c r="TBI61"/>
      <c r="TBJ61"/>
      <c r="TBK61"/>
      <c r="TBL61"/>
      <c r="TBM61"/>
      <c r="TBN61"/>
      <c r="TBO61"/>
      <c r="TBP61"/>
      <c r="TBQ61"/>
      <c r="TBR61"/>
      <c r="TBS61"/>
      <c r="TBT61"/>
      <c r="TBU61"/>
      <c r="TBV61"/>
      <c r="TBW61"/>
      <c r="TBX61"/>
      <c r="TBY61"/>
      <c r="TBZ61"/>
      <c r="TCA61"/>
      <c r="TCB61"/>
      <c r="TCC61"/>
      <c r="TCD61"/>
      <c r="TCE61"/>
      <c r="TCF61"/>
      <c r="TCG61"/>
      <c r="TCH61"/>
      <c r="TCI61"/>
      <c r="TCJ61"/>
      <c r="TCK61"/>
      <c r="TCL61"/>
      <c r="TCM61"/>
      <c r="TCN61"/>
      <c r="TCO61"/>
      <c r="TCP61"/>
      <c r="TCQ61"/>
      <c r="TCR61"/>
      <c r="TCS61"/>
      <c r="TCT61"/>
      <c r="TCU61"/>
      <c r="TCV61"/>
      <c r="TCW61"/>
      <c r="TCX61"/>
      <c r="TCY61"/>
      <c r="TCZ61"/>
      <c r="TDA61"/>
      <c r="TDB61"/>
      <c r="TDC61"/>
      <c r="TDD61"/>
      <c r="TDE61"/>
      <c r="TDF61"/>
      <c r="TDG61"/>
      <c r="TDH61"/>
      <c r="TDI61"/>
      <c r="TDJ61"/>
      <c r="TDK61"/>
      <c r="TDL61"/>
      <c r="TDM61"/>
      <c r="TDN61"/>
      <c r="TDO61"/>
      <c r="TDP61"/>
      <c r="TDQ61"/>
      <c r="TDR61"/>
      <c r="TDS61"/>
      <c r="TDT61"/>
      <c r="TDU61"/>
      <c r="TDV61"/>
      <c r="TDW61"/>
      <c r="TDX61"/>
      <c r="TDY61"/>
      <c r="TDZ61"/>
      <c r="TEA61"/>
      <c r="TEB61"/>
      <c r="TEC61"/>
      <c r="TED61"/>
      <c r="TEE61"/>
      <c r="TEF61"/>
      <c r="TEG61"/>
      <c r="TEH61"/>
      <c r="TEI61"/>
      <c r="TEJ61"/>
      <c r="TEK61"/>
      <c r="TEL61"/>
      <c r="TEM61"/>
      <c r="TEN61"/>
      <c r="TEO61"/>
      <c r="TEP61"/>
      <c r="TEQ61"/>
      <c r="TER61"/>
      <c r="TES61"/>
      <c r="TET61"/>
      <c r="TEU61"/>
      <c r="TEV61"/>
      <c r="TEW61"/>
      <c r="TEX61"/>
      <c r="TEY61"/>
      <c r="TEZ61"/>
      <c r="TFA61"/>
      <c r="TFB61"/>
      <c r="TFC61"/>
      <c r="TFD61"/>
      <c r="TFE61"/>
      <c r="TFF61"/>
      <c r="TFG61"/>
      <c r="TFH61"/>
      <c r="TFI61"/>
      <c r="TFJ61"/>
      <c r="TFK61"/>
      <c r="TFL61"/>
      <c r="TFM61"/>
      <c r="TFN61"/>
      <c r="TFO61"/>
      <c r="TFP61"/>
      <c r="TFQ61"/>
      <c r="TFR61"/>
      <c r="TFS61"/>
      <c r="TFT61"/>
      <c r="TFU61"/>
      <c r="TFV61"/>
      <c r="TFW61"/>
      <c r="TFX61"/>
      <c r="TFY61"/>
      <c r="TFZ61"/>
      <c r="TGA61"/>
      <c r="TGB61"/>
      <c r="TGC61"/>
      <c r="TGD61"/>
      <c r="TGE61"/>
      <c r="TGF61"/>
      <c r="TGG61"/>
      <c r="TGH61"/>
      <c r="TGI61"/>
      <c r="TGJ61"/>
      <c r="TGK61"/>
      <c r="TGL61"/>
      <c r="TGM61"/>
      <c r="TGN61"/>
      <c r="TGO61"/>
      <c r="TGP61"/>
      <c r="TGQ61"/>
      <c r="TGR61"/>
      <c r="TGS61"/>
      <c r="TGT61"/>
      <c r="TGU61"/>
      <c r="TGV61"/>
      <c r="TGW61"/>
      <c r="TGX61"/>
      <c r="TGY61"/>
      <c r="TGZ61"/>
      <c r="THA61"/>
      <c r="THB61"/>
      <c r="THC61"/>
      <c r="THD61"/>
      <c r="THE61"/>
      <c r="THF61"/>
      <c r="THG61"/>
      <c r="THH61"/>
      <c r="THI61"/>
      <c r="THJ61"/>
      <c r="THK61"/>
      <c r="THL61"/>
      <c r="THM61"/>
      <c r="THN61"/>
      <c r="THO61"/>
      <c r="THP61"/>
      <c r="THQ61"/>
      <c r="THR61"/>
      <c r="THS61"/>
      <c r="THT61"/>
      <c r="THU61"/>
      <c r="THV61"/>
      <c r="THW61"/>
      <c r="THX61"/>
      <c r="THY61"/>
      <c r="THZ61"/>
      <c r="TIA61"/>
      <c r="TIB61"/>
      <c r="TIC61"/>
      <c r="TID61"/>
      <c r="TIE61"/>
      <c r="TIF61"/>
      <c r="TIG61"/>
      <c r="TIH61"/>
      <c r="TII61"/>
      <c r="TIJ61"/>
      <c r="TIK61"/>
      <c r="TIL61"/>
      <c r="TIM61"/>
      <c r="TIN61"/>
      <c r="TIO61"/>
      <c r="TIP61"/>
      <c r="TIQ61"/>
      <c r="TIR61"/>
      <c r="TIS61"/>
      <c r="TIT61"/>
      <c r="TIU61"/>
      <c r="TIV61"/>
      <c r="TIW61"/>
      <c r="TIX61"/>
      <c r="TIY61"/>
      <c r="TIZ61"/>
      <c r="TJA61"/>
      <c r="TJB61"/>
      <c r="TJC61"/>
      <c r="TJD61"/>
      <c r="TJE61"/>
      <c r="TJF61"/>
      <c r="TJG61"/>
      <c r="TJH61"/>
      <c r="TJI61"/>
      <c r="TJJ61"/>
      <c r="TJK61"/>
      <c r="TJL61"/>
      <c r="TJM61"/>
      <c r="TJN61"/>
      <c r="TJO61"/>
      <c r="TJP61"/>
      <c r="TJQ61"/>
      <c r="TJR61"/>
      <c r="TJS61"/>
      <c r="TJT61"/>
      <c r="TJU61"/>
      <c r="TJV61"/>
      <c r="TJW61"/>
      <c r="TJX61"/>
      <c r="TJY61"/>
      <c r="TJZ61"/>
      <c r="TKA61"/>
      <c r="TKB61"/>
      <c r="TKC61"/>
      <c r="TKD61"/>
      <c r="TKE61"/>
      <c r="TKF61"/>
      <c r="TKG61"/>
      <c r="TKH61"/>
      <c r="TKI61"/>
      <c r="TKJ61"/>
      <c r="TKK61"/>
      <c r="TKL61"/>
      <c r="TKM61"/>
      <c r="TKN61"/>
      <c r="TKO61"/>
      <c r="TKP61"/>
      <c r="TKQ61"/>
      <c r="TKR61"/>
      <c r="TKS61"/>
      <c r="TKT61"/>
      <c r="TKU61"/>
      <c r="TKV61"/>
      <c r="TKW61"/>
      <c r="TKX61"/>
      <c r="TKY61"/>
      <c r="TKZ61"/>
      <c r="TLA61"/>
      <c r="TLB61"/>
      <c r="TLC61"/>
      <c r="TLD61"/>
      <c r="TLE61"/>
      <c r="TLF61"/>
      <c r="TLG61"/>
      <c r="TLH61"/>
      <c r="TLI61"/>
      <c r="TLJ61"/>
      <c r="TLK61"/>
      <c r="TLL61"/>
      <c r="TLM61"/>
      <c r="TLN61"/>
      <c r="TLO61"/>
      <c r="TLP61"/>
      <c r="TLQ61"/>
      <c r="TLR61"/>
      <c r="TLS61"/>
      <c r="TLT61"/>
      <c r="TLU61"/>
      <c r="TLV61"/>
      <c r="TLW61"/>
      <c r="TLX61"/>
      <c r="TLY61"/>
      <c r="TLZ61"/>
      <c r="TMA61"/>
      <c r="TMB61"/>
      <c r="TMC61"/>
      <c r="TMD61"/>
      <c r="TME61"/>
      <c r="TMF61"/>
      <c r="TMG61"/>
      <c r="TMH61"/>
      <c r="TMI61"/>
      <c r="TMJ61"/>
      <c r="TMK61"/>
      <c r="TML61"/>
      <c r="TMM61"/>
      <c r="TMN61"/>
      <c r="TMO61"/>
      <c r="TMP61"/>
      <c r="TMQ61"/>
      <c r="TMR61"/>
      <c r="TMS61"/>
      <c r="TMT61"/>
      <c r="TMU61"/>
      <c r="TMV61"/>
      <c r="TMW61"/>
      <c r="TMX61"/>
      <c r="TMY61"/>
      <c r="TMZ61"/>
      <c r="TNA61"/>
      <c r="TNB61"/>
      <c r="TNC61"/>
      <c r="TND61"/>
      <c r="TNE61"/>
      <c r="TNF61"/>
      <c r="TNG61"/>
      <c r="TNH61"/>
      <c r="TNI61"/>
      <c r="TNJ61"/>
      <c r="TNK61"/>
      <c r="TNL61"/>
      <c r="TNM61"/>
      <c r="TNN61"/>
      <c r="TNO61"/>
      <c r="TNP61"/>
      <c r="TNQ61"/>
      <c r="TNR61"/>
      <c r="TNS61"/>
      <c r="TNT61"/>
      <c r="TNU61"/>
      <c r="TNV61"/>
      <c r="TNW61"/>
      <c r="TNX61"/>
      <c r="TNY61"/>
      <c r="TNZ61"/>
      <c r="TOA61"/>
      <c r="TOB61"/>
      <c r="TOC61"/>
      <c r="TOD61"/>
      <c r="TOE61"/>
      <c r="TOF61"/>
      <c r="TOG61"/>
      <c r="TOH61"/>
      <c r="TOI61"/>
      <c r="TOJ61"/>
      <c r="TOK61"/>
      <c r="TOL61"/>
      <c r="TOM61"/>
      <c r="TON61"/>
      <c r="TOO61"/>
      <c r="TOP61"/>
      <c r="TOQ61"/>
      <c r="TOR61"/>
      <c r="TOS61"/>
      <c r="TOT61"/>
      <c r="TOU61"/>
      <c r="TOV61"/>
      <c r="TOW61"/>
      <c r="TOX61"/>
      <c r="TOY61"/>
      <c r="TOZ61"/>
      <c r="TPA61"/>
      <c r="TPB61"/>
      <c r="TPC61"/>
      <c r="TPD61"/>
      <c r="TPE61"/>
      <c r="TPF61"/>
      <c r="TPG61"/>
      <c r="TPH61"/>
      <c r="TPI61"/>
      <c r="TPJ61"/>
      <c r="TPK61"/>
      <c r="TPL61"/>
      <c r="TPM61"/>
      <c r="TPN61"/>
      <c r="TPO61"/>
      <c r="TPP61"/>
      <c r="TPQ61"/>
      <c r="TPR61"/>
      <c r="TPS61"/>
      <c r="TPT61"/>
      <c r="TPU61"/>
      <c r="TPV61"/>
      <c r="TPW61"/>
      <c r="TPX61"/>
      <c r="TPY61"/>
      <c r="TPZ61"/>
      <c r="TQA61"/>
      <c r="TQB61"/>
      <c r="TQC61"/>
      <c r="TQD61"/>
      <c r="TQE61"/>
      <c r="TQF61"/>
      <c r="TQG61"/>
      <c r="TQH61"/>
      <c r="TQI61"/>
      <c r="TQJ61"/>
      <c r="TQK61"/>
      <c r="TQL61"/>
      <c r="TQM61"/>
      <c r="TQN61"/>
      <c r="TQO61"/>
      <c r="TQP61"/>
      <c r="TQQ61"/>
      <c r="TQR61"/>
      <c r="TQS61"/>
      <c r="TQT61"/>
      <c r="TQU61"/>
      <c r="TQV61"/>
      <c r="TQW61"/>
      <c r="TQX61"/>
      <c r="TQY61"/>
      <c r="TQZ61"/>
      <c r="TRA61"/>
      <c r="TRB61"/>
      <c r="TRC61"/>
      <c r="TRD61"/>
      <c r="TRE61"/>
      <c r="TRF61"/>
      <c r="TRG61"/>
      <c r="TRH61"/>
      <c r="TRI61"/>
      <c r="TRJ61"/>
      <c r="TRK61"/>
      <c r="TRL61"/>
      <c r="TRM61"/>
      <c r="TRN61"/>
      <c r="TRO61"/>
      <c r="TRP61"/>
      <c r="TRQ61"/>
      <c r="TRR61"/>
      <c r="TRS61"/>
      <c r="TRT61"/>
      <c r="TRU61"/>
      <c r="TRV61"/>
      <c r="TRW61"/>
      <c r="TRX61"/>
      <c r="TRY61"/>
      <c r="TRZ61"/>
      <c r="TSA61"/>
      <c r="TSB61"/>
      <c r="TSC61"/>
      <c r="TSD61"/>
      <c r="TSE61"/>
      <c r="TSF61"/>
      <c r="TSG61"/>
      <c r="TSH61"/>
      <c r="TSI61"/>
      <c r="TSJ61"/>
      <c r="TSK61"/>
      <c r="TSL61"/>
      <c r="TSM61"/>
      <c r="TSN61"/>
      <c r="TSO61"/>
      <c r="TSP61"/>
      <c r="TSQ61"/>
      <c r="TSR61"/>
      <c r="TSS61"/>
      <c r="TST61"/>
      <c r="TSU61"/>
      <c r="TSV61"/>
      <c r="TSW61"/>
      <c r="TSX61"/>
      <c r="TSY61"/>
      <c r="TSZ61"/>
      <c r="TTA61"/>
      <c r="TTB61"/>
      <c r="TTC61"/>
      <c r="TTD61"/>
      <c r="TTE61"/>
      <c r="TTF61"/>
      <c r="TTG61"/>
      <c r="TTH61"/>
      <c r="TTI61"/>
      <c r="TTJ61"/>
      <c r="TTK61"/>
      <c r="TTL61"/>
      <c r="TTM61"/>
      <c r="TTN61"/>
      <c r="TTO61"/>
      <c r="TTP61"/>
      <c r="TTQ61"/>
      <c r="TTR61"/>
      <c r="TTS61"/>
      <c r="TTT61"/>
      <c r="TTU61"/>
      <c r="TTV61"/>
      <c r="TTW61"/>
      <c r="TTX61"/>
      <c r="TTY61"/>
      <c r="TTZ61"/>
      <c r="TUA61"/>
      <c r="TUB61"/>
      <c r="TUC61"/>
      <c r="TUD61"/>
      <c r="TUE61"/>
      <c r="TUF61"/>
      <c r="TUG61"/>
      <c r="TUH61"/>
      <c r="TUI61"/>
      <c r="TUJ61"/>
      <c r="TUK61"/>
      <c r="TUL61"/>
      <c r="TUM61"/>
      <c r="TUN61"/>
      <c r="TUO61"/>
      <c r="TUP61"/>
      <c r="TUQ61"/>
      <c r="TUR61"/>
      <c r="TUS61"/>
      <c r="TUT61"/>
      <c r="TUU61"/>
      <c r="TUV61"/>
      <c r="TUW61"/>
      <c r="TUX61"/>
      <c r="TUY61"/>
      <c r="TUZ61"/>
      <c r="TVA61"/>
      <c r="TVB61"/>
      <c r="TVC61"/>
      <c r="TVD61"/>
      <c r="TVE61"/>
      <c r="TVF61"/>
      <c r="TVG61"/>
      <c r="TVH61"/>
      <c r="TVI61"/>
      <c r="TVJ61"/>
      <c r="TVK61"/>
      <c r="TVL61"/>
      <c r="TVM61"/>
      <c r="TVN61"/>
      <c r="TVO61"/>
      <c r="TVP61"/>
      <c r="TVQ61"/>
      <c r="TVR61"/>
      <c r="TVS61"/>
      <c r="TVT61"/>
      <c r="TVU61"/>
      <c r="TVV61"/>
      <c r="TVW61"/>
      <c r="TVX61"/>
      <c r="TVY61"/>
      <c r="TVZ61"/>
      <c r="TWA61"/>
      <c r="TWB61"/>
      <c r="TWC61"/>
      <c r="TWD61"/>
      <c r="TWE61"/>
      <c r="TWF61"/>
      <c r="TWG61"/>
      <c r="TWH61"/>
      <c r="TWI61"/>
      <c r="TWJ61"/>
      <c r="TWK61"/>
      <c r="TWL61"/>
      <c r="TWM61"/>
      <c r="TWN61"/>
      <c r="TWO61"/>
      <c r="TWP61"/>
      <c r="TWQ61"/>
      <c r="TWR61"/>
      <c r="TWS61"/>
      <c r="TWT61"/>
      <c r="TWU61"/>
      <c r="TWV61"/>
      <c r="TWW61"/>
      <c r="TWX61"/>
      <c r="TWY61"/>
      <c r="TWZ61"/>
      <c r="TXA61"/>
      <c r="TXB61"/>
      <c r="TXC61"/>
      <c r="TXD61"/>
      <c r="TXE61"/>
      <c r="TXF61"/>
      <c r="TXG61"/>
      <c r="TXH61"/>
      <c r="TXI61"/>
      <c r="TXJ61"/>
      <c r="TXK61"/>
      <c r="TXL61"/>
      <c r="TXM61"/>
      <c r="TXN61"/>
      <c r="TXO61"/>
      <c r="TXP61"/>
      <c r="TXQ61"/>
      <c r="TXR61"/>
      <c r="TXS61"/>
      <c r="TXT61"/>
      <c r="TXU61"/>
      <c r="TXV61"/>
      <c r="TXW61"/>
      <c r="TXX61"/>
      <c r="TXY61"/>
      <c r="TXZ61"/>
      <c r="TYA61"/>
      <c r="TYB61"/>
      <c r="TYC61"/>
      <c r="TYD61"/>
      <c r="TYE61"/>
      <c r="TYF61"/>
      <c r="TYG61"/>
      <c r="TYH61"/>
      <c r="TYI61"/>
      <c r="TYJ61"/>
      <c r="TYK61"/>
      <c r="TYL61"/>
      <c r="TYM61"/>
      <c r="TYN61"/>
      <c r="TYO61"/>
      <c r="TYP61"/>
      <c r="TYQ61"/>
      <c r="TYR61"/>
      <c r="TYS61"/>
      <c r="TYT61"/>
      <c r="TYU61"/>
      <c r="TYV61"/>
      <c r="TYW61"/>
      <c r="TYX61"/>
      <c r="TYY61"/>
      <c r="TYZ61"/>
      <c r="TZA61"/>
      <c r="TZB61"/>
      <c r="TZC61"/>
      <c r="TZD61"/>
      <c r="TZE61"/>
      <c r="TZF61"/>
      <c r="TZG61"/>
      <c r="TZH61"/>
      <c r="TZI61"/>
      <c r="TZJ61"/>
      <c r="TZK61"/>
      <c r="TZL61"/>
      <c r="TZM61"/>
      <c r="TZN61"/>
      <c r="TZO61"/>
      <c r="TZP61"/>
      <c r="TZQ61"/>
      <c r="TZR61"/>
      <c r="TZS61"/>
      <c r="TZT61"/>
      <c r="TZU61"/>
      <c r="TZV61"/>
      <c r="TZW61"/>
      <c r="TZX61"/>
      <c r="TZY61"/>
      <c r="TZZ61"/>
      <c r="UAA61"/>
      <c r="UAB61"/>
      <c r="UAC61"/>
      <c r="UAD61"/>
      <c r="UAE61"/>
      <c r="UAF61"/>
      <c r="UAG61"/>
      <c r="UAH61"/>
      <c r="UAI61"/>
      <c r="UAJ61"/>
      <c r="UAK61"/>
      <c r="UAL61"/>
      <c r="UAM61"/>
      <c r="UAN61"/>
      <c r="UAO61"/>
      <c r="UAP61"/>
      <c r="UAQ61"/>
      <c r="UAR61"/>
      <c r="UAS61"/>
      <c r="UAT61"/>
      <c r="UAU61"/>
      <c r="UAV61"/>
      <c r="UAW61"/>
      <c r="UAX61"/>
      <c r="UAY61"/>
      <c r="UAZ61"/>
      <c r="UBA61"/>
      <c r="UBB61"/>
      <c r="UBC61"/>
      <c r="UBD61"/>
      <c r="UBE61"/>
      <c r="UBF61"/>
      <c r="UBG61"/>
      <c r="UBH61"/>
      <c r="UBI61"/>
      <c r="UBJ61"/>
      <c r="UBK61"/>
      <c r="UBL61"/>
      <c r="UBM61"/>
      <c r="UBN61"/>
      <c r="UBO61"/>
      <c r="UBP61"/>
      <c r="UBQ61"/>
      <c r="UBR61"/>
      <c r="UBS61"/>
      <c r="UBT61"/>
      <c r="UBU61"/>
      <c r="UBV61"/>
      <c r="UBW61"/>
      <c r="UBX61"/>
      <c r="UBY61"/>
      <c r="UBZ61"/>
      <c r="UCA61"/>
      <c r="UCB61"/>
      <c r="UCC61"/>
      <c r="UCD61"/>
      <c r="UCE61"/>
      <c r="UCF61"/>
      <c r="UCG61"/>
      <c r="UCH61"/>
      <c r="UCI61"/>
      <c r="UCJ61"/>
      <c r="UCK61"/>
      <c r="UCL61"/>
      <c r="UCM61"/>
      <c r="UCN61"/>
      <c r="UCO61"/>
      <c r="UCP61"/>
      <c r="UCQ61"/>
      <c r="UCR61"/>
      <c r="UCS61"/>
      <c r="UCT61"/>
      <c r="UCU61"/>
      <c r="UCV61"/>
      <c r="UCW61"/>
      <c r="UCX61"/>
      <c r="UCY61"/>
      <c r="UCZ61"/>
      <c r="UDA61"/>
      <c r="UDB61"/>
      <c r="UDC61"/>
      <c r="UDD61"/>
      <c r="UDE61"/>
      <c r="UDF61"/>
      <c r="UDG61"/>
      <c r="UDH61"/>
      <c r="UDI61"/>
      <c r="UDJ61"/>
      <c r="UDK61"/>
      <c r="UDL61"/>
      <c r="UDM61"/>
      <c r="UDN61"/>
      <c r="UDO61"/>
      <c r="UDP61"/>
      <c r="UDQ61"/>
      <c r="UDR61"/>
      <c r="UDS61"/>
      <c r="UDT61"/>
      <c r="UDU61"/>
      <c r="UDV61"/>
      <c r="UDW61"/>
      <c r="UDX61"/>
      <c r="UDY61"/>
      <c r="UDZ61"/>
      <c r="UEA61"/>
      <c r="UEB61"/>
      <c r="UEC61"/>
      <c r="UED61"/>
      <c r="UEE61"/>
      <c r="UEF61"/>
      <c r="UEG61"/>
      <c r="UEH61"/>
      <c r="UEI61"/>
      <c r="UEJ61"/>
      <c r="UEK61"/>
      <c r="UEL61"/>
      <c r="UEM61"/>
      <c r="UEN61"/>
      <c r="UEO61"/>
      <c r="UEP61"/>
      <c r="UEQ61"/>
      <c r="UER61"/>
      <c r="UES61"/>
      <c r="UET61"/>
      <c r="UEU61"/>
      <c r="UEV61"/>
      <c r="UEW61"/>
      <c r="UEX61"/>
      <c r="UEY61"/>
      <c r="UEZ61"/>
      <c r="UFA61"/>
      <c r="UFB61"/>
      <c r="UFC61"/>
      <c r="UFD61"/>
      <c r="UFE61"/>
      <c r="UFF61"/>
      <c r="UFG61"/>
      <c r="UFH61"/>
      <c r="UFI61"/>
      <c r="UFJ61"/>
      <c r="UFK61"/>
      <c r="UFL61"/>
      <c r="UFM61"/>
      <c r="UFN61"/>
      <c r="UFO61"/>
      <c r="UFP61"/>
      <c r="UFQ61"/>
      <c r="UFR61"/>
      <c r="UFS61"/>
      <c r="UFT61"/>
      <c r="UFU61"/>
      <c r="UFV61"/>
      <c r="UFW61"/>
      <c r="UFX61"/>
      <c r="UFY61"/>
      <c r="UFZ61"/>
      <c r="UGA61"/>
      <c r="UGB61"/>
      <c r="UGC61"/>
      <c r="UGD61"/>
      <c r="UGE61"/>
      <c r="UGF61"/>
      <c r="UGG61"/>
      <c r="UGH61"/>
      <c r="UGI61"/>
      <c r="UGJ61"/>
      <c r="UGK61"/>
      <c r="UGL61"/>
      <c r="UGM61"/>
      <c r="UGN61"/>
      <c r="UGO61"/>
      <c r="UGP61"/>
      <c r="UGQ61"/>
      <c r="UGR61"/>
      <c r="UGS61"/>
      <c r="UGT61"/>
      <c r="UGU61"/>
      <c r="UGV61"/>
      <c r="UGW61"/>
      <c r="UGX61"/>
      <c r="UGY61"/>
      <c r="UGZ61"/>
      <c r="UHA61"/>
      <c r="UHB61"/>
      <c r="UHC61"/>
      <c r="UHD61"/>
      <c r="UHE61"/>
      <c r="UHF61"/>
      <c r="UHG61"/>
      <c r="UHH61"/>
      <c r="UHI61"/>
      <c r="UHJ61"/>
      <c r="UHK61"/>
      <c r="UHL61"/>
      <c r="UHM61"/>
      <c r="UHN61"/>
      <c r="UHO61"/>
      <c r="UHP61"/>
      <c r="UHQ61"/>
      <c r="UHR61"/>
      <c r="UHS61"/>
      <c r="UHT61"/>
      <c r="UHU61"/>
      <c r="UHV61"/>
      <c r="UHW61"/>
      <c r="UHX61"/>
      <c r="UHY61"/>
      <c r="UHZ61"/>
      <c r="UIA61"/>
      <c r="UIB61"/>
      <c r="UIC61"/>
      <c r="UID61"/>
      <c r="UIE61"/>
      <c r="UIF61"/>
      <c r="UIG61"/>
      <c r="UIH61"/>
      <c r="UII61"/>
      <c r="UIJ61"/>
      <c r="UIK61"/>
      <c r="UIL61"/>
      <c r="UIM61"/>
      <c r="UIN61"/>
      <c r="UIO61"/>
      <c r="UIP61"/>
      <c r="UIQ61"/>
      <c r="UIR61"/>
      <c r="UIS61"/>
      <c r="UIT61"/>
      <c r="UIU61"/>
      <c r="UIV61"/>
      <c r="UIW61"/>
      <c r="UIX61"/>
      <c r="UIY61"/>
      <c r="UIZ61"/>
      <c r="UJA61"/>
      <c r="UJB61"/>
      <c r="UJC61"/>
      <c r="UJD61"/>
      <c r="UJE61"/>
      <c r="UJF61"/>
      <c r="UJG61"/>
      <c r="UJH61"/>
      <c r="UJI61"/>
      <c r="UJJ61"/>
      <c r="UJK61"/>
      <c r="UJL61"/>
      <c r="UJM61"/>
      <c r="UJN61"/>
      <c r="UJO61"/>
      <c r="UJP61"/>
      <c r="UJQ61"/>
      <c r="UJR61"/>
      <c r="UJS61"/>
      <c r="UJT61"/>
      <c r="UJU61"/>
      <c r="UJV61"/>
      <c r="UJW61"/>
      <c r="UJX61"/>
      <c r="UJY61"/>
      <c r="UJZ61"/>
      <c r="UKA61"/>
      <c r="UKB61"/>
      <c r="UKC61"/>
      <c r="UKD61"/>
      <c r="UKE61"/>
      <c r="UKF61"/>
      <c r="UKG61"/>
      <c r="UKH61"/>
      <c r="UKI61"/>
      <c r="UKJ61"/>
      <c r="UKK61"/>
      <c r="UKL61"/>
      <c r="UKM61"/>
      <c r="UKN61"/>
      <c r="UKO61"/>
      <c r="UKP61"/>
      <c r="UKQ61"/>
      <c r="UKR61"/>
      <c r="UKS61"/>
      <c r="UKT61"/>
      <c r="UKU61"/>
      <c r="UKV61"/>
      <c r="UKW61"/>
      <c r="UKX61"/>
      <c r="UKY61"/>
      <c r="UKZ61"/>
      <c r="ULA61"/>
      <c r="ULB61"/>
      <c r="ULC61"/>
      <c r="ULD61"/>
      <c r="ULE61"/>
      <c r="ULF61"/>
      <c r="ULG61"/>
      <c r="ULH61"/>
      <c r="ULI61"/>
      <c r="ULJ61"/>
      <c r="ULK61"/>
      <c r="ULL61"/>
      <c r="ULM61"/>
      <c r="ULN61"/>
      <c r="ULO61"/>
      <c r="ULP61"/>
      <c r="ULQ61"/>
      <c r="ULR61"/>
      <c r="ULS61"/>
      <c r="ULT61"/>
      <c r="ULU61"/>
      <c r="ULV61"/>
      <c r="ULW61"/>
      <c r="ULX61"/>
      <c r="ULY61"/>
      <c r="ULZ61"/>
      <c r="UMA61"/>
      <c r="UMB61"/>
      <c r="UMC61"/>
      <c r="UMD61"/>
      <c r="UME61"/>
      <c r="UMF61"/>
      <c r="UMG61"/>
      <c r="UMH61"/>
      <c r="UMI61"/>
      <c r="UMJ61"/>
      <c r="UMK61"/>
      <c r="UML61"/>
      <c r="UMM61"/>
      <c r="UMN61"/>
      <c r="UMO61"/>
      <c r="UMP61"/>
      <c r="UMQ61"/>
      <c r="UMR61"/>
      <c r="UMS61"/>
      <c r="UMT61"/>
      <c r="UMU61"/>
      <c r="UMV61"/>
      <c r="UMW61"/>
      <c r="UMX61"/>
      <c r="UMY61"/>
      <c r="UMZ61"/>
      <c r="UNA61"/>
      <c r="UNB61"/>
      <c r="UNC61"/>
      <c r="UND61"/>
      <c r="UNE61"/>
      <c r="UNF61"/>
      <c r="UNG61"/>
      <c r="UNH61"/>
      <c r="UNI61"/>
      <c r="UNJ61"/>
      <c r="UNK61"/>
      <c r="UNL61"/>
      <c r="UNM61"/>
      <c r="UNN61"/>
      <c r="UNO61"/>
      <c r="UNP61"/>
      <c r="UNQ61"/>
      <c r="UNR61"/>
      <c r="UNS61"/>
      <c r="UNT61"/>
      <c r="UNU61"/>
      <c r="UNV61"/>
      <c r="UNW61"/>
      <c r="UNX61"/>
      <c r="UNY61"/>
      <c r="UNZ61"/>
      <c r="UOA61"/>
      <c r="UOB61"/>
      <c r="UOC61"/>
      <c r="UOD61"/>
      <c r="UOE61"/>
      <c r="UOF61"/>
      <c r="UOG61"/>
      <c r="UOH61"/>
      <c r="UOI61"/>
      <c r="UOJ61"/>
      <c r="UOK61"/>
      <c r="UOL61"/>
      <c r="UOM61"/>
      <c r="UON61"/>
      <c r="UOO61"/>
      <c r="UOP61"/>
      <c r="UOQ61"/>
      <c r="UOR61"/>
      <c r="UOS61"/>
      <c r="UOT61"/>
      <c r="UOU61"/>
      <c r="UOV61"/>
      <c r="UOW61"/>
      <c r="UOX61"/>
      <c r="UOY61"/>
      <c r="UOZ61"/>
      <c r="UPA61"/>
      <c r="UPB61"/>
      <c r="UPC61"/>
      <c r="UPD61"/>
      <c r="UPE61"/>
      <c r="UPF61"/>
      <c r="UPG61"/>
      <c r="UPH61"/>
      <c r="UPI61"/>
      <c r="UPJ61"/>
      <c r="UPK61"/>
      <c r="UPL61"/>
      <c r="UPM61"/>
      <c r="UPN61"/>
      <c r="UPO61"/>
      <c r="UPP61"/>
      <c r="UPQ61"/>
      <c r="UPR61"/>
      <c r="UPS61"/>
      <c r="UPT61"/>
      <c r="UPU61"/>
      <c r="UPV61"/>
      <c r="UPW61"/>
      <c r="UPX61"/>
      <c r="UPY61"/>
      <c r="UPZ61"/>
      <c r="UQA61"/>
      <c r="UQB61"/>
      <c r="UQC61"/>
      <c r="UQD61"/>
      <c r="UQE61"/>
      <c r="UQF61"/>
      <c r="UQG61"/>
      <c r="UQH61"/>
      <c r="UQI61"/>
      <c r="UQJ61"/>
      <c r="UQK61"/>
      <c r="UQL61"/>
      <c r="UQM61"/>
      <c r="UQN61"/>
      <c r="UQO61"/>
      <c r="UQP61"/>
      <c r="UQQ61"/>
      <c r="UQR61"/>
      <c r="UQS61"/>
      <c r="UQT61"/>
      <c r="UQU61"/>
      <c r="UQV61"/>
      <c r="UQW61"/>
      <c r="UQX61"/>
      <c r="UQY61"/>
      <c r="UQZ61"/>
      <c r="URA61"/>
      <c r="URB61"/>
      <c r="URC61"/>
      <c r="URD61"/>
      <c r="URE61"/>
      <c r="URF61"/>
      <c r="URG61"/>
      <c r="URH61"/>
      <c r="URI61"/>
      <c r="URJ61"/>
      <c r="URK61"/>
      <c r="URL61"/>
      <c r="URM61"/>
      <c r="URN61"/>
      <c r="URO61"/>
      <c r="URP61"/>
      <c r="URQ61"/>
      <c r="URR61"/>
      <c r="URS61"/>
      <c r="URT61"/>
      <c r="URU61"/>
      <c r="URV61"/>
      <c r="URW61"/>
      <c r="URX61"/>
      <c r="URY61"/>
      <c r="URZ61"/>
      <c r="USA61"/>
      <c r="USB61"/>
      <c r="USC61"/>
      <c r="USD61"/>
      <c r="USE61"/>
      <c r="USF61"/>
      <c r="USG61"/>
      <c r="USH61"/>
      <c r="USI61"/>
      <c r="USJ61"/>
      <c r="USK61"/>
      <c r="USL61"/>
      <c r="USM61"/>
      <c r="USN61"/>
      <c r="USO61"/>
      <c r="USP61"/>
      <c r="USQ61"/>
      <c r="USR61"/>
      <c r="USS61"/>
      <c r="UST61"/>
      <c r="USU61"/>
      <c r="USV61"/>
      <c r="USW61"/>
      <c r="USX61"/>
      <c r="USY61"/>
      <c r="USZ61"/>
      <c r="UTA61"/>
      <c r="UTB61"/>
      <c r="UTC61"/>
      <c r="UTD61"/>
      <c r="UTE61"/>
      <c r="UTF61"/>
      <c r="UTG61"/>
      <c r="UTH61"/>
      <c r="UTI61"/>
      <c r="UTJ61"/>
      <c r="UTK61"/>
      <c r="UTL61"/>
      <c r="UTM61"/>
      <c r="UTN61"/>
      <c r="UTO61"/>
      <c r="UTP61"/>
      <c r="UTQ61"/>
      <c r="UTR61"/>
      <c r="UTS61"/>
      <c r="UTT61"/>
      <c r="UTU61"/>
      <c r="UTV61"/>
      <c r="UTW61"/>
      <c r="UTX61"/>
      <c r="UTY61"/>
      <c r="UTZ61"/>
      <c r="UUA61"/>
      <c r="UUB61"/>
      <c r="UUC61"/>
      <c r="UUD61"/>
      <c r="UUE61"/>
      <c r="UUF61"/>
      <c r="UUG61"/>
      <c r="UUH61"/>
      <c r="UUI61"/>
      <c r="UUJ61"/>
      <c r="UUK61"/>
      <c r="UUL61"/>
      <c r="UUM61"/>
      <c r="UUN61"/>
      <c r="UUO61"/>
      <c r="UUP61"/>
      <c r="UUQ61"/>
      <c r="UUR61"/>
      <c r="UUS61"/>
      <c r="UUT61"/>
      <c r="UUU61"/>
      <c r="UUV61"/>
      <c r="UUW61"/>
      <c r="UUX61"/>
      <c r="UUY61"/>
      <c r="UUZ61"/>
      <c r="UVA61"/>
      <c r="UVB61"/>
      <c r="UVC61"/>
      <c r="UVD61"/>
      <c r="UVE61"/>
      <c r="UVF61"/>
      <c r="UVG61"/>
      <c r="UVH61"/>
      <c r="UVI61"/>
      <c r="UVJ61"/>
      <c r="UVK61"/>
      <c r="UVL61"/>
      <c r="UVM61"/>
      <c r="UVN61"/>
      <c r="UVO61"/>
      <c r="UVP61"/>
      <c r="UVQ61"/>
      <c r="UVR61"/>
      <c r="UVS61"/>
      <c r="UVT61"/>
      <c r="UVU61"/>
      <c r="UVV61"/>
      <c r="UVW61"/>
      <c r="UVX61"/>
      <c r="UVY61"/>
      <c r="UVZ61"/>
      <c r="UWA61"/>
      <c r="UWB61"/>
      <c r="UWC61"/>
      <c r="UWD61"/>
      <c r="UWE61"/>
      <c r="UWF61"/>
      <c r="UWG61"/>
      <c r="UWH61"/>
      <c r="UWI61"/>
      <c r="UWJ61"/>
      <c r="UWK61"/>
      <c r="UWL61"/>
      <c r="UWM61"/>
      <c r="UWN61"/>
      <c r="UWO61"/>
      <c r="UWP61"/>
      <c r="UWQ61"/>
      <c r="UWR61"/>
      <c r="UWS61"/>
      <c r="UWT61"/>
      <c r="UWU61"/>
      <c r="UWV61"/>
      <c r="UWW61"/>
      <c r="UWX61"/>
      <c r="UWY61"/>
      <c r="UWZ61"/>
      <c r="UXA61"/>
      <c r="UXB61"/>
      <c r="UXC61"/>
      <c r="UXD61"/>
      <c r="UXE61"/>
      <c r="UXF61"/>
      <c r="UXG61"/>
      <c r="UXH61"/>
      <c r="UXI61"/>
      <c r="UXJ61"/>
      <c r="UXK61"/>
      <c r="UXL61"/>
      <c r="UXM61"/>
      <c r="UXN61"/>
      <c r="UXO61"/>
      <c r="UXP61"/>
      <c r="UXQ61"/>
      <c r="UXR61"/>
      <c r="UXS61"/>
      <c r="UXT61"/>
      <c r="UXU61"/>
      <c r="UXV61"/>
      <c r="UXW61"/>
      <c r="UXX61"/>
      <c r="UXY61"/>
      <c r="UXZ61"/>
      <c r="UYA61"/>
      <c r="UYB61"/>
      <c r="UYC61"/>
      <c r="UYD61"/>
      <c r="UYE61"/>
      <c r="UYF61"/>
      <c r="UYG61"/>
      <c r="UYH61"/>
      <c r="UYI61"/>
      <c r="UYJ61"/>
      <c r="UYK61"/>
      <c r="UYL61"/>
      <c r="UYM61"/>
      <c r="UYN61"/>
      <c r="UYO61"/>
      <c r="UYP61"/>
      <c r="UYQ61"/>
      <c r="UYR61"/>
      <c r="UYS61"/>
      <c r="UYT61"/>
      <c r="UYU61"/>
      <c r="UYV61"/>
      <c r="UYW61"/>
      <c r="UYX61"/>
      <c r="UYY61"/>
      <c r="UYZ61"/>
      <c r="UZA61"/>
      <c r="UZB61"/>
      <c r="UZC61"/>
      <c r="UZD61"/>
      <c r="UZE61"/>
      <c r="UZF61"/>
      <c r="UZG61"/>
      <c r="UZH61"/>
      <c r="UZI61"/>
      <c r="UZJ61"/>
      <c r="UZK61"/>
      <c r="UZL61"/>
      <c r="UZM61"/>
      <c r="UZN61"/>
      <c r="UZO61"/>
      <c r="UZP61"/>
      <c r="UZQ61"/>
      <c r="UZR61"/>
      <c r="UZS61"/>
      <c r="UZT61"/>
      <c r="UZU61"/>
      <c r="UZV61"/>
      <c r="UZW61"/>
      <c r="UZX61"/>
      <c r="UZY61"/>
      <c r="UZZ61"/>
      <c r="VAA61"/>
      <c r="VAB61"/>
      <c r="VAC61"/>
      <c r="VAD61"/>
      <c r="VAE61"/>
      <c r="VAF61"/>
      <c r="VAG61"/>
      <c r="VAH61"/>
      <c r="VAI61"/>
      <c r="VAJ61"/>
      <c r="VAK61"/>
      <c r="VAL61"/>
      <c r="VAM61"/>
      <c r="VAN61"/>
      <c r="VAO61"/>
      <c r="VAP61"/>
      <c r="VAQ61"/>
      <c r="VAR61"/>
      <c r="VAS61"/>
      <c r="VAT61"/>
      <c r="VAU61"/>
      <c r="VAV61"/>
      <c r="VAW61"/>
      <c r="VAX61"/>
      <c r="VAY61"/>
      <c r="VAZ61"/>
      <c r="VBA61"/>
      <c r="VBB61"/>
      <c r="VBC61"/>
      <c r="VBD61"/>
      <c r="VBE61"/>
      <c r="VBF61"/>
      <c r="VBG61"/>
      <c r="VBH61"/>
      <c r="VBI61"/>
      <c r="VBJ61"/>
      <c r="VBK61"/>
      <c r="VBL61"/>
      <c r="VBM61"/>
      <c r="VBN61"/>
      <c r="VBO61"/>
      <c r="VBP61"/>
      <c r="VBQ61"/>
      <c r="VBR61"/>
      <c r="VBS61"/>
      <c r="VBT61"/>
      <c r="VBU61"/>
      <c r="VBV61"/>
      <c r="VBW61"/>
      <c r="VBX61"/>
      <c r="VBY61"/>
      <c r="VBZ61"/>
      <c r="VCA61"/>
      <c r="VCB61"/>
      <c r="VCC61"/>
      <c r="VCD61"/>
      <c r="VCE61"/>
      <c r="VCF61"/>
      <c r="VCG61"/>
      <c r="VCH61"/>
      <c r="VCI61"/>
      <c r="VCJ61"/>
      <c r="VCK61"/>
      <c r="VCL61"/>
      <c r="VCM61"/>
      <c r="VCN61"/>
      <c r="VCO61"/>
      <c r="VCP61"/>
      <c r="VCQ61"/>
      <c r="VCR61"/>
      <c r="VCS61"/>
      <c r="VCT61"/>
      <c r="VCU61"/>
      <c r="VCV61"/>
      <c r="VCW61"/>
      <c r="VCX61"/>
      <c r="VCY61"/>
      <c r="VCZ61"/>
      <c r="VDA61"/>
      <c r="VDB61"/>
      <c r="VDC61"/>
      <c r="VDD61"/>
      <c r="VDE61"/>
      <c r="VDF61"/>
      <c r="VDG61"/>
      <c r="VDH61"/>
      <c r="VDI61"/>
      <c r="VDJ61"/>
      <c r="VDK61"/>
      <c r="VDL61"/>
      <c r="VDM61"/>
      <c r="VDN61"/>
      <c r="VDO61"/>
      <c r="VDP61"/>
      <c r="VDQ61"/>
      <c r="VDR61"/>
      <c r="VDS61"/>
      <c r="VDT61"/>
      <c r="VDU61"/>
      <c r="VDV61"/>
      <c r="VDW61"/>
      <c r="VDX61"/>
      <c r="VDY61"/>
      <c r="VDZ61"/>
      <c r="VEA61"/>
      <c r="VEB61"/>
      <c r="VEC61"/>
      <c r="VED61"/>
      <c r="VEE61"/>
      <c r="VEF61"/>
      <c r="VEG61"/>
      <c r="VEH61"/>
      <c r="VEI61"/>
      <c r="VEJ61"/>
      <c r="VEK61"/>
      <c r="VEL61"/>
      <c r="VEM61"/>
      <c r="VEN61"/>
      <c r="VEO61"/>
      <c r="VEP61"/>
      <c r="VEQ61"/>
      <c r="VER61"/>
      <c r="VES61"/>
      <c r="VET61"/>
      <c r="VEU61"/>
      <c r="VEV61"/>
      <c r="VEW61"/>
      <c r="VEX61"/>
      <c r="VEY61"/>
      <c r="VEZ61"/>
      <c r="VFA61"/>
      <c r="VFB61"/>
      <c r="VFC61"/>
      <c r="VFD61"/>
      <c r="VFE61"/>
      <c r="VFF61"/>
      <c r="VFG61"/>
      <c r="VFH61"/>
      <c r="VFI61"/>
      <c r="VFJ61"/>
      <c r="VFK61"/>
      <c r="VFL61"/>
      <c r="VFM61"/>
      <c r="VFN61"/>
      <c r="VFO61"/>
      <c r="VFP61"/>
      <c r="VFQ61"/>
      <c r="VFR61"/>
      <c r="VFS61"/>
      <c r="VFT61"/>
      <c r="VFU61"/>
      <c r="VFV61"/>
      <c r="VFW61"/>
      <c r="VFX61"/>
      <c r="VFY61"/>
      <c r="VFZ61"/>
      <c r="VGA61"/>
      <c r="VGB61"/>
      <c r="VGC61"/>
      <c r="VGD61"/>
      <c r="VGE61"/>
      <c r="VGF61"/>
      <c r="VGG61"/>
      <c r="VGH61"/>
      <c r="VGI61"/>
      <c r="VGJ61"/>
      <c r="VGK61"/>
      <c r="VGL61"/>
      <c r="VGM61"/>
      <c r="VGN61"/>
      <c r="VGO61"/>
      <c r="VGP61"/>
      <c r="VGQ61"/>
      <c r="VGR61"/>
      <c r="VGS61"/>
      <c r="VGT61"/>
      <c r="VGU61"/>
      <c r="VGV61"/>
      <c r="VGW61"/>
      <c r="VGX61"/>
      <c r="VGY61"/>
      <c r="VGZ61"/>
      <c r="VHA61"/>
      <c r="VHB61"/>
      <c r="VHC61"/>
      <c r="VHD61"/>
      <c r="VHE61"/>
      <c r="VHF61"/>
      <c r="VHG61"/>
      <c r="VHH61"/>
      <c r="VHI61"/>
      <c r="VHJ61"/>
      <c r="VHK61"/>
      <c r="VHL61"/>
      <c r="VHM61"/>
      <c r="VHN61"/>
      <c r="VHO61"/>
      <c r="VHP61"/>
      <c r="VHQ61"/>
      <c r="VHR61"/>
      <c r="VHS61"/>
      <c r="VHT61"/>
      <c r="VHU61"/>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M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c r="XDP61"/>
      <c r="XDQ61"/>
      <c r="XDR61"/>
      <c r="XDS61"/>
      <c r="XDT61"/>
      <c r="XDU61"/>
      <c r="XDV61"/>
      <c r="XDW61"/>
      <c r="XDX61"/>
      <c r="XDY61"/>
      <c r="XDZ61"/>
      <c r="XEA61"/>
      <c r="XEB61"/>
      <c r="XEC61"/>
      <c r="XED61"/>
      <c r="XEE61"/>
      <c r="XEF61"/>
      <c r="XEG61"/>
      <c r="XEH61"/>
      <c r="XEI61"/>
      <c r="XEJ61"/>
      <c r="XEK61"/>
      <c r="XEL61"/>
      <c r="XEM61"/>
      <c r="XEN61"/>
      <c r="XEO61"/>
      <c r="XEP61"/>
      <c r="XEQ61"/>
      <c r="XER61"/>
      <c r="XES61"/>
      <c r="XET61"/>
      <c r="XEU61"/>
      <c r="XEV61"/>
      <c r="XEW61"/>
      <c r="XEX61"/>
      <c r="XEY61"/>
      <c r="XEZ61"/>
      <c r="XFA61"/>
      <c r="XFB61"/>
      <c r="XFC61"/>
      <c r="XFD61"/>
    </row>
    <row r="62" spans="2:16384" s="86" customFormat="1" ht="19.5" x14ac:dyDescent="0.3">
      <c r="B62" s="389" t="s">
        <v>109</v>
      </c>
      <c r="C62" s="84"/>
      <c r="D62" s="84"/>
      <c r="E62" s="95"/>
      <c r="F62" s="95"/>
      <c r="G62" s="95"/>
      <c r="H62" s="219"/>
      <c r="I62" s="219"/>
      <c r="J62" s="219"/>
      <c r="K62" s="219"/>
      <c r="L62" s="219"/>
      <c r="M62" s="219"/>
      <c r="N62" s="219"/>
      <c r="O62" s="97">
        <f ca="1">+'-1.2-'!G30</f>
        <v>2471</v>
      </c>
      <c r="Q62" s="403" t="s">
        <v>1413</v>
      </c>
      <c r="R62" s="404" t="s">
        <v>1385</v>
      </c>
      <c r="S62" s="138"/>
      <c r="T62" s="138"/>
      <c r="U62" s="138"/>
      <c r="V62" s="138"/>
      <c r="W62" s="138"/>
      <c r="X62" s="138"/>
      <c r="Z62" s="4"/>
      <c r="AA62"/>
      <c r="AB62"/>
      <c r="AC62"/>
      <c r="AD62"/>
      <c r="AE62"/>
      <c r="AF62"/>
      <c r="AG62"/>
      <c r="AH62"/>
      <c r="AI62"/>
      <c r="AJ62"/>
      <c r="AK62" s="288" t="s">
        <v>1796</v>
      </c>
      <c r="AL62" s="289"/>
      <c r="AM62" s="289"/>
      <c r="AN62" s="289"/>
      <c r="AO62" s="289"/>
      <c r="AP62" s="289"/>
      <c r="AQ62" s="289"/>
      <c r="AR62" s="289"/>
      <c r="AS62" s="131"/>
      <c r="AT62" s="131"/>
      <c r="AU62" s="131"/>
      <c r="AV62" s="131"/>
      <c r="AW62" s="131"/>
      <c r="AX62" s="131"/>
      <c r="AY62" s="131"/>
      <c r="AZ62" s="131"/>
      <c r="BA62" s="131"/>
      <c r="BB62" s="279"/>
      <c r="BC62" s="128"/>
      <c r="BD62" s="128"/>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c r="XFD62"/>
    </row>
    <row r="63" spans="2:16384" s="86" customFormat="1" ht="19.5" x14ac:dyDescent="0.3">
      <c r="B63" s="389" t="s">
        <v>111</v>
      </c>
      <c r="C63" s="84"/>
      <c r="D63" s="84"/>
      <c r="E63" s="95"/>
      <c r="F63" s="95"/>
      <c r="G63" s="95"/>
      <c r="H63" s="219"/>
      <c r="I63" s="219"/>
      <c r="J63" s="219"/>
      <c r="K63" s="219"/>
      <c r="L63" s="219"/>
      <c r="M63" s="219"/>
      <c r="N63" s="219"/>
      <c r="O63" s="97">
        <f ca="1">+'-1.2-'!G31</f>
        <v>934</v>
      </c>
      <c r="Q63" s="403" t="s">
        <v>1414</v>
      </c>
      <c r="R63" s="404" t="s">
        <v>1386</v>
      </c>
      <c r="S63" s="138"/>
      <c r="T63" s="138"/>
      <c r="U63" s="138"/>
      <c r="V63" s="138"/>
      <c r="W63" s="138"/>
      <c r="X63" s="138"/>
      <c r="Z63" s="4"/>
      <c r="AA63"/>
      <c r="AB63"/>
      <c r="AC63"/>
      <c r="AD63"/>
      <c r="AE63"/>
      <c r="AF63"/>
      <c r="AG63"/>
      <c r="AH63"/>
      <c r="AI63"/>
      <c r="AJ63"/>
      <c r="AK63" s="280" t="s">
        <v>1797</v>
      </c>
      <c r="AL63" s="281"/>
      <c r="AM63" s="281"/>
      <c r="AN63" s="281"/>
      <c r="AO63" s="281"/>
      <c r="AP63" s="281"/>
      <c r="AQ63" s="281"/>
      <c r="AR63" s="281"/>
      <c r="AS63" s="131"/>
      <c r="AT63" s="131"/>
      <c r="AU63" s="131"/>
      <c r="AV63" s="131"/>
      <c r="AW63" s="131"/>
      <c r="AX63" s="131"/>
      <c r="AY63" s="131"/>
      <c r="AZ63" s="131"/>
      <c r="BA63" s="131"/>
      <c r="BB63" s="279"/>
      <c r="BC63" s="128"/>
      <c r="BD63" s="128"/>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c r="XFD63"/>
    </row>
    <row r="64" spans="2:16384" s="86" customFormat="1" ht="19.5" x14ac:dyDescent="0.3">
      <c r="B64" s="389" t="s">
        <v>965</v>
      </c>
      <c r="C64" s="84"/>
      <c r="D64" s="84"/>
      <c r="E64" s="95"/>
      <c r="F64" s="95"/>
      <c r="G64" s="95"/>
      <c r="H64" s="219"/>
      <c r="I64" s="219"/>
      <c r="J64" s="219"/>
      <c r="K64" s="219"/>
      <c r="L64" s="219"/>
      <c r="M64" s="219"/>
      <c r="N64" s="219"/>
      <c r="O64" s="97">
        <f ca="1">+'-1.2-'!G32</f>
        <v>6884</v>
      </c>
      <c r="Q64" s="403" t="s">
        <v>1415</v>
      </c>
      <c r="R64" s="404" t="s">
        <v>1387</v>
      </c>
      <c r="S64" s="138"/>
      <c r="T64" s="138"/>
      <c r="U64" s="138"/>
      <c r="V64" s="138"/>
      <c r="W64" s="138"/>
      <c r="X64" s="138"/>
      <c r="Z64" s="4"/>
      <c r="AA64"/>
      <c r="AB64"/>
      <c r="AC64"/>
      <c r="AD64"/>
      <c r="AE64"/>
      <c r="AF64"/>
      <c r="AG64"/>
      <c r="AH64"/>
      <c r="AI64"/>
      <c r="AJ64"/>
      <c r="AK64" s="280" t="s">
        <v>1798</v>
      </c>
      <c r="AL64" s="281"/>
      <c r="AM64" s="281"/>
      <c r="AN64" s="281"/>
      <c r="AO64" s="281"/>
      <c r="AP64" s="281"/>
      <c r="AQ64" s="281"/>
      <c r="AR64" s="281"/>
      <c r="AS64" s="131"/>
      <c r="AT64" s="131"/>
      <c r="AU64" s="131"/>
      <c r="AV64" s="131"/>
      <c r="AW64" s="131"/>
      <c r="AX64" s="131"/>
      <c r="AY64" s="131"/>
      <c r="AZ64" s="131"/>
      <c r="BA64" s="131"/>
      <c r="BB64" s="279"/>
      <c r="BC64" s="128"/>
      <c r="BD64" s="128"/>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c r="XFD64"/>
    </row>
    <row r="65" spans="2:16384" s="86" customFormat="1" ht="19.5" x14ac:dyDescent="0.3">
      <c r="B65" s="389" t="s">
        <v>113</v>
      </c>
      <c r="C65" s="84"/>
      <c r="D65" s="84"/>
      <c r="E65" s="95"/>
      <c r="F65" s="95"/>
      <c r="G65" s="95"/>
      <c r="H65" s="219"/>
      <c r="I65" s="219"/>
      <c r="J65" s="219"/>
      <c r="K65" s="219"/>
      <c r="L65" s="219"/>
      <c r="M65" s="219"/>
      <c r="N65" s="219"/>
      <c r="O65" s="97">
        <f ca="1">+'-1.2-'!G33</f>
        <v>1106</v>
      </c>
      <c r="Q65" s="403" t="s">
        <v>1416</v>
      </c>
      <c r="R65" s="404" t="s">
        <v>1388</v>
      </c>
      <c r="S65" s="138"/>
      <c r="T65" s="138"/>
      <c r="U65" s="138"/>
      <c r="V65" s="138"/>
      <c r="W65" s="138"/>
      <c r="X65" s="138"/>
      <c r="Z65" s="4"/>
      <c r="AA65"/>
      <c r="AB65"/>
      <c r="AC65"/>
      <c r="AD65"/>
      <c r="AE65"/>
      <c r="AF65"/>
      <c r="AG65"/>
      <c r="AH65"/>
      <c r="AI65"/>
      <c r="AJ65"/>
      <c r="AK65" s="280" t="s">
        <v>1799</v>
      </c>
      <c r="AL65" s="281"/>
      <c r="AM65" s="281"/>
      <c r="AN65" s="281"/>
      <c r="AO65" s="281"/>
      <c r="AP65" s="281"/>
      <c r="AQ65" s="281"/>
      <c r="AR65" s="281"/>
      <c r="AS65" s="131"/>
      <c r="AT65" s="131"/>
      <c r="AU65" s="131"/>
      <c r="AV65" s="131"/>
      <c r="AW65" s="131"/>
      <c r="AX65" s="131"/>
      <c r="AY65" s="131"/>
      <c r="AZ65" s="131"/>
      <c r="BA65" s="131"/>
      <c r="BB65" s="279"/>
      <c r="BC65" s="128"/>
      <c r="BD65" s="128"/>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c r="XFD65"/>
    </row>
    <row r="66" spans="2:16384" s="86" customFormat="1" ht="19.5" x14ac:dyDescent="0.3">
      <c r="B66" s="389" t="s">
        <v>966</v>
      </c>
      <c r="C66" s="84"/>
      <c r="D66" s="84"/>
      <c r="E66" s="95"/>
      <c r="F66" s="95"/>
      <c r="G66" s="95"/>
      <c r="H66" s="219"/>
      <c r="I66" s="219"/>
      <c r="J66" s="219"/>
      <c r="K66" s="219"/>
      <c r="L66" s="219"/>
      <c r="M66" s="219"/>
      <c r="N66" s="219"/>
      <c r="O66" s="97">
        <f ca="1">+'-1.2-'!G34</f>
        <v>1169</v>
      </c>
      <c r="Q66" s="403" t="s">
        <v>1417</v>
      </c>
      <c r="R66" s="404" t="s">
        <v>1389</v>
      </c>
      <c r="S66" s="138"/>
      <c r="T66" s="138"/>
      <c r="U66" s="138"/>
      <c r="V66" s="138"/>
      <c r="W66" s="138"/>
      <c r="X66" s="138"/>
      <c r="Z66" s="4"/>
      <c r="AA66"/>
      <c r="AB66"/>
      <c r="AC66"/>
      <c r="AD66"/>
      <c r="AE66"/>
      <c r="AF66"/>
      <c r="AG66"/>
      <c r="AH66"/>
      <c r="AI66"/>
      <c r="AJ66"/>
      <c r="AK66" s="280" t="s">
        <v>1800</v>
      </c>
      <c r="AL66" s="281"/>
      <c r="AM66" s="281"/>
      <c r="AN66" s="281"/>
      <c r="AO66" s="281"/>
      <c r="AP66" s="281"/>
      <c r="AQ66" s="281"/>
      <c r="AR66" s="281"/>
      <c r="AS66" s="131"/>
      <c r="AT66" s="131"/>
      <c r="AU66" s="131"/>
      <c r="AV66" s="131"/>
      <c r="AW66" s="131"/>
      <c r="AX66" s="131"/>
      <c r="AY66" s="131"/>
      <c r="AZ66" s="131"/>
      <c r="BA66" s="131"/>
      <c r="BB66" s="279"/>
      <c r="BC66" s="128"/>
      <c r="BD66" s="128"/>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2:16384" s="86" customFormat="1" ht="20.25" thickBot="1" x14ac:dyDescent="0.35">
      <c r="B67" s="391"/>
      <c r="C67" s="100"/>
      <c r="D67" s="100"/>
      <c r="E67" s="100"/>
      <c r="F67" s="100"/>
      <c r="G67" s="100"/>
      <c r="H67" s="101">
        <f t="shared" ref="H67:N67" si="6">SUM(H62:H66)</f>
        <v>0</v>
      </c>
      <c r="I67" s="101">
        <f t="shared" si="6"/>
        <v>0</v>
      </c>
      <c r="J67" s="101">
        <f t="shared" si="6"/>
        <v>0</v>
      </c>
      <c r="K67" s="101">
        <f t="shared" si="6"/>
        <v>0</v>
      </c>
      <c r="L67" s="101">
        <f t="shared" si="6"/>
        <v>0</v>
      </c>
      <c r="M67" s="101">
        <f t="shared" si="6"/>
        <v>0</v>
      </c>
      <c r="N67" s="101">
        <f t="shared" si="6"/>
        <v>0</v>
      </c>
      <c r="O67" s="102">
        <f ca="1">SUM(O62:O66)</f>
        <v>12564</v>
      </c>
      <c r="Q67" s="403" t="s">
        <v>1418</v>
      </c>
      <c r="R67" s="404" t="s">
        <v>1390</v>
      </c>
      <c r="S67" s="138"/>
      <c r="T67" s="138"/>
      <c r="U67" s="138"/>
      <c r="V67" s="138"/>
      <c r="W67" s="138"/>
      <c r="X67" s="138"/>
      <c r="Z67" s="4"/>
      <c r="AA67"/>
      <c r="AB67"/>
      <c r="AC67"/>
      <c r="AD67"/>
      <c r="AE67"/>
      <c r="AF67"/>
      <c r="AG67"/>
      <c r="AH67"/>
      <c r="AI67"/>
      <c r="AJ67"/>
      <c r="AK67" s="297" t="s">
        <v>1332</v>
      </c>
      <c r="AL67" s="298"/>
      <c r="AM67" s="298"/>
      <c r="AN67" s="298"/>
      <c r="AO67" s="298"/>
      <c r="AP67" s="298"/>
      <c r="AQ67" s="298"/>
      <c r="AR67" s="298"/>
      <c r="AS67" s="299"/>
      <c r="AT67" s="299"/>
      <c r="AU67" s="299"/>
      <c r="AV67" s="299"/>
      <c r="AW67" s="299"/>
      <c r="AX67" s="299"/>
      <c r="AY67" s="299"/>
      <c r="AZ67" s="299"/>
      <c r="BA67" s="299"/>
      <c r="BB67" s="300"/>
      <c r="BC67" s="128"/>
      <c r="BD67" s="128"/>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2:16384" s="86" customFormat="1" ht="19.5" x14ac:dyDescent="0.3">
      <c r="B68" s="387" t="s">
        <v>116</v>
      </c>
      <c r="C68" s="84"/>
      <c r="D68" s="84"/>
      <c r="E68" s="103"/>
      <c r="F68" s="103"/>
      <c r="G68" s="103"/>
      <c r="H68" s="103"/>
      <c r="I68" s="103"/>
      <c r="J68" s="103"/>
      <c r="K68" s="103"/>
      <c r="L68" s="103"/>
      <c r="M68" s="103"/>
      <c r="N68" s="103"/>
      <c r="O68" s="104"/>
      <c r="Q68" s="403" t="s">
        <v>1419</v>
      </c>
      <c r="R68" s="404" t="s">
        <v>1391</v>
      </c>
      <c r="S68" s="138"/>
      <c r="T68" s="138"/>
      <c r="U68" s="138"/>
      <c r="V68" s="138"/>
      <c r="W68" s="138"/>
      <c r="X68" s="138"/>
      <c r="Z68" s="4"/>
      <c r="AA68"/>
      <c r="AB68"/>
      <c r="AC68"/>
      <c r="AD68"/>
      <c r="AE68"/>
      <c r="AF68"/>
      <c r="AG68"/>
      <c r="AH68"/>
      <c r="AI68"/>
      <c r="AJ68"/>
      <c r="AK68" s="4"/>
      <c r="AL68" s="4"/>
      <c r="AM68" s="4"/>
      <c r="AN68" s="4"/>
      <c r="AO68" s="4"/>
      <c r="AP68" s="4"/>
      <c r="AQ68" s="4"/>
      <c r="AR68" s="4"/>
      <c r="AS68" s="131"/>
      <c r="AT68" s="131"/>
      <c r="AU68" s="131"/>
      <c r="AV68" s="131"/>
      <c r="AW68" s="131"/>
      <c r="AX68" s="131"/>
      <c r="AY68" s="131"/>
      <c r="AZ68" s="131"/>
      <c r="BA68" s="131"/>
      <c r="BB68" s="131"/>
      <c r="BC68" s="128"/>
      <c r="BD68" s="12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2:16384" s="86" customFormat="1" ht="19.5" x14ac:dyDescent="0.3">
      <c r="B69" s="389" t="s">
        <v>117</v>
      </c>
      <c r="C69" s="84"/>
      <c r="D69" s="84"/>
      <c r="E69" s="95"/>
      <c r="F69" s="95"/>
      <c r="G69" s="95"/>
      <c r="H69" s="219"/>
      <c r="I69" s="219"/>
      <c r="J69" s="219"/>
      <c r="K69" s="219"/>
      <c r="L69" s="219"/>
      <c r="M69" s="219"/>
      <c r="N69" s="219"/>
      <c r="O69" s="97">
        <f ca="1">+'-1.2-'!G37</f>
        <v>0</v>
      </c>
      <c r="Q69" s="403" t="s">
        <v>1420</v>
      </c>
      <c r="R69" s="404" t="s">
        <v>1392</v>
      </c>
      <c r="S69" s="138"/>
      <c r="T69" s="138"/>
      <c r="U69" s="138"/>
      <c r="V69" s="138"/>
      <c r="W69" s="138"/>
      <c r="X69" s="138"/>
      <c r="Z69" s="4"/>
      <c r="AA69"/>
      <c r="AB69"/>
      <c r="AC69"/>
      <c r="AD69"/>
      <c r="AE69"/>
      <c r="AF69"/>
      <c r="AG69"/>
      <c r="AH69"/>
      <c r="AI69"/>
      <c r="AJ69"/>
      <c r="AK69" s="4"/>
      <c r="AL69" s="4"/>
      <c r="AM69" s="4"/>
      <c r="AN69" s="4"/>
      <c r="AO69" s="4"/>
      <c r="AP69" s="4"/>
      <c r="AQ69" s="4"/>
      <c r="AR69" s="4"/>
      <c r="AS69" s="131"/>
      <c r="AT69" s="131"/>
      <c r="AU69" s="131"/>
      <c r="AV69" s="131"/>
      <c r="AW69" s="131"/>
      <c r="AX69" s="131"/>
      <c r="AY69" s="131"/>
      <c r="AZ69" s="131"/>
      <c r="BA69" s="131"/>
      <c r="BB69" s="131"/>
      <c r="BC69" s="128"/>
      <c r="BD69" s="128"/>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c r="XFD69"/>
    </row>
    <row r="70" spans="2:16384" s="86" customFormat="1" ht="19.5" x14ac:dyDescent="0.3">
      <c r="B70" s="389" t="s">
        <v>118</v>
      </c>
      <c r="C70" s="84"/>
      <c r="D70" s="105"/>
      <c r="E70" s="95"/>
      <c r="F70" s="95"/>
      <c r="G70" s="95"/>
      <c r="H70" s="219"/>
      <c r="I70" s="219"/>
      <c r="J70" s="219"/>
      <c r="K70" s="219"/>
      <c r="L70" s="219"/>
      <c r="M70" s="219"/>
      <c r="N70" s="219"/>
      <c r="O70" s="97">
        <f ca="1">+'-1.2-'!G38</f>
        <v>1784</v>
      </c>
      <c r="Q70" s="403" t="s">
        <v>1421</v>
      </c>
      <c r="R70" s="404" t="s">
        <v>1393</v>
      </c>
      <c r="S70" s="138"/>
      <c r="T70" s="138"/>
      <c r="U70" s="138"/>
      <c r="V70" s="138"/>
      <c r="W70" s="138"/>
      <c r="X70" s="138"/>
      <c r="Z70" s="4"/>
      <c r="AA70"/>
      <c r="AB70"/>
      <c r="AC70"/>
      <c r="AD70"/>
      <c r="AE70"/>
      <c r="AF70"/>
      <c r="AG70"/>
      <c r="AH70"/>
      <c r="AI70"/>
      <c r="AJ70"/>
      <c r="AK70" s="4"/>
      <c r="AL70" s="4"/>
      <c r="AM70" s="4"/>
      <c r="AN70" s="4"/>
      <c r="AO70" s="4"/>
      <c r="AP70" s="4"/>
      <c r="AQ70" s="4"/>
      <c r="AR70" s="4"/>
      <c r="AS70" s="131"/>
      <c r="AT70" s="131"/>
      <c r="AU70" s="131"/>
      <c r="AV70" s="131"/>
      <c r="AW70" s="131"/>
      <c r="AX70" s="131"/>
      <c r="AY70" s="131"/>
      <c r="AZ70" s="131"/>
      <c r="BA70" s="131"/>
      <c r="BB70" s="131"/>
      <c r="BC70" s="128"/>
      <c r="BD70" s="128"/>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c r="XFD70"/>
    </row>
    <row r="71" spans="2:16384" s="86" customFormat="1" ht="26.25" customHeight="1" x14ac:dyDescent="0.3">
      <c r="B71" s="392" t="s">
        <v>119</v>
      </c>
      <c r="C71" s="100"/>
      <c r="D71" s="100"/>
      <c r="E71" s="100"/>
      <c r="F71" s="100"/>
      <c r="G71" s="100"/>
      <c r="H71" s="101">
        <f t="shared" ref="H71:N71" si="7">SUM(H67:H70)</f>
        <v>0</v>
      </c>
      <c r="I71" s="101">
        <f t="shared" si="7"/>
        <v>0</v>
      </c>
      <c r="J71" s="101">
        <f t="shared" si="7"/>
        <v>0</v>
      </c>
      <c r="K71" s="101">
        <f t="shared" si="7"/>
        <v>0</v>
      </c>
      <c r="L71" s="101">
        <f t="shared" si="7"/>
        <v>0</v>
      </c>
      <c r="M71" s="101">
        <f t="shared" si="7"/>
        <v>0</v>
      </c>
      <c r="N71" s="101">
        <f t="shared" si="7"/>
        <v>0</v>
      </c>
      <c r="O71" s="102">
        <f ca="1">SUM(O67:O70)</f>
        <v>14348</v>
      </c>
      <c r="Q71" s="403" t="s">
        <v>1422</v>
      </c>
      <c r="R71" s="404" t="s">
        <v>1394</v>
      </c>
      <c r="S71" s="138"/>
      <c r="T71" s="138"/>
      <c r="U71" s="138"/>
      <c r="V71" s="138"/>
      <c r="W71" s="138"/>
      <c r="X71" s="138"/>
      <c r="Z71" s="4"/>
      <c r="AA71"/>
      <c r="AB71"/>
      <c r="AC71"/>
      <c r="AD71"/>
      <c r="AE71"/>
      <c r="AF71"/>
      <c r="AG71"/>
      <c r="AH71"/>
      <c r="AI71"/>
      <c r="AJ71"/>
      <c r="AK71" s="4"/>
      <c r="AL71" s="4"/>
      <c r="AM71" s="4"/>
      <c r="AN71" s="4"/>
      <c r="AO71" s="4"/>
      <c r="AP71" s="4"/>
      <c r="AQ71" s="4"/>
      <c r="AR71" s="4"/>
      <c r="AS71" s="131"/>
      <c r="AT71" s="131"/>
      <c r="AU71" s="131"/>
      <c r="AV71" s="131"/>
      <c r="AW71" s="131"/>
      <c r="AX71" s="131"/>
      <c r="AY71" s="131"/>
      <c r="AZ71" s="131"/>
      <c r="BA71" s="131"/>
      <c r="BB71" s="131"/>
      <c r="BC71" s="128"/>
      <c r="BD71" s="128"/>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pans="2:16384" s="86" customFormat="1" ht="19.5" x14ac:dyDescent="0.3">
      <c r="B72" s="387"/>
      <c r="C72" s="84"/>
      <c r="D72" s="107"/>
      <c r="E72" s="103"/>
      <c r="F72" s="103"/>
      <c r="G72" s="103"/>
      <c r="H72" s="103"/>
      <c r="I72" s="103"/>
      <c r="J72" s="103"/>
      <c r="K72" s="103"/>
      <c r="L72" s="103"/>
      <c r="M72" s="103"/>
      <c r="N72" s="103"/>
      <c r="O72" s="104"/>
      <c r="Q72" s="403" t="s">
        <v>1423</v>
      </c>
      <c r="R72" s="404" t="s">
        <v>1395</v>
      </c>
      <c r="S72" s="138"/>
      <c r="T72" s="138"/>
      <c r="U72" s="138"/>
      <c r="V72" s="138"/>
      <c r="W72" s="138"/>
      <c r="X72" s="138"/>
      <c r="Z72" s="4"/>
      <c r="AA72"/>
      <c r="AB72"/>
      <c r="AC72"/>
      <c r="AD72"/>
      <c r="AE72"/>
      <c r="AF72"/>
      <c r="AG72"/>
      <c r="AH72"/>
      <c r="AI72"/>
      <c r="AJ72"/>
      <c r="AK72" s="4"/>
      <c r="AL72" s="4"/>
      <c r="AM72" s="4"/>
      <c r="AN72" s="4"/>
      <c r="AO72" s="4"/>
      <c r="AP72" s="4"/>
      <c r="AQ72" s="4"/>
      <c r="AR72" s="4"/>
      <c r="AS72" s="131"/>
      <c r="AT72" s="131"/>
      <c r="AU72" s="131"/>
      <c r="AV72" s="131"/>
      <c r="AW72" s="131"/>
      <c r="AX72" s="131"/>
      <c r="AY72" s="131"/>
      <c r="AZ72" s="131"/>
      <c r="BA72" s="131"/>
      <c r="BB72" s="131"/>
      <c r="BC72" s="128"/>
      <c r="BD72" s="128"/>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pans="2:16384" s="86" customFormat="1" ht="19.5" x14ac:dyDescent="0.3">
      <c r="B73" s="387" t="s">
        <v>120</v>
      </c>
      <c r="C73" s="84"/>
      <c r="D73" s="84"/>
      <c r="E73" s="103"/>
      <c r="F73" s="103"/>
      <c r="G73" s="103"/>
      <c r="H73" s="103"/>
      <c r="I73" s="103"/>
      <c r="J73" s="103"/>
      <c r="K73" s="103"/>
      <c r="L73" s="103"/>
      <c r="M73" s="103"/>
      <c r="N73" s="103"/>
      <c r="O73" s="104"/>
      <c r="Q73" s="403" t="s">
        <v>1424</v>
      </c>
      <c r="R73" s="404" t="s">
        <v>1396</v>
      </c>
      <c r="S73" s="138"/>
      <c r="T73" s="138"/>
      <c r="U73" s="138"/>
      <c r="V73" s="138"/>
      <c r="W73" s="138"/>
      <c r="X73" s="138"/>
      <c r="Z73" s="4"/>
      <c r="AA73"/>
      <c r="AB73"/>
      <c r="AC73"/>
      <c r="AD73"/>
      <c r="AE73"/>
      <c r="AF73"/>
      <c r="AG73"/>
      <c r="AH73"/>
      <c r="AI73"/>
      <c r="AJ73"/>
      <c r="AK73" s="4"/>
      <c r="AL73" s="4"/>
      <c r="AM73" s="4"/>
      <c r="AN73" s="4"/>
      <c r="AO73" s="4"/>
      <c r="AP73" s="4"/>
      <c r="AQ73" s="4"/>
      <c r="AR73" s="4"/>
      <c r="AS73" s="131"/>
      <c r="AT73" s="131"/>
      <c r="AU73" s="131"/>
      <c r="AV73" s="131"/>
      <c r="AW73" s="131"/>
      <c r="AX73" s="131"/>
      <c r="AY73" s="131"/>
      <c r="AZ73" s="131"/>
      <c r="BA73" s="131"/>
      <c r="BB73" s="131"/>
      <c r="BC73" s="128"/>
      <c r="BD73" s="128"/>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c r="XET73"/>
      <c r="XEU73"/>
      <c r="XEV73"/>
      <c r="XEW73"/>
      <c r="XEX73"/>
      <c r="XEY73"/>
      <c r="XEZ73"/>
      <c r="XFA73"/>
      <c r="XFB73"/>
      <c r="XFC73"/>
      <c r="XFD73"/>
    </row>
    <row r="74" spans="2:16384" s="86" customFormat="1" ht="19.5" x14ac:dyDescent="0.3">
      <c r="B74" s="389" t="s">
        <v>121</v>
      </c>
      <c r="C74" s="84"/>
      <c r="D74" s="84"/>
      <c r="E74" s="95"/>
      <c r="F74" s="95"/>
      <c r="G74" s="95"/>
      <c r="H74" s="219"/>
      <c r="I74" s="219"/>
      <c r="J74" s="219"/>
      <c r="K74" s="219"/>
      <c r="L74" s="219"/>
      <c r="M74" s="219"/>
      <c r="N74" s="219"/>
      <c r="O74" s="97">
        <f ca="1">+'-1.2-'!G42</f>
        <v>40230</v>
      </c>
      <c r="Q74" s="403" t="s">
        <v>1425</v>
      </c>
      <c r="R74" s="404" t="s">
        <v>1397</v>
      </c>
      <c r="S74" s="138"/>
      <c r="T74" s="138"/>
      <c r="U74" s="138"/>
      <c r="V74" s="138"/>
      <c r="W74" s="138"/>
      <c r="X74" s="138"/>
      <c r="Z74" s="4"/>
      <c r="AA74"/>
      <c r="AB74"/>
      <c r="AC74"/>
      <c r="AD74"/>
      <c r="AE74"/>
      <c r="AF74"/>
      <c r="AG74"/>
      <c r="AH74"/>
      <c r="AI74"/>
      <c r="AJ74"/>
      <c r="AK74" s="4"/>
      <c r="AL74" s="4"/>
      <c r="AM74" s="4"/>
      <c r="AN74" s="4"/>
      <c r="AO74" s="4"/>
      <c r="AP74" s="4"/>
      <c r="AQ74" s="4"/>
      <c r="AR74" s="4"/>
      <c r="AS74" s="131"/>
      <c r="AT74" s="131"/>
      <c r="AU74" s="131"/>
      <c r="AV74" s="131"/>
      <c r="AW74" s="131"/>
      <c r="AX74" s="131"/>
      <c r="AY74" s="131"/>
      <c r="AZ74" s="131"/>
      <c r="BA74" s="131"/>
      <c r="BB74" s="131"/>
      <c r="BC74" s="128"/>
      <c r="BD74" s="128"/>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c r="XFA74"/>
      <c r="XFB74"/>
      <c r="XFC74"/>
      <c r="XFD74"/>
    </row>
    <row r="75" spans="2:16384" s="86" customFormat="1" ht="19.5" x14ac:dyDescent="0.3">
      <c r="B75" s="389" t="s">
        <v>124</v>
      </c>
      <c r="C75" s="84"/>
      <c r="D75" s="84"/>
      <c r="E75" s="95"/>
      <c r="F75" s="95"/>
      <c r="G75" s="95"/>
      <c r="H75" s="219"/>
      <c r="I75" s="219"/>
      <c r="J75" s="219"/>
      <c r="K75" s="219"/>
      <c r="L75" s="219"/>
      <c r="M75" s="219"/>
      <c r="N75" s="219"/>
      <c r="O75" s="97">
        <f ca="1">+'-1.2-'!G43</f>
        <v>3601</v>
      </c>
      <c r="Q75" s="403" t="s">
        <v>1426</v>
      </c>
      <c r="R75" s="404" t="s">
        <v>1398</v>
      </c>
      <c r="S75" s="138"/>
      <c r="T75" s="138"/>
      <c r="U75" s="138"/>
      <c r="V75" s="138"/>
      <c r="W75" s="138"/>
      <c r="X75" s="138"/>
      <c r="Z75" s="4"/>
      <c r="AA75"/>
      <c r="AB75"/>
      <c r="AC75"/>
      <c r="AD75"/>
      <c r="AE75"/>
      <c r="AF75"/>
      <c r="AG75"/>
      <c r="AH75"/>
      <c r="AI75"/>
      <c r="AJ75"/>
      <c r="AK75" s="4"/>
      <c r="AL75" s="4"/>
      <c r="AM75" s="4"/>
      <c r="AN75" s="4"/>
      <c r="AO75" s="4"/>
      <c r="AP75" s="4"/>
      <c r="AQ75" s="4"/>
      <c r="AR75" s="4"/>
      <c r="AS75" s="131"/>
      <c r="AT75" s="131"/>
      <c r="AU75" s="131"/>
      <c r="AV75" s="131"/>
      <c r="AW75" s="131"/>
      <c r="AX75" s="131"/>
      <c r="AY75" s="131"/>
      <c r="AZ75" s="131"/>
      <c r="BA75" s="131"/>
      <c r="BB75" s="131"/>
      <c r="BC75" s="128"/>
      <c r="BD75" s="128"/>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c r="XEZ75"/>
      <c r="XFA75"/>
      <c r="XFB75"/>
      <c r="XFC75"/>
      <c r="XFD75"/>
    </row>
    <row r="76" spans="2:16384" s="86" customFormat="1" ht="19.5" x14ac:dyDescent="0.3">
      <c r="B76" s="389" t="s">
        <v>123</v>
      </c>
      <c r="C76" s="84"/>
      <c r="D76" s="84"/>
      <c r="E76" s="95"/>
      <c r="F76" s="95"/>
      <c r="G76" s="95"/>
      <c r="H76" s="219"/>
      <c r="I76" s="219"/>
      <c r="J76" s="219"/>
      <c r="K76" s="219"/>
      <c r="L76" s="219"/>
      <c r="M76" s="219"/>
      <c r="N76" s="219"/>
      <c r="O76" s="97">
        <f ca="1">+'-1.2-'!G44</f>
        <v>2590</v>
      </c>
      <c r="Q76" s="403" t="s">
        <v>1427</v>
      </c>
      <c r="R76" s="404" t="s">
        <v>1399</v>
      </c>
      <c r="S76" s="138"/>
      <c r="T76" s="138"/>
      <c r="U76" s="138"/>
      <c r="V76" s="138"/>
      <c r="W76" s="138"/>
      <c r="X76" s="138"/>
      <c r="Z76" s="4"/>
      <c r="AA76"/>
      <c r="AB76"/>
      <c r="AC76"/>
      <c r="AD76"/>
      <c r="AE76"/>
      <c r="AF76"/>
      <c r="AG76"/>
      <c r="AH76"/>
      <c r="AI76"/>
      <c r="AJ76"/>
      <c r="AK76" s="4"/>
      <c r="AL76" s="4"/>
      <c r="AM76" s="4"/>
      <c r="AN76" s="4"/>
      <c r="AO76" s="4"/>
      <c r="AP76" s="4"/>
      <c r="AQ76" s="4"/>
      <c r="AR76" s="4"/>
      <c r="AS76" s="131"/>
      <c r="AT76" s="131"/>
      <c r="AU76" s="131"/>
      <c r="AV76" s="131"/>
      <c r="AW76" s="131"/>
      <c r="AX76" s="131"/>
      <c r="AY76" s="131"/>
      <c r="AZ76" s="131"/>
      <c r="BA76" s="131"/>
      <c r="BB76" s="131"/>
      <c r="BC76" s="128"/>
      <c r="BD76" s="128"/>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c r="XEZ76"/>
      <c r="XFA76"/>
      <c r="XFB76"/>
      <c r="XFC76"/>
      <c r="XFD76"/>
    </row>
    <row r="77" spans="2:16384" s="86" customFormat="1" ht="19.5" x14ac:dyDescent="0.3">
      <c r="B77" s="389" t="s">
        <v>1051</v>
      </c>
      <c r="C77" s="84"/>
      <c r="D77" s="84"/>
      <c r="E77" s="95"/>
      <c r="F77" s="95"/>
      <c r="G77" s="95"/>
      <c r="H77" s="219"/>
      <c r="I77" s="219"/>
      <c r="J77" s="219"/>
      <c r="K77" s="219"/>
      <c r="L77" s="219"/>
      <c r="M77" s="219"/>
      <c r="N77" s="219"/>
      <c r="O77" s="97" t="e">
        <f>+'-1.2-'!#REF!</f>
        <v>#REF!</v>
      </c>
      <c r="Q77" s="403" t="s">
        <v>1428</v>
      </c>
      <c r="R77" s="404" t="s">
        <v>1400</v>
      </c>
      <c r="S77" s="138"/>
      <c r="T77" s="138"/>
      <c r="U77" s="138"/>
      <c r="V77" s="138"/>
      <c r="W77" s="138"/>
      <c r="X77" s="138"/>
      <c r="Z77" s="4"/>
      <c r="AA77"/>
      <c r="AB77"/>
      <c r="AC77"/>
      <c r="AD77"/>
      <c r="AE77"/>
      <c r="AF77"/>
      <c r="AG77"/>
      <c r="AH77"/>
      <c r="AI77"/>
      <c r="AJ77"/>
      <c r="AK77" s="4"/>
      <c r="AL77" s="4"/>
      <c r="AM77" s="4"/>
      <c r="AN77" s="4"/>
      <c r="AO77" s="4"/>
      <c r="AP77" s="4"/>
      <c r="AQ77" s="4"/>
      <c r="AR77" s="4"/>
      <c r="AS77" s="131"/>
      <c r="AT77" s="131"/>
      <c r="AU77" s="131"/>
      <c r="AV77" s="131"/>
      <c r="AW77" s="131"/>
      <c r="AX77" s="131"/>
      <c r="AY77" s="131"/>
      <c r="AZ77" s="131"/>
      <c r="BA77" s="131"/>
      <c r="BB77" s="131"/>
      <c r="BC77" s="128"/>
      <c r="BD77" s="128"/>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c r="XFA77"/>
      <c r="XFB77"/>
      <c r="XFC77"/>
      <c r="XFD77"/>
    </row>
    <row r="78" spans="2:16384" s="86" customFormat="1" ht="19.5" x14ac:dyDescent="0.3">
      <c r="B78" s="389" t="s">
        <v>126</v>
      </c>
      <c r="C78" s="84"/>
      <c r="D78" s="84"/>
      <c r="E78" s="95"/>
      <c r="F78" s="95"/>
      <c r="G78" s="95"/>
      <c r="H78" s="219"/>
      <c r="I78" s="219"/>
      <c r="J78" s="219"/>
      <c r="K78" s="219"/>
      <c r="L78" s="219"/>
      <c r="M78" s="219"/>
      <c r="N78" s="219"/>
      <c r="O78" s="97">
        <f>+'-1.2-'!G45</f>
        <v>219601</v>
      </c>
      <c r="Q78" s="403" t="s">
        <v>1429</v>
      </c>
      <c r="R78" s="404" t="s">
        <v>1401</v>
      </c>
      <c r="S78" s="138"/>
      <c r="T78" s="138"/>
      <c r="U78" s="138"/>
      <c r="V78" s="138"/>
      <c r="W78" s="138"/>
      <c r="X78" s="138"/>
      <c r="Z78" s="4"/>
      <c r="AA78"/>
      <c r="AB78"/>
      <c r="AC78"/>
      <c r="AD78"/>
      <c r="AE78"/>
      <c r="AF78"/>
      <c r="AG78"/>
      <c r="AH78"/>
      <c r="AI78"/>
      <c r="AJ78"/>
      <c r="AK78" s="4"/>
      <c r="AL78" s="4"/>
      <c r="AM78" s="4"/>
      <c r="AN78" s="4"/>
      <c r="AO78" s="4"/>
      <c r="AP78" s="4"/>
      <c r="AQ78" s="4"/>
      <c r="AR78" s="4"/>
      <c r="AS78" s="131"/>
      <c r="AT78" s="131"/>
      <c r="AU78" s="131"/>
      <c r="AV78" s="131"/>
      <c r="AW78" s="131"/>
      <c r="AX78" s="131"/>
      <c r="AY78" s="131"/>
      <c r="AZ78" s="131"/>
      <c r="BA78" s="131"/>
      <c r="BB78" s="131"/>
      <c r="BC78" s="128"/>
      <c r="BD78" s="12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c r="XDX78"/>
      <c r="XDY78"/>
      <c r="XDZ78"/>
      <c r="XEA78"/>
      <c r="XEB78"/>
      <c r="XEC78"/>
      <c r="XED78"/>
      <c r="XEE78"/>
      <c r="XEF78"/>
      <c r="XEG78"/>
      <c r="XEH78"/>
      <c r="XEI78"/>
      <c r="XEJ78"/>
      <c r="XEK78"/>
      <c r="XEL78"/>
      <c r="XEM78"/>
      <c r="XEN78"/>
      <c r="XEO78"/>
      <c r="XEP78"/>
      <c r="XEQ78"/>
      <c r="XER78"/>
      <c r="XES78"/>
      <c r="XET78"/>
      <c r="XEU78"/>
      <c r="XEV78"/>
      <c r="XEW78"/>
      <c r="XEX78"/>
      <c r="XEY78"/>
      <c r="XEZ78"/>
      <c r="XFA78"/>
      <c r="XFB78"/>
      <c r="XFC78"/>
      <c r="XFD78"/>
    </row>
    <row r="79" spans="2:16384" s="86" customFormat="1" ht="19.5" x14ac:dyDescent="0.3">
      <c r="B79" s="392" t="s">
        <v>127</v>
      </c>
      <c r="C79" s="100"/>
      <c r="D79" s="100"/>
      <c r="E79" s="100"/>
      <c r="F79" s="100"/>
      <c r="G79" s="100"/>
      <c r="H79" s="101">
        <f t="shared" ref="H79:N79" si="8">SUM(H74:H78)</f>
        <v>0</v>
      </c>
      <c r="I79" s="101">
        <f t="shared" si="8"/>
        <v>0</v>
      </c>
      <c r="J79" s="101">
        <f t="shared" si="8"/>
        <v>0</v>
      </c>
      <c r="K79" s="101">
        <f t="shared" si="8"/>
        <v>0</v>
      </c>
      <c r="L79" s="101">
        <f t="shared" si="8"/>
        <v>0</v>
      </c>
      <c r="M79" s="101">
        <f t="shared" si="8"/>
        <v>0</v>
      </c>
      <c r="N79" s="101">
        <f t="shared" si="8"/>
        <v>0</v>
      </c>
      <c r="O79" s="108" t="e">
        <f ca="1">SUM(O74:O78)</f>
        <v>#REF!</v>
      </c>
      <c r="Q79" s="403" t="s">
        <v>1430</v>
      </c>
      <c r="R79" s="404" t="s">
        <v>1402</v>
      </c>
      <c r="S79" s="138"/>
      <c r="T79" s="138"/>
      <c r="U79" s="138"/>
      <c r="V79" s="138"/>
      <c r="W79" s="138"/>
      <c r="X79" s="138"/>
      <c r="Z79" s="4"/>
      <c r="AA79"/>
      <c r="AB79"/>
      <c r="AC79"/>
      <c r="AD79"/>
      <c r="AE79"/>
      <c r="AF79"/>
      <c r="AG79"/>
      <c r="AH79"/>
      <c r="AI79"/>
      <c r="AJ79"/>
      <c r="AK79" s="4"/>
      <c r="AL79" s="4"/>
      <c r="AM79" s="4"/>
      <c r="AN79" s="4"/>
      <c r="AO79" s="4"/>
      <c r="AP79" s="4"/>
      <c r="AQ79" s="4"/>
      <c r="AR79" s="4"/>
      <c r="AS79" s="131"/>
      <c r="AT79" s="131"/>
      <c r="AU79" s="131"/>
      <c r="AV79" s="131"/>
      <c r="AW79" s="131"/>
      <c r="AX79" s="131"/>
      <c r="AY79" s="131"/>
      <c r="AZ79" s="131"/>
      <c r="BA79" s="131"/>
      <c r="BB79" s="131"/>
      <c r="BC79" s="128"/>
      <c r="BD79" s="128"/>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c r="XFA79"/>
      <c r="XFB79"/>
      <c r="XFC79"/>
      <c r="XFD79"/>
    </row>
    <row r="80" spans="2:16384" s="86" customFormat="1" ht="19.5" x14ac:dyDescent="0.3">
      <c r="B80" s="389"/>
      <c r="C80" s="84"/>
      <c r="D80" s="84"/>
      <c r="E80" s="95"/>
      <c r="F80" s="95"/>
      <c r="G80" s="95"/>
      <c r="H80" s="219"/>
      <c r="I80" s="219"/>
      <c r="J80" s="219"/>
      <c r="K80" s="219"/>
      <c r="L80" s="219"/>
      <c r="M80" s="219"/>
      <c r="N80" s="219"/>
      <c r="O80" s="99"/>
      <c r="Q80" s="403" t="s">
        <v>1486</v>
      </c>
      <c r="R80" s="404" t="s">
        <v>1431</v>
      </c>
      <c r="S80" s="138"/>
      <c r="T80" s="138"/>
      <c r="U80" s="138"/>
      <c r="V80" s="138"/>
      <c r="W80" s="138"/>
      <c r="X80" s="138"/>
      <c r="Z80" s="4"/>
      <c r="AA80"/>
      <c r="AB80"/>
      <c r="AC80"/>
      <c r="AD80"/>
      <c r="AE80"/>
      <c r="AF80"/>
      <c r="AG80"/>
      <c r="AH80"/>
      <c r="AI80"/>
      <c r="AJ80"/>
      <c r="AK80" s="4"/>
      <c r="AL80" s="4"/>
      <c r="AM80" s="4"/>
      <c r="AN80" s="4"/>
      <c r="AO80" s="4"/>
      <c r="AP80" s="4"/>
      <c r="AQ80" s="4"/>
      <c r="AR80" s="4"/>
      <c r="AS80" s="131"/>
      <c r="AT80" s="131"/>
      <c r="AU80" s="131"/>
      <c r="AV80" s="131"/>
      <c r="AW80" s="131"/>
      <c r="AX80" s="131"/>
      <c r="AY80" s="131"/>
      <c r="AZ80" s="131"/>
      <c r="BA80" s="131"/>
      <c r="BB80" s="131"/>
      <c r="BC80" s="128"/>
      <c r="BD80" s="128"/>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c r="XFC80"/>
      <c r="XFD80"/>
    </row>
    <row r="81" spans="2:16384" s="86" customFormat="1" ht="20.25" thickBot="1" x14ac:dyDescent="0.35">
      <c r="B81" s="393" t="s">
        <v>128</v>
      </c>
      <c r="C81" s="394"/>
      <c r="D81" s="394"/>
      <c r="E81" s="394"/>
      <c r="F81" s="394"/>
      <c r="G81" s="394"/>
      <c r="H81" s="395">
        <f t="shared" ref="H81:N81" si="9">+H71+H79</f>
        <v>0</v>
      </c>
      <c r="I81" s="395">
        <f t="shared" si="9"/>
        <v>0</v>
      </c>
      <c r="J81" s="395">
        <f t="shared" si="9"/>
        <v>0</v>
      </c>
      <c r="K81" s="395">
        <f t="shared" si="9"/>
        <v>0</v>
      </c>
      <c r="L81" s="395">
        <f t="shared" si="9"/>
        <v>0</v>
      </c>
      <c r="M81" s="395">
        <f t="shared" si="9"/>
        <v>0</v>
      </c>
      <c r="N81" s="395">
        <f t="shared" si="9"/>
        <v>0</v>
      </c>
      <c r="O81" s="109" t="e">
        <f ca="1">+O71+O79</f>
        <v>#REF!</v>
      </c>
      <c r="Q81" s="403" t="s">
        <v>1487</v>
      </c>
      <c r="R81" s="404" t="s">
        <v>1432</v>
      </c>
      <c r="S81" s="138"/>
      <c r="T81" s="138"/>
      <c r="U81" s="138"/>
      <c r="V81" s="138"/>
      <c r="W81" s="138"/>
      <c r="X81" s="138"/>
      <c r="Z81" s="4"/>
      <c r="AA81"/>
      <c r="AB81"/>
      <c r="AC81"/>
      <c r="AD81"/>
      <c r="AE81"/>
      <c r="AF81"/>
      <c r="AG81"/>
      <c r="AH81"/>
      <c r="AI81"/>
      <c r="AJ81"/>
      <c r="AK81" s="4"/>
      <c r="AL81" s="4"/>
      <c r="AM81" s="4"/>
      <c r="AN81" s="4"/>
      <c r="AO81" s="4"/>
      <c r="AP81" s="4"/>
      <c r="AQ81" s="4"/>
      <c r="AR81" s="4"/>
      <c r="AS81" s="131"/>
      <c r="AT81" s="131"/>
      <c r="AU81" s="131"/>
      <c r="AV81" s="131"/>
      <c r="AW81" s="131"/>
      <c r="AX81" s="131"/>
      <c r="AY81" s="131"/>
      <c r="AZ81" s="131"/>
      <c r="BA81" s="131"/>
      <c r="BB81" s="131"/>
      <c r="BC81" s="128"/>
      <c r="BD81" s="128"/>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c r="APW81"/>
      <c r="APX81"/>
      <c r="APY81"/>
      <c r="APZ81"/>
      <c r="AQA81"/>
      <c r="AQB81"/>
      <c r="AQC81"/>
      <c r="AQD81"/>
      <c r="AQE81"/>
      <c r="AQF81"/>
      <c r="AQG81"/>
      <c r="AQH81"/>
      <c r="AQI81"/>
      <c r="AQJ81"/>
      <c r="AQK81"/>
      <c r="AQL81"/>
      <c r="AQM81"/>
      <c r="AQN81"/>
      <c r="AQO81"/>
      <c r="AQP81"/>
      <c r="AQQ81"/>
      <c r="AQR81"/>
      <c r="AQS81"/>
      <c r="AQT81"/>
      <c r="AQU81"/>
      <c r="AQV81"/>
      <c r="AQW81"/>
      <c r="AQX81"/>
      <c r="AQY81"/>
      <c r="AQZ81"/>
      <c r="ARA81"/>
      <c r="ARB81"/>
      <c r="ARC81"/>
      <c r="ARD81"/>
      <c r="ARE81"/>
      <c r="ARF81"/>
      <c r="ARG81"/>
      <c r="ARH81"/>
      <c r="ARI81"/>
      <c r="ARJ81"/>
      <c r="ARK81"/>
      <c r="ARL81"/>
      <c r="ARM81"/>
      <c r="ARN81"/>
      <c r="ARO81"/>
      <c r="ARP81"/>
      <c r="ARQ81"/>
      <c r="ARR81"/>
      <c r="ARS81"/>
      <c r="ART81"/>
      <c r="ARU81"/>
      <c r="ARV81"/>
      <c r="ARW81"/>
      <c r="ARX81"/>
      <c r="ARY81"/>
      <c r="ARZ81"/>
      <c r="ASA81"/>
      <c r="ASB81"/>
      <c r="ASC81"/>
      <c r="ASD81"/>
      <c r="ASE81"/>
      <c r="ASF81"/>
      <c r="ASG81"/>
      <c r="ASH81"/>
      <c r="ASI81"/>
      <c r="ASJ81"/>
      <c r="ASK81"/>
      <c r="ASL81"/>
      <c r="ASM81"/>
      <c r="ASN81"/>
      <c r="ASO81"/>
      <c r="ASP81"/>
      <c r="ASQ81"/>
      <c r="ASR81"/>
      <c r="ASS81"/>
      <c r="AST81"/>
      <c r="ASU81"/>
      <c r="ASV81"/>
      <c r="ASW81"/>
      <c r="ASX81"/>
      <c r="ASY81"/>
      <c r="ASZ81"/>
      <c r="ATA81"/>
      <c r="ATB81"/>
      <c r="ATC81"/>
      <c r="ATD81"/>
      <c r="ATE81"/>
      <c r="ATF81"/>
      <c r="ATG81"/>
      <c r="ATH81"/>
      <c r="ATI81"/>
      <c r="ATJ81"/>
      <c r="ATK81"/>
      <c r="ATL81"/>
      <c r="ATM81"/>
      <c r="ATN81"/>
      <c r="ATO81"/>
      <c r="ATP81"/>
      <c r="ATQ81"/>
      <c r="ATR81"/>
      <c r="ATS81"/>
      <c r="ATT81"/>
      <c r="ATU81"/>
      <c r="ATV81"/>
      <c r="ATW81"/>
      <c r="ATX81"/>
      <c r="ATY81"/>
      <c r="ATZ81"/>
      <c r="AUA81"/>
      <c r="AUB81"/>
      <c r="AUC81"/>
      <c r="AUD81"/>
      <c r="AUE81"/>
      <c r="AUF81"/>
      <c r="AUG81"/>
      <c r="AUH81"/>
      <c r="AUI81"/>
      <c r="AUJ81"/>
      <c r="AUK81"/>
      <c r="AUL81"/>
      <c r="AUM81"/>
      <c r="AUN81"/>
      <c r="AUO81"/>
      <c r="AUP81"/>
      <c r="AUQ81"/>
      <c r="AUR81"/>
      <c r="AUS81"/>
      <c r="AUT81"/>
      <c r="AUU81"/>
      <c r="AUV81"/>
      <c r="AUW81"/>
      <c r="AUX81"/>
      <c r="AUY81"/>
      <c r="AUZ81"/>
      <c r="AVA81"/>
      <c r="AVB81"/>
      <c r="AVC81"/>
      <c r="AVD81"/>
      <c r="AVE81"/>
      <c r="AVF81"/>
      <c r="AVG81"/>
      <c r="AVH81"/>
      <c r="AVI81"/>
      <c r="AVJ81"/>
      <c r="AVK81"/>
      <c r="AVL81"/>
      <c r="AVM81"/>
      <c r="AVN81"/>
      <c r="AVO81"/>
      <c r="AVP81"/>
      <c r="AVQ81"/>
      <c r="AVR81"/>
      <c r="AVS81"/>
      <c r="AVT81"/>
      <c r="AVU81"/>
      <c r="AVV81"/>
      <c r="AVW81"/>
      <c r="AVX81"/>
      <c r="AVY81"/>
      <c r="AVZ81"/>
      <c r="AWA81"/>
      <c r="AWB81"/>
      <c r="AWC81"/>
      <c r="AWD81"/>
      <c r="AWE81"/>
      <c r="AWF81"/>
      <c r="AWG81"/>
      <c r="AWH81"/>
      <c r="AWI81"/>
      <c r="AWJ81"/>
      <c r="AWK81"/>
      <c r="AWL81"/>
      <c r="AWM81"/>
      <c r="AWN81"/>
      <c r="AWO81"/>
      <c r="AWP81"/>
      <c r="AWQ81"/>
      <c r="AWR81"/>
      <c r="AWS81"/>
      <c r="AWT81"/>
      <c r="AWU81"/>
      <c r="AWV81"/>
      <c r="AWW81"/>
      <c r="AWX81"/>
      <c r="AWY81"/>
      <c r="AWZ81"/>
      <c r="AXA81"/>
      <c r="AXB81"/>
      <c r="AXC81"/>
      <c r="AXD81"/>
      <c r="AXE81"/>
      <c r="AXF81"/>
      <c r="AXG81"/>
      <c r="AXH81"/>
      <c r="AXI81"/>
      <c r="AXJ81"/>
      <c r="AXK81"/>
      <c r="AXL81"/>
      <c r="AXM81"/>
      <c r="AXN81"/>
      <c r="AXO81"/>
      <c r="AXP81"/>
      <c r="AXQ81"/>
      <c r="AXR81"/>
      <c r="AXS81"/>
      <c r="AXT81"/>
      <c r="AXU81"/>
      <c r="AXV81"/>
      <c r="AXW81"/>
      <c r="AXX81"/>
      <c r="AXY81"/>
      <c r="AXZ81"/>
      <c r="AYA81"/>
      <c r="AYB81"/>
      <c r="AYC81"/>
      <c r="AYD81"/>
      <c r="AYE81"/>
      <c r="AYF81"/>
      <c r="AYG81"/>
      <c r="AYH81"/>
      <c r="AYI81"/>
      <c r="AYJ81"/>
      <c r="AYK81"/>
      <c r="AYL81"/>
      <c r="AYM81"/>
      <c r="AYN81"/>
      <c r="AYO81"/>
      <c r="AYP81"/>
      <c r="AYQ81"/>
      <c r="AYR81"/>
      <c r="AYS81"/>
      <c r="AYT81"/>
      <c r="AYU81"/>
      <c r="AYV81"/>
      <c r="AYW81"/>
      <c r="AYX81"/>
      <c r="AYY81"/>
      <c r="AYZ81"/>
      <c r="AZA81"/>
      <c r="AZB81"/>
      <c r="AZC81"/>
      <c r="AZD81"/>
      <c r="AZE81"/>
      <c r="AZF81"/>
      <c r="AZG81"/>
      <c r="AZH81"/>
      <c r="AZI81"/>
      <c r="AZJ81"/>
      <c r="AZK81"/>
      <c r="AZL81"/>
      <c r="AZM81"/>
      <c r="AZN81"/>
      <c r="AZO81"/>
      <c r="AZP81"/>
      <c r="AZQ81"/>
      <c r="AZR81"/>
      <c r="AZS81"/>
      <c r="AZT81"/>
      <c r="AZU81"/>
      <c r="AZV81"/>
      <c r="AZW81"/>
      <c r="AZX81"/>
      <c r="AZY81"/>
      <c r="AZZ81"/>
      <c r="BAA81"/>
      <c r="BAB81"/>
      <c r="BAC81"/>
      <c r="BAD81"/>
      <c r="BAE81"/>
      <c r="BAF81"/>
      <c r="BAG81"/>
      <c r="BAH81"/>
      <c r="BAI81"/>
      <c r="BAJ81"/>
      <c r="BAK81"/>
      <c r="BAL81"/>
      <c r="BAM81"/>
      <c r="BAN81"/>
      <c r="BAO81"/>
      <c r="BAP81"/>
      <c r="BAQ81"/>
      <c r="BAR81"/>
      <c r="BAS81"/>
      <c r="BAT81"/>
      <c r="BAU81"/>
      <c r="BAV81"/>
      <c r="BAW81"/>
      <c r="BAX81"/>
      <c r="BAY81"/>
      <c r="BAZ81"/>
      <c r="BBA81"/>
      <c r="BBB81"/>
      <c r="BBC81"/>
      <c r="BBD81"/>
      <c r="BBE81"/>
      <c r="BBF81"/>
      <c r="BBG81"/>
      <c r="BBH81"/>
      <c r="BBI81"/>
      <c r="BBJ81"/>
      <c r="BBK81"/>
      <c r="BBL81"/>
      <c r="BBM81"/>
      <c r="BBN81"/>
      <c r="BBO81"/>
      <c r="BBP81"/>
      <c r="BBQ81"/>
      <c r="BBR81"/>
      <c r="BBS81"/>
      <c r="BBT81"/>
      <c r="BBU81"/>
      <c r="BBV81"/>
      <c r="BBW81"/>
      <c r="BBX81"/>
      <c r="BBY81"/>
      <c r="BBZ81"/>
      <c r="BCA81"/>
      <c r="BCB81"/>
      <c r="BCC81"/>
      <c r="BCD81"/>
      <c r="BCE81"/>
      <c r="BCF81"/>
      <c r="BCG81"/>
      <c r="BCH81"/>
      <c r="BCI81"/>
      <c r="BCJ81"/>
      <c r="BCK81"/>
      <c r="BCL81"/>
      <c r="BCM81"/>
      <c r="BCN81"/>
      <c r="BCO81"/>
      <c r="BCP81"/>
      <c r="BCQ81"/>
      <c r="BCR81"/>
      <c r="BCS81"/>
      <c r="BCT81"/>
      <c r="BCU81"/>
      <c r="BCV81"/>
      <c r="BCW81"/>
      <c r="BCX81"/>
      <c r="BCY81"/>
      <c r="BCZ81"/>
      <c r="BDA81"/>
      <c r="BDB81"/>
      <c r="BDC81"/>
      <c r="BDD81"/>
      <c r="BDE81"/>
      <c r="BDF81"/>
      <c r="BDG81"/>
      <c r="BDH81"/>
      <c r="BDI81"/>
      <c r="BDJ81"/>
      <c r="BDK81"/>
      <c r="BDL81"/>
      <c r="BDM81"/>
      <c r="BDN81"/>
      <c r="BDO81"/>
      <c r="BDP81"/>
      <c r="BDQ81"/>
      <c r="BDR81"/>
      <c r="BDS81"/>
      <c r="BDT81"/>
      <c r="BDU81"/>
      <c r="BDV81"/>
      <c r="BDW81"/>
      <c r="BDX81"/>
      <c r="BDY81"/>
      <c r="BDZ81"/>
      <c r="BEA81"/>
      <c r="BEB81"/>
      <c r="BEC81"/>
      <c r="BED81"/>
      <c r="BEE81"/>
      <c r="BEF81"/>
      <c r="BEG81"/>
      <c r="BEH81"/>
      <c r="BEI81"/>
      <c r="BEJ81"/>
      <c r="BEK81"/>
      <c r="BEL81"/>
      <c r="BEM81"/>
      <c r="BEN81"/>
      <c r="BEO81"/>
      <c r="BEP81"/>
      <c r="BEQ81"/>
      <c r="BER81"/>
      <c r="BES81"/>
      <c r="BET81"/>
      <c r="BEU81"/>
      <c r="BEV81"/>
      <c r="BEW81"/>
      <c r="BEX81"/>
      <c r="BEY81"/>
      <c r="BEZ81"/>
      <c r="BFA81"/>
      <c r="BFB81"/>
      <c r="BFC81"/>
      <c r="BFD81"/>
      <c r="BFE81"/>
      <c r="BFF81"/>
      <c r="BFG81"/>
      <c r="BFH81"/>
      <c r="BFI81"/>
      <c r="BFJ81"/>
      <c r="BFK81"/>
      <c r="BFL81"/>
      <c r="BFM81"/>
      <c r="BFN81"/>
      <c r="BFO81"/>
      <c r="BFP81"/>
      <c r="BFQ81"/>
      <c r="BFR81"/>
      <c r="BFS81"/>
      <c r="BFT81"/>
      <c r="BFU81"/>
      <c r="BFV81"/>
      <c r="BFW81"/>
      <c r="BFX81"/>
      <c r="BFY81"/>
      <c r="BFZ81"/>
      <c r="BGA81"/>
      <c r="BGB81"/>
      <c r="BGC81"/>
      <c r="BGD81"/>
      <c r="BGE81"/>
      <c r="BGF81"/>
      <c r="BGG81"/>
      <c r="BGH81"/>
      <c r="BGI81"/>
      <c r="BGJ81"/>
      <c r="BGK81"/>
      <c r="BGL81"/>
      <c r="BGM81"/>
      <c r="BGN81"/>
      <c r="BGO81"/>
      <c r="BGP81"/>
      <c r="BGQ81"/>
      <c r="BGR81"/>
      <c r="BGS81"/>
      <c r="BGT81"/>
      <c r="BGU81"/>
      <c r="BGV81"/>
      <c r="BGW81"/>
      <c r="BGX81"/>
      <c r="BGY81"/>
      <c r="BGZ81"/>
      <c r="BHA81"/>
      <c r="BHB81"/>
      <c r="BHC81"/>
      <c r="BHD81"/>
      <c r="BHE81"/>
      <c r="BHF81"/>
      <c r="BHG81"/>
      <c r="BHH81"/>
      <c r="BHI81"/>
      <c r="BHJ81"/>
      <c r="BHK81"/>
      <c r="BHL81"/>
      <c r="BHM81"/>
      <c r="BHN81"/>
      <c r="BHO81"/>
      <c r="BHP81"/>
      <c r="BHQ81"/>
      <c r="BHR81"/>
      <c r="BHS81"/>
      <c r="BHT81"/>
      <c r="BHU81"/>
      <c r="BHV81"/>
      <c r="BHW81"/>
      <c r="BHX81"/>
      <c r="BHY81"/>
      <c r="BHZ81"/>
      <c r="BIA81"/>
      <c r="BIB81"/>
      <c r="BIC81"/>
      <c r="BID81"/>
      <c r="BIE81"/>
      <c r="BIF81"/>
      <c r="BIG81"/>
      <c r="BIH81"/>
      <c r="BII81"/>
      <c r="BIJ81"/>
      <c r="BIK81"/>
      <c r="BIL81"/>
      <c r="BIM81"/>
      <c r="BIN81"/>
      <c r="BIO81"/>
      <c r="BIP81"/>
      <c r="BIQ81"/>
      <c r="BIR81"/>
      <c r="BIS81"/>
      <c r="BIT81"/>
      <c r="BIU81"/>
      <c r="BIV81"/>
      <c r="BIW81"/>
      <c r="BIX81"/>
      <c r="BIY81"/>
      <c r="BIZ81"/>
      <c r="BJA81"/>
      <c r="BJB81"/>
      <c r="BJC81"/>
      <c r="BJD81"/>
      <c r="BJE81"/>
      <c r="BJF81"/>
      <c r="BJG81"/>
      <c r="BJH81"/>
      <c r="BJI81"/>
      <c r="BJJ81"/>
      <c r="BJK81"/>
      <c r="BJL81"/>
      <c r="BJM81"/>
      <c r="BJN81"/>
      <c r="BJO81"/>
      <c r="BJP81"/>
      <c r="BJQ81"/>
      <c r="BJR81"/>
      <c r="BJS81"/>
      <c r="BJT81"/>
      <c r="BJU81"/>
      <c r="BJV81"/>
      <c r="BJW81"/>
      <c r="BJX81"/>
      <c r="BJY81"/>
      <c r="BJZ81"/>
      <c r="BKA81"/>
      <c r="BKB81"/>
      <c r="BKC81"/>
      <c r="BKD81"/>
      <c r="BKE81"/>
      <c r="BKF81"/>
      <c r="BKG81"/>
      <c r="BKH81"/>
      <c r="BKI81"/>
      <c r="BKJ81"/>
      <c r="BKK81"/>
      <c r="BKL81"/>
      <c r="BKM81"/>
      <c r="BKN81"/>
      <c r="BKO81"/>
      <c r="BKP81"/>
      <c r="BKQ81"/>
      <c r="BKR81"/>
      <c r="BKS81"/>
      <c r="BKT81"/>
      <c r="BKU81"/>
      <c r="BKV81"/>
      <c r="BKW81"/>
      <c r="BKX81"/>
      <c r="BKY81"/>
      <c r="BKZ81"/>
      <c r="BLA81"/>
      <c r="BLB81"/>
      <c r="BLC81"/>
      <c r="BLD81"/>
      <c r="BLE81"/>
      <c r="BLF81"/>
      <c r="BLG81"/>
      <c r="BLH81"/>
      <c r="BLI81"/>
      <c r="BLJ81"/>
      <c r="BLK81"/>
      <c r="BLL81"/>
      <c r="BLM81"/>
      <c r="BLN81"/>
      <c r="BLO81"/>
      <c r="BLP81"/>
      <c r="BLQ81"/>
      <c r="BLR81"/>
      <c r="BLS81"/>
      <c r="BLT81"/>
      <c r="BLU81"/>
      <c r="BLV81"/>
      <c r="BLW81"/>
      <c r="BLX81"/>
      <c r="BLY81"/>
      <c r="BLZ81"/>
      <c r="BMA81"/>
      <c r="BMB81"/>
      <c r="BMC81"/>
      <c r="BMD81"/>
      <c r="BME81"/>
      <c r="BMF81"/>
      <c r="BMG81"/>
      <c r="BMH81"/>
      <c r="BMI81"/>
      <c r="BMJ81"/>
      <c r="BMK81"/>
      <c r="BML81"/>
      <c r="BMM81"/>
      <c r="BMN81"/>
      <c r="BMO81"/>
      <c r="BMP81"/>
      <c r="BMQ81"/>
      <c r="BMR81"/>
      <c r="BMS81"/>
      <c r="BMT81"/>
      <c r="BMU81"/>
      <c r="BMV81"/>
      <c r="BMW81"/>
      <c r="BMX81"/>
      <c r="BMY81"/>
      <c r="BMZ81"/>
      <c r="BNA81"/>
      <c r="BNB81"/>
      <c r="BNC81"/>
      <c r="BND81"/>
      <c r="BNE81"/>
      <c r="BNF81"/>
      <c r="BNG81"/>
      <c r="BNH81"/>
      <c r="BNI81"/>
      <c r="BNJ81"/>
      <c r="BNK81"/>
      <c r="BNL81"/>
      <c r="BNM81"/>
      <c r="BNN81"/>
      <c r="BNO81"/>
      <c r="BNP81"/>
      <c r="BNQ81"/>
      <c r="BNR81"/>
      <c r="BNS81"/>
      <c r="BNT81"/>
      <c r="BNU81"/>
      <c r="BNV81"/>
      <c r="BNW81"/>
      <c r="BNX81"/>
      <c r="BNY81"/>
      <c r="BNZ81"/>
      <c r="BOA81"/>
      <c r="BOB81"/>
      <c r="BOC81"/>
      <c r="BOD81"/>
      <c r="BOE81"/>
      <c r="BOF81"/>
      <c r="BOG81"/>
      <c r="BOH81"/>
      <c r="BOI81"/>
      <c r="BOJ81"/>
      <c r="BOK81"/>
      <c r="BOL81"/>
      <c r="BOM81"/>
      <c r="BON81"/>
      <c r="BOO81"/>
      <c r="BOP81"/>
      <c r="BOQ81"/>
      <c r="BOR81"/>
      <c r="BOS81"/>
      <c r="BOT81"/>
      <c r="BOU81"/>
      <c r="BOV81"/>
      <c r="BOW81"/>
      <c r="BOX81"/>
      <c r="BOY81"/>
      <c r="BOZ81"/>
      <c r="BPA81"/>
      <c r="BPB81"/>
      <c r="BPC81"/>
      <c r="BPD81"/>
      <c r="BPE81"/>
      <c r="BPF81"/>
      <c r="BPG81"/>
      <c r="BPH81"/>
      <c r="BPI81"/>
      <c r="BPJ81"/>
      <c r="BPK81"/>
      <c r="BPL81"/>
      <c r="BPM81"/>
      <c r="BPN81"/>
      <c r="BPO81"/>
      <c r="BPP81"/>
      <c r="BPQ81"/>
      <c r="BPR81"/>
      <c r="BPS81"/>
      <c r="BPT81"/>
      <c r="BPU81"/>
      <c r="BPV81"/>
      <c r="BPW81"/>
      <c r="BPX81"/>
      <c r="BPY81"/>
      <c r="BPZ81"/>
      <c r="BQA81"/>
      <c r="BQB81"/>
      <c r="BQC81"/>
      <c r="BQD81"/>
      <c r="BQE81"/>
      <c r="BQF81"/>
      <c r="BQG81"/>
      <c r="BQH81"/>
      <c r="BQI81"/>
      <c r="BQJ81"/>
      <c r="BQK81"/>
      <c r="BQL81"/>
      <c r="BQM81"/>
      <c r="BQN81"/>
      <c r="BQO81"/>
      <c r="BQP81"/>
      <c r="BQQ81"/>
      <c r="BQR81"/>
      <c r="BQS81"/>
      <c r="BQT81"/>
      <c r="BQU81"/>
      <c r="BQV81"/>
      <c r="BQW81"/>
      <c r="BQX81"/>
      <c r="BQY81"/>
      <c r="BQZ81"/>
      <c r="BRA81"/>
      <c r="BRB81"/>
      <c r="BRC81"/>
      <c r="BRD81"/>
      <c r="BRE81"/>
      <c r="BRF81"/>
      <c r="BRG81"/>
      <c r="BRH81"/>
      <c r="BRI81"/>
      <c r="BRJ81"/>
      <c r="BRK81"/>
      <c r="BRL81"/>
      <c r="BRM81"/>
      <c r="BRN81"/>
      <c r="BRO81"/>
      <c r="BRP81"/>
      <c r="BRQ81"/>
      <c r="BRR81"/>
      <c r="BRS81"/>
      <c r="BRT81"/>
      <c r="BRU81"/>
      <c r="BRV81"/>
      <c r="BRW81"/>
      <c r="BRX81"/>
      <c r="BRY81"/>
      <c r="BRZ81"/>
      <c r="BSA81"/>
      <c r="BSB81"/>
      <c r="BSC81"/>
      <c r="BSD81"/>
      <c r="BSE81"/>
      <c r="BSF81"/>
      <c r="BSG81"/>
      <c r="BSH81"/>
      <c r="BSI81"/>
      <c r="BSJ81"/>
      <c r="BSK81"/>
      <c r="BSL81"/>
      <c r="BSM81"/>
      <c r="BSN81"/>
      <c r="BSO81"/>
      <c r="BSP81"/>
      <c r="BSQ81"/>
      <c r="BSR81"/>
      <c r="BSS81"/>
      <c r="BST81"/>
      <c r="BSU81"/>
      <c r="BSV81"/>
      <c r="BSW81"/>
      <c r="BSX81"/>
      <c r="BSY81"/>
      <c r="BSZ81"/>
      <c r="BTA81"/>
      <c r="BTB81"/>
      <c r="BTC81"/>
      <c r="BTD81"/>
      <c r="BTE81"/>
      <c r="BTF81"/>
      <c r="BTG81"/>
      <c r="BTH81"/>
      <c r="BTI81"/>
      <c r="BTJ81"/>
      <c r="BTK81"/>
      <c r="BTL81"/>
      <c r="BTM81"/>
      <c r="BTN81"/>
      <c r="BTO81"/>
      <c r="BTP81"/>
      <c r="BTQ81"/>
      <c r="BTR81"/>
      <c r="BTS81"/>
      <c r="BTT81"/>
      <c r="BTU81"/>
      <c r="BTV81"/>
      <c r="BTW81"/>
      <c r="BTX81"/>
      <c r="BTY81"/>
      <c r="BTZ81"/>
      <c r="BUA81"/>
      <c r="BUB81"/>
      <c r="BUC81"/>
      <c r="BUD81"/>
      <c r="BUE81"/>
      <c r="BUF81"/>
      <c r="BUG81"/>
      <c r="BUH81"/>
      <c r="BUI81"/>
      <c r="BUJ81"/>
      <c r="BUK81"/>
      <c r="BUL81"/>
      <c r="BUM81"/>
      <c r="BUN81"/>
      <c r="BUO81"/>
      <c r="BUP81"/>
      <c r="BUQ81"/>
      <c r="BUR81"/>
      <c r="BUS81"/>
      <c r="BUT81"/>
      <c r="BUU81"/>
      <c r="BUV81"/>
      <c r="BUW81"/>
      <c r="BUX81"/>
      <c r="BUY81"/>
      <c r="BUZ81"/>
      <c r="BVA81"/>
      <c r="BVB81"/>
      <c r="BVC81"/>
      <c r="BVD81"/>
      <c r="BVE81"/>
      <c r="BVF81"/>
      <c r="BVG81"/>
      <c r="BVH81"/>
      <c r="BVI81"/>
      <c r="BVJ81"/>
      <c r="BVK81"/>
      <c r="BVL81"/>
      <c r="BVM81"/>
      <c r="BVN81"/>
      <c r="BVO81"/>
      <c r="BVP81"/>
      <c r="BVQ81"/>
      <c r="BVR81"/>
      <c r="BVS81"/>
      <c r="BVT81"/>
      <c r="BVU81"/>
      <c r="BVV81"/>
      <c r="BVW81"/>
      <c r="BVX81"/>
      <c r="BVY81"/>
      <c r="BVZ81"/>
      <c r="BWA81"/>
      <c r="BWB81"/>
      <c r="BWC81"/>
      <c r="BWD81"/>
      <c r="BWE81"/>
      <c r="BWF81"/>
      <c r="BWG81"/>
      <c r="BWH81"/>
      <c r="BWI81"/>
      <c r="BWJ81"/>
      <c r="BWK81"/>
      <c r="BWL81"/>
      <c r="BWM81"/>
      <c r="BWN81"/>
      <c r="BWO81"/>
      <c r="BWP81"/>
      <c r="BWQ81"/>
      <c r="BWR81"/>
      <c r="BWS81"/>
      <c r="BWT81"/>
      <c r="BWU81"/>
      <c r="BWV81"/>
      <c r="BWW81"/>
      <c r="BWX81"/>
      <c r="BWY81"/>
      <c r="BWZ81"/>
      <c r="BXA81"/>
      <c r="BXB81"/>
      <c r="BXC81"/>
      <c r="BXD81"/>
      <c r="BXE81"/>
      <c r="BXF81"/>
      <c r="BXG81"/>
      <c r="BXH81"/>
      <c r="BXI81"/>
      <c r="BXJ81"/>
      <c r="BXK81"/>
      <c r="BXL81"/>
      <c r="BXM81"/>
      <c r="BXN81"/>
      <c r="BXO81"/>
      <c r="BXP81"/>
      <c r="BXQ81"/>
      <c r="BXR81"/>
      <c r="BXS81"/>
      <c r="BXT81"/>
      <c r="BXU81"/>
      <c r="BXV81"/>
      <c r="BXW81"/>
      <c r="BXX81"/>
      <c r="BXY81"/>
      <c r="BXZ81"/>
      <c r="BYA81"/>
      <c r="BYB81"/>
      <c r="BYC81"/>
      <c r="BYD81"/>
      <c r="BYE81"/>
      <c r="BYF81"/>
      <c r="BYG81"/>
      <c r="BYH81"/>
      <c r="BYI81"/>
      <c r="BYJ81"/>
      <c r="BYK81"/>
      <c r="BYL81"/>
      <c r="BYM81"/>
      <c r="BYN81"/>
      <c r="BYO81"/>
      <c r="BYP81"/>
      <c r="BYQ81"/>
      <c r="BYR81"/>
      <c r="BYS81"/>
      <c r="BYT81"/>
      <c r="BYU81"/>
      <c r="BYV81"/>
      <c r="BYW81"/>
      <c r="BYX81"/>
      <c r="BYY81"/>
      <c r="BYZ81"/>
      <c r="BZA81"/>
      <c r="BZB81"/>
      <c r="BZC81"/>
      <c r="BZD81"/>
      <c r="BZE81"/>
      <c r="BZF81"/>
      <c r="BZG81"/>
      <c r="BZH81"/>
      <c r="BZI81"/>
      <c r="BZJ81"/>
      <c r="BZK81"/>
      <c r="BZL81"/>
      <c r="BZM81"/>
      <c r="BZN81"/>
      <c r="BZO81"/>
      <c r="BZP81"/>
      <c r="BZQ81"/>
      <c r="BZR81"/>
      <c r="BZS81"/>
      <c r="BZT81"/>
      <c r="BZU81"/>
      <c r="BZV81"/>
      <c r="BZW81"/>
      <c r="BZX81"/>
      <c r="BZY81"/>
      <c r="BZZ81"/>
      <c r="CAA81"/>
      <c r="CAB81"/>
      <c r="CAC81"/>
      <c r="CAD81"/>
      <c r="CAE81"/>
      <c r="CAF81"/>
      <c r="CAG81"/>
      <c r="CAH81"/>
      <c r="CAI81"/>
      <c r="CAJ81"/>
      <c r="CAK81"/>
      <c r="CAL81"/>
      <c r="CAM81"/>
      <c r="CAN81"/>
      <c r="CAO81"/>
      <c r="CAP81"/>
      <c r="CAQ81"/>
      <c r="CAR81"/>
      <c r="CAS81"/>
      <c r="CAT81"/>
      <c r="CAU81"/>
      <c r="CAV81"/>
      <c r="CAW81"/>
      <c r="CAX81"/>
      <c r="CAY81"/>
      <c r="CAZ81"/>
      <c r="CBA81"/>
      <c r="CBB81"/>
      <c r="CBC81"/>
      <c r="CBD81"/>
      <c r="CBE81"/>
      <c r="CBF81"/>
      <c r="CBG81"/>
      <c r="CBH81"/>
      <c r="CBI81"/>
      <c r="CBJ81"/>
      <c r="CBK81"/>
      <c r="CBL81"/>
      <c r="CBM81"/>
      <c r="CBN81"/>
      <c r="CBO81"/>
      <c r="CBP81"/>
      <c r="CBQ81"/>
      <c r="CBR81"/>
      <c r="CBS81"/>
      <c r="CBT81"/>
      <c r="CBU81"/>
      <c r="CBV81"/>
      <c r="CBW81"/>
      <c r="CBX81"/>
      <c r="CBY81"/>
      <c r="CBZ81"/>
      <c r="CCA81"/>
      <c r="CCB81"/>
      <c r="CCC81"/>
      <c r="CCD81"/>
      <c r="CCE81"/>
      <c r="CCF81"/>
      <c r="CCG81"/>
      <c r="CCH81"/>
      <c r="CCI81"/>
      <c r="CCJ81"/>
      <c r="CCK81"/>
      <c r="CCL81"/>
      <c r="CCM81"/>
      <c r="CCN81"/>
      <c r="CCO81"/>
      <c r="CCP81"/>
      <c r="CCQ81"/>
      <c r="CCR81"/>
      <c r="CCS81"/>
      <c r="CCT81"/>
      <c r="CCU81"/>
      <c r="CCV81"/>
      <c r="CCW81"/>
      <c r="CCX81"/>
      <c r="CCY81"/>
      <c r="CCZ81"/>
      <c r="CDA81"/>
      <c r="CDB81"/>
      <c r="CDC81"/>
      <c r="CDD81"/>
      <c r="CDE81"/>
      <c r="CDF81"/>
      <c r="CDG81"/>
      <c r="CDH81"/>
      <c r="CDI81"/>
      <c r="CDJ81"/>
      <c r="CDK81"/>
      <c r="CDL81"/>
      <c r="CDM81"/>
      <c r="CDN81"/>
      <c r="CDO81"/>
      <c r="CDP81"/>
      <c r="CDQ81"/>
      <c r="CDR81"/>
      <c r="CDS81"/>
      <c r="CDT81"/>
      <c r="CDU81"/>
      <c r="CDV81"/>
      <c r="CDW81"/>
      <c r="CDX81"/>
      <c r="CDY81"/>
      <c r="CDZ81"/>
      <c r="CEA81"/>
      <c r="CEB81"/>
      <c r="CEC81"/>
      <c r="CED81"/>
      <c r="CEE81"/>
      <c r="CEF81"/>
      <c r="CEG81"/>
      <c r="CEH81"/>
      <c r="CEI81"/>
      <c r="CEJ81"/>
      <c r="CEK81"/>
      <c r="CEL81"/>
      <c r="CEM81"/>
      <c r="CEN81"/>
      <c r="CEO81"/>
      <c r="CEP81"/>
      <c r="CEQ81"/>
      <c r="CER81"/>
      <c r="CES81"/>
      <c r="CET81"/>
      <c r="CEU81"/>
      <c r="CEV81"/>
      <c r="CEW81"/>
      <c r="CEX81"/>
      <c r="CEY81"/>
      <c r="CEZ81"/>
      <c r="CFA81"/>
      <c r="CFB81"/>
      <c r="CFC81"/>
      <c r="CFD81"/>
      <c r="CFE81"/>
      <c r="CFF81"/>
      <c r="CFG81"/>
      <c r="CFH81"/>
      <c r="CFI81"/>
      <c r="CFJ81"/>
      <c r="CFK81"/>
      <c r="CFL81"/>
      <c r="CFM81"/>
      <c r="CFN81"/>
      <c r="CFO81"/>
      <c r="CFP81"/>
      <c r="CFQ81"/>
      <c r="CFR81"/>
      <c r="CFS81"/>
      <c r="CFT81"/>
      <c r="CFU81"/>
      <c r="CFV81"/>
      <c r="CFW81"/>
      <c r="CFX81"/>
      <c r="CFY81"/>
      <c r="CFZ81"/>
      <c r="CGA81"/>
      <c r="CGB81"/>
      <c r="CGC81"/>
      <c r="CGD81"/>
      <c r="CGE81"/>
      <c r="CGF81"/>
      <c r="CGG81"/>
      <c r="CGH81"/>
      <c r="CGI81"/>
      <c r="CGJ81"/>
      <c r="CGK81"/>
      <c r="CGL81"/>
      <c r="CGM81"/>
      <c r="CGN81"/>
      <c r="CGO81"/>
      <c r="CGP81"/>
      <c r="CGQ81"/>
      <c r="CGR81"/>
      <c r="CGS81"/>
      <c r="CGT81"/>
      <c r="CGU81"/>
      <c r="CGV81"/>
      <c r="CGW81"/>
      <c r="CGX81"/>
      <c r="CGY81"/>
      <c r="CGZ81"/>
      <c r="CHA81"/>
      <c r="CHB81"/>
      <c r="CHC81"/>
      <c r="CHD81"/>
      <c r="CHE81"/>
      <c r="CHF81"/>
      <c r="CHG81"/>
      <c r="CHH81"/>
      <c r="CHI81"/>
      <c r="CHJ81"/>
      <c r="CHK81"/>
      <c r="CHL81"/>
      <c r="CHM81"/>
      <c r="CHN81"/>
      <c r="CHO81"/>
      <c r="CHP81"/>
      <c r="CHQ81"/>
      <c r="CHR81"/>
      <c r="CHS81"/>
      <c r="CHT81"/>
      <c r="CHU81"/>
      <c r="CHV81"/>
      <c r="CHW81"/>
      <c r="CHX81"/>
      <c r="CHY81"/>
      <c r="CHZ81"/>
      <c r="CIA81"/>
      <c r="CIB81"/>
      <c r="CIC81"/>
      <c r="CID81"/>
      <c r="CIE81"/>
      <c r="CIF81"/>
      <c r="CIG81"/>
      <c r="CIH81"/>
      <c r="CII81"/>
      <c r="CIJ81"/>
      <c r="CIK81"/>
      <c r="CIL81"/>
      <c r="CIM81"/>
      <c r="CIN81"/>
      <c r="CIO81"/>
      <c r="CIP81"/>
      <c r="CIQ81"/>
      <c r="CIR81"/>
      <c r="CIS81"/>
      <c r="CIT81"/>
      <c r="CIU81"/>
      <c r="CIV81"/>
      <c r="CIW81"/>
      <c r="CIX81"/>
      <c r="CIY81"/>
      <c r="CIZ81"/>
      <c r="CJA81"/>
      <c r="CJB81"/>
      <c r="CJC81"/>
      <c r="CJD81"/>
      <c r="CJE81"/>
      <c r="CJF81"/>
      <c r="CJG81"/>
      <c r="CJH81"/>
      <c r="CJI81"/>
      <c r="CJJ81"/>
      <c r="CJK81"/>
      <c r="CJL81"/>
      <c r="CJM81"/>
      <c r="CJN81"/>
      <c r="CJO81"/>
      <c r="CJP81"/>
      <c r="CJQ81"/>
      <c r="CJR81"/>
      <c r="CJS81"/>
      <c r="CJT81"/>
      <c r="CJU81"/>
      <c r="CJV81"/>
      <c r="CJW81"/>
      <c r="CJX81"/>
      <c r="CJY81"/>
      <c r="CJZ81"/>
      <c r="CKA81"/>
      <c r="CKB81"/>
      <c r="CKC81"/>
      <c r="CKD81"/>
      <c r="CKE81"/>
      <c r="CKF81"/>
      <c r="CKG81"/>
      <c r="CKH81"/>
      <c r="CKI81"/>
      <c r="CKJ81"/>
      <c r="CKK81"/>
      <c r="CKL81"/>
      <c r="CKM81"/>
      <c r="CKN81"/>
      <c r="CKO81"/>
      <c r="CKP81"/>
      <c r="CKQ81"/>
      <c r="CKR81"/>
      <c r="CKS81"/>
      <c r="CKT81"/>
      <c r="CKU81"/>
      <c r="CKV81"/>
      <c r="CKW81"/>
      <c r="CKX81"/>
      <c r="CKY81"/>
      <c r="CKZ81"/>
      <c r="CLA81"/>
      <c r="CLB81"/>
      <c r="CLC81"/>
      <c r="CLD81"/>
      <c r="CLE81"/>
      <c r="CLF81"/>
      <c r="CLG81"/>
      <c r="CLH81"/>
      <c r="CLI81"/>
      <c r="CLJ81"/>
      <c r="CLK81"/>
      <c r="CLL81"/>
      <c r="CLM81"/>
      <c r="CLN81"/>
      <c r="CLO81"/>
      <c r="CLP81"/>
      <c r="CLQ81"/>
      <c r="CLR81"/>
      <c r="CLS81"/>
      <c r="CLT81"/>
      <c r="CLU81"/>
      <c r="CLV81"/>
      <c r="CLW81"/>
      <c r="CLX81"/>
      <c r="CLY81"/>
      <c r="CLZ81"/>
      <c r="CMA81"/>
      <c r="CMB81"/>
      <c r="CMC81"/>
      <c r="CMD81"/>
      <c r="CME81"/>
      <c r="CMF81"/>
      <c r="CMG81"/>
      <c r="CMH81"/>
      <c r="CMI81"/>
      <c r="CMJ81"/>
      <c r="CMK81"/>
      <c r="CML81"/>
      <c r="CMM81"/>
      <c r="CMN81"/>
      <c r="CMO81"/>
      <c r="CMP81"/>
      <c r="CMQ81"/>
      <c r="CMR81"/>
      <c r="CMS81"/>
      <c r="CMT81"/>
      <c r="CMU81"/>
      <c r="CMV81"/>
      <c r="CMW81"/>
      <c r="CMX81"/>
      <c r="CMY81"/>
      <c r="CMZ81"/>
      <c r="CNA81"/>
      <c r="CNB81"/>
      <c r="CNC81"/>
      <c r="CND81"/>
      <c r="CNE81"/>
      <c r="CNF81"/>
      <c r="CNG81"/>
      <c r="CNH81"/>
      <c r="CNI81"/>
      <c r="CNJ81"/>
      <c r="CNK81"/>
      <c r="CNL81"/>
      <c r="CNM81"/>
      <c r="CNN81"/>
      <c r="CNO81"/>
      <c r="CNP81"/>
      <c r="CNQ81"/>
      <c r="CNR81"/>
      <c r="CNS81"/>
      <c r="CNT81"/>
      <c r="CNU81"/>
      <c r="CNV81"/>
      <c r="CNW81"/>
      <c r="CNX81"/>
      <c r="CNY81"/>
      <c r="CNZ81"/>
      <c r="COA81"/>
      <c r="COB81"/>
      <c r="COC81"/>
      <c r="COD81"/>
      <c r="COE81"/>
      <c r="COF81"/>
      <c r="COG81"/>
      <c r="COH81"/>
      <c r="COI81"/>
      <c r="COJ81"/>
      <c r="COK81"/>
      <c r="COL81"/>
      <c r="COM81"/>
      <c r="CON81"/>
      <c r="COO81"/>
      <c r="COP81"/>
      <c r="COQ81"/>
      <c r="COR81"/>
      <c r="COS81"/>
      <c r="COT81"/>
      <c r="COU81"/>
      <c r="COV81"/>
      <c r="COW81"/>
      <c r="COX81"/>
      <c r="COY81"/>
      <c r="COZ81"/>
      <c r="CPA81"/>
      <c r="CPB81"/>
      <c r="CPC81"/>
      <c r="CPD81"/>
      <c r="CPE81"/>
      <c r="CPF81"/>
      <c r="CPG81"/>
      <c r="CPH81"/>
      <c r="CPI81"/>
      <c r="CPJ81"/>
      <c r="CPK81"/>
      <c r="CPL81"/>
      <c r="CPM81"/>
      <c r="CPN81"/>
      <c r="CPO81"/>
      <c r="CPP81"/>
      <c r="CPQ81"/>
      <c r="CPR81"/>
      <c r="CPS81"/>
      <c r="CPT81"/>
      <c r="CPU81"/>
      <c r="CPV81"/>
      <c r="CPW81"/>
      <c r="CPX81"/>
      <c r="CPY81"/>
      <c r="CPZ81"/>
      <c r="CQA81"/>
      <c r="CQB81"/>
      <c r="CQC81"/>
      <c r="CQD81"/>
      <c r="CQE81"/>
      <c r="CQF81"/>
      <c r="CQG81"/>
      <c r="CQH81"/>
      <c r="CQI81"/>
      <c r="CQJ81"/>
      <c r="CQK81"/>
      <c r="CQL81"/>
      <c r="CQM81"/>
      <c r="CQN81"/>
      <c r="CQO81"/>
      <c r="CQP81"/>
      <c r="CQQ81"/>
      <c r="CQR81"/>
      <c r="CQS81"/>
      <c r="CQT81"/>
      <c r="CQU81"/>
      <c r="CQV81"/>
      <c r="CQW81"/>
      <c r="CQX81"/>
      <c r="CQY81"/>
      <c r="CQZ81"/>
      <c r="CRA81"/>
      <c r="CRB81"/>
      <c r="CRC81"/>
      <c r="CRD81"/>
      <c r="CRE81"/>
      <c r="CRF81"/>
      <c r="CRG81"/>
      <c r="CRH81"/>
      <c r="CRI81"/>
      <c r="CRJ81"/>
      <c r="CRK81"/>
      <c r="CRL81"/>
      <c r="CRM81"/>
      <c r="CRN81"/>
      <c r="CRO81"/>
      <c r="CRP81"/>
      <c r="CRQ81"/>
      <c r="CRR81"/>
      <c r="CRS81"/>
      <c r="CRT81"/>
      <c r="CRU81"/>
      <c r="CRV81"/>
      <c r="CRW81"/>
      <c r="CRX81"/>
      <c r="CRY81"/>
      <c r="CRZ81"/>
      <c r="CSA81"/>
      <c r="CSB81"/>
      <c r="CSC81"/>
      <c r="CSD81"/>
      <c r="CSE81"/>
      <c r="CSF81"/>
      <c r="CSG81"/>
      <c r="CSH81"/>
      <c r="CSI81"/>
      <c r="CSJ81"/>
      <c r="CSK81"/>
      <c r="CSL81"/>
      <c r="CSM81"/>
      <c r="CSN81"/>
      <c r="CSO81"/>
      <c r="CSP81"/>
      <c r="CSQ81"/>
      <c r="CSR81"/>
      <c r="CSS81"/>
      <c r="CST81"/>
      <c r="CSU81"/>
      <c r="CSV81"/>
      <c r="CSW81"/>
      <c r="CSX81"/>
      <c r="CSY81"/>
      <c r="CSZ81"/>
      <c r="CTA81"/>
      <c r="CTB81"/>
      <c r="CTC81"/>
      <c r="CTD81"/>
      <c r="CTE81"/>
      <c r="CTF81"/>
      <c r="CTG81"/>
      <c r="CTH81"/>
      <c r="CTI81"/>
      <c r="CTJ81"/>
      <c r="CTK81"/>
      <c r="CTL81"/>
      <c r="CTM81"/>
      <c r="CTN81"/>
      <c r="CTO81"/>
      <c r="CTP81"/>
      <c r="CTQ81"/>
      <c r="CTR81"/>
      <c r="CTS81"/>
      <c r="CTT81"/>
      <c r="CTU81"/>
      <c r="CTV81"/>
      <c r="CTW81"/>
      <c r="CTX81"/>
      <c r="CTY81"/>
      <c r="CTZ81"/>
      <c r="CUA81"/>
      <c r="CUB81"/>
      <c r="CUC81"/>
      <c r="CUD81"/>
      <c r="CUE81"/>
      <c r="CUF81"/>
      <c r="CUG81"/>
      <c r="CUH81"/>
      <c r="CUI81"/>
      <c r="CUJ81"/>
      <c r="CUK81"/>
      <c r="CUL81"/>
      <c r="CUM81"/>
      <c r="CUN81"/>
      <c r="CUO81"/>
      <c r="CUP81"/>
      <c r="CUQ81"/>
      <c r="CUR81"/>
      <c r="CUS81"/>
      <c r="CUT81"/>
      <c r="CUU81"/>
      <c r="CUV81"/>
      <c r="CUW81"/>
      <c r="CUX81"/>
      <c r="CUY81"/>
      <c r="CUZ81"/>
      <c r="CVA81"/>
      <c r="CVB81"/>
      <c r="CVC81"/>
      <c r="CVD81"/>
      <c r="CVE81"/>
      <c r="CVF81"/>
      <c r="CVG81"/>
      <c r="CVH81"/>
      <c r="CVI81"/>
      <c r="CVJ81"/>
      <c r="CVK81"/>
      <c r="CVL81"/>
      <c r="CVM81"/>
      <c r="CVN81"/>
      <c r="CVO81"/>
      <c r="CVP81"/>
      <c r="CVQ81"/>
      <c r="CVR81"/>
      <c r="CVS81"/>
      <c r="CVT81"/>
      <c r="CVU81"/>
      <c r="CVV81"/>
      <c r="CVW81"/>
      <c r="CVX81"/>
      <c r="CVY81"/>
      <c r="CVZ81"/>
      <c r="CWA81"/>
      <c r="CWB81"/>
      <c r="CWC81"/>
      <c r="CWD81"/>
      <c r="CWE81"/>
      <c r="CWF81"/>
      <c r="CWG81"/>
      <c r="CWH81"/>
      <c r="CWI81"/>
      <c r="CWJ81"/>
      <c r="CWK81"/>
      <c r="CWL81"/>
      <c r="CWM81"/>
      <c r="CWN81"/>
      <c r="CWO81"/>
      <c r="CWP81"/>
      <c r="CWQ81"/>
      <c r="CWR81"/>
      <c r="CWS81"/>
      <c r="CWT81"/>
      <c r="CWU81"/>
      <c r="CWV81"/>
      <c r="CWW81"/>
      <c r="CWX81"/>
      <c r="CWY81"/>
      <c r="CWZ81"/>
      <c r="CXA81"/>
      <c r="CXB81"/>
      <c r="CXC81"/>
      <c r="CXD81"/>
      <c r="CXE81"/>
      <c r="CXF81"/>
      <c r="CXG81"/>
      <c r="CXH81"/>
      <c r="CXI81"/>
      <c r="CXJ81"/>
      <c r="CXK81"/>
      <c r="CXL81"/>
      <c r="CXM81"/>
      <c r="CXN81"/>
      <c r="CXO81"/>
      <c r="CXP81"/>
      <c r="CXQ81"/>
      <c r="CXR81"/>
      <c r="CXS81"/>
      <c r="CXT81"/>
      <c r="CXU81"/>
      <c r="CXV81"/>
      <c r="CXW81"/>
      <c r="CXX81"/>
      <c r="CXY81"/>
      <c r="CXZ81"/>
      <c r="CYA81"/>
      <c r="CYB81"/>
      <c r="CYC81"/>
      <c r="CYD81"/>
      <c r="CYE81"/>
      <c r="CYF81"/>
      <c r="CYG81"/>
      <c r="CYH81"/>
      <c r="CYI81"/>
      <c r="CYJ81"/>
      <c r="CYK81"/>
      <c r="CYL81"/>
      <c r="CYM81"/>
      <c r="CYN81"/>
      <c r="CYO81"/>
      <c r="CYP81"/>
      <c r="CYQ81"/>
      <c r="CYR81"/>
      <c r="CYS81"/>
      <c r="CYT81"/>
      <c r="CYU81"/>
      <c r="CYV81"/>
      <c r="CYW81"/>
      <c r="CYX81"/>
      <c r="CYY81"/>
      <c r="CYZ81"/>
      <c r="CZA81"/>
      <c r="CZB81"/>
      <c r="CZC81"/>
      <c r="CZD81"/>
      <c r="CZE81"/>
      <c r="CZF81"/>
      <c r="CZG81"/>
      <c r="CZH81"/>
      <c r="CZI81"/>
      <c r="CZJ81"/>
      <c r="CZK81"/>
      <c r="CZL81"/>
      <c r="CZM81"/>
      <c r="CZN81"/>
      <c r="CZO81"/>
      <c r="CZP81"/>
      <c r="CZQ81"/>
      <c r="CZR81"/>
      <c r="CZS81"/>
      <c r="CZT81"/>
      <c r="CZU81"/>
      <c r="CZV81"/>
      <c r="CZW81"/>
      <c r="CZX81"/>
      <c r="CZY81"/>
      <c r="CZZ81"/>
      <c r="DAA81"/>
      <c r="DAB81"/>
      <c r="DAC81"/>
      <c r="DAD81"/>
      <c r="DAE81"/>
      <c r="DAF81"/>
      <c r="DAG81"/>
      <c r="DAH81"/>
      <c r="DAI81"/>
      <c r="DAJ81"/>
      <c r="DAK81"/>
      <c r="DAL81"/>
      <c r="DAM81"/>
      <c r="DAN81"/>
      <c r="DAO81"/>
      <c r="DAP81"/>
      <c r="DAQ81"/>
      <c r="DAR81"/>
      <c r="DAS81"/>
      <c r="DAT81"/>
      <c r="DAU81"/>
      <c r="DAV81"/>
      <c r="DAW81"/>
      <c r="DAX81"/>
      <c r="DAY81"/>
      <c r="DAZ81"/>
      <c r="DBA81"/>
      <c r="DBB81"/>
      <c r="DBC81"/>
      <c r="DBD81"/>
      <c r="DBE81"/>
      <c r="DBF81"/>
      <c r="DBG81"/>
      <c r="DBH81"/>
      <c r="DBI81"/>
      <c r="DBJ81"/>
      <c r="DBK81"/>
      <c r="DBL81"/>
      <c r="DBM81"/>
      <c r="DBN81"/>
      <c r="DBO81"/>
      <c r="DBP81"/>
      <c r="DBQ81"/>
      <c r="DBR81"/>
      <c r="DBS81"/>
      <c r="DBT81"/>
      <c r="DBU81"/>
      <c r="DBV81"/>
      <c r="DBW81"/>
      <c r="DBX81"/>
      <c r="DBY81"/>
      <c r="DBZ81"/>
      <c r="DCA81"/>
      <c r="DCB81"/>
      <c r="DCC81"/>
      <c r="DCD81"/>
      <c r="DCE81"/>
      <c r="DCF81"/>
      <c r="DCG81"/>
      <c r="DCH81"/>
      <c r="DCI81"/>
      <c r="DCJ81"/>
      <c r="DCK81"/>
      <c r="DCL81"/>
      <c r="DCM81"/>
      <c r="DCN81"/>
      <c r="DCO81"/>
      <c r="DCP81"/>
      <c r="DCQ81"/>
      <c r="DCR81"/>
      <c r="DCS81"/>
      <c r="DCT81"/>
      <c r="DCU81"/>
      <c r="DCV81"/>
      <c r="DCW81"/>
      <c r="DCX81"/>
      <c r="DCY81"/>
      <c r="DCZ81"/>
      <c r="DDA81"/>
      <c r="DDB81"/>
      <c r="DDC81"/>
      <c r="DDD81"/>
      <c r="DDE81"/>
      <c r="DDF81"/>
      <c r="DDG81"/>
      <c r="DDH81"/>
      <c r="DDI81"/>
      <c r="DDJ81"/>
      <c r="DDK81"/>
      <c r="DDL81"/>
      <c r="DDM81"/>
      <c r="DDN81"/>
      <c r="DDO81"/>
      <c r="DDP81"/>
      <c r="DDQ81"/>
      <c r="DDR81"/>
      <c r="DDS81"/>
      <c r="DDT81"/>
      <c r="DDU81"/>
      <c r="DDV81"/>
      <c r="DDW81"/>
      <c r="DDX81"/>
      <c r="DDY81"/>
      <c r="DDZ81"/>
      <c r="DEA81"/>
      <c r="DEB81"/>
      <c r="DEC81"/>
      <c r="DED81"/>
      <c r="DEE81"/>
      <c r="DEF81"/>
      <c r="DEG81"/>
      <c r="DEH81"/>
      <c r="DEI81"/>
      <c r="DEJ81"/>
      <c r="DEK81"/>
      <c r="DEL81"/>
      <c r="DEM81"/>
      <c r="DEN81"/>
      <c r="DEO81"/>
      <c r="DEP81"/>
      <c r="DEQ81"/>
      <c r="DER81"/>
      <c r="DES81"/>
      <c r="DET81"/>
      <c r="DEU81"/>
      <c r="DEV81"/>
      <c r="DEW81"/>
      <c r="DEX81"/>
      <c r="DEY81"/>
      <c r="DEZ81"/>
      <c r="DFA81"/>
      <c r="DFB81"/>
      <c r="DFC81"/>
      <c r="DFD81"/>
      <c r="DFE81"/>
      <c r="DFF81"/>
      <c r="DFG81"/>
      <c r="DFH81"/>
      <c r="DFI81"/>
      <c r="DFJ81"/>
      <c r="DFK81"/>
      <c r="DFL81"/>
      <c r="DFM81"/>
      <c r="DFN81"/>
      <c r="DFO81"/>
      <c r="DFP81"/>
      <c r="DFQ81"/>
      <c r="DFR81"/>
      <c r="DFS81"/>
      <c r="DFT81"/>
      <c r="DFU81"/>
      <c r="DFV81"/>
      <c r="DFW81"/>
      <c r="DFX81"/>
      <c r="DFY81"/>
      <c r="DFZ81"/>
      <c r="DGA81"/>
      <c r="DGB81"/>
      <c r="DGC81"/>
      <c r="DGD81"/>
      <c r="DGE81"/>
      <c r="DGF81"/>
      <c r="DGG81"/>
      <c r="DGH81"/>
      <c r="DGI81"/>
      <c r="DGJ81"/>
      <c r="DGK81"/>
      <c r="DGL81"/>
      <c r="DGM81"/>
      <c r="DGN81"/>
      <c r="DGO81"/>
      <c r="DGP81"/>
      <c r="DGQ81"/>
      <c r="DGR81"/>
      <c r="DGS81"/>
      <c r="DGT81"/>
      <c r="DGU81"/>
      <c r="DGV81"/>
      <c r="DGW81"/>
      <c r="DGX81"/>
      <c r="DGY81"/>
      <c r="DGZ81"/>
      <c r="DHA81"/>
      <c r="DHB81"/>
      <c r="DHC81"/>
      <c r="DHD81"/>
      <c r="DHE81"/>
      <c r="DHF81"/>
      <c r="DHG81"/>
      <c r="DHH81"/>
      <c r="DHI81"/>
      <c r="DHJ81"/>
      <c r="DHK81"/>
      <c r="DHL81"/>
      <c r="DHM81"/>
      <c r="DHN81"/>
      <c r="DHO81"/>
      <c r="DHP81"/>
      <c r="DHQ81"/>
      <c r="DHR81"/>
      <c r="DHS81"/>
      <c r="DHT81"/>
      <c r="DHU81"/>
      <c r="DHV81"/>
      <c r="DHW81"/>
      <c r="DHX81"/>
      <c r="DHY81"/>
      <c r="DHZ81"/>
      <c r="DIA81"/>
      <c r="DIB81"/>
      <c r="DIC81"/>
      <c r="DID81"/>
      <c r="DIE81"/>
      <c r="DIF81"/>
      <c r="DIG81"/>
      <c r="DIH81"/>
      <c r="DII81"/>
      <c r="DIJ81"/>
      <c r="DIK81"/>
      <c r="DIL81"/>
      <c r="DIM81"/>
      <c r="DIN81"/>
      <c r="DIO81"/>
      <c r="DIP81"/>
      <c r="DIQ81"/>
      <c r="DIR81"/>
      <c r="DIS81"/>
      <c r="DIT81"/>
      <c r="DIU81"/>
      <c r="DIV81"/>
      <c r="DIW81"/>
      <c r="DIX81"/>
      <c r="DIY81"/>
      <c r="DIZ81"/>
      <c r="DJA81"/>
      <c r="DJB81"/>
      <c r="DJC81"/>
      <c r="DJD81"/>
      <c r="DJE81"/>
      <c r="DJF81"/>
      <c r="DJG81"/>
      <c r="DJH81"/>
      <c r="DJI81"/>
      <c r="DJJ81"/>
      <c r="DJK81"/>
      <c r="DJL81"/>
      <c r="DJM81"/>
      <c r="DJN81"/>
      <c r="DJO81"/>
      <c r="DJP81"/>
      <c r="DJQ81"/>
      <c r="DJR81"/>
      <c r="DJS81"/>
      <c r="DJT81"/>
      <c r="DJU81"/>
      <c r="DJV81"/>
      <c r="DJW81"/>
      <c r="DJX81"/>
      <c r="DJY81"/>
      <c r="DJZ81"/>
      <c r="DKA81"/>
      <c r="DKB81"/>
      <c r="DKC81"/>
      <c r="DKD81"/>
      <c r="DKE81"/>
      <c r="DKF81"/>
      <c r="DKG81"/>
      <c r="DKH81"/>
      <c r="DKI81"/>
      <c r="DKJ81"/>
      <c r="DKK81"/>
      <c r="DKL81"/>
      <c r="DKM81"/>
      <c r="DKN81"/>
      <c r="DKO81"/>
      <c r="DKP81"/>
      <c r="DKQ81"/>
      <c r="DKR81"/>
      <c r="DKS81"/>
      <c r="DKT81"/>
      <c r="DKU81"/>
      <c r="DKV81"/>
      <c r="DKW81"/>
      <c r="DKX81"/>
      <c r="DKY81"/>
      <c r="DKZ81"/>
      <c r="DLA81"/>
      <c r="DLB81"/>
      <c r="DLC81"/>
      <c r="DLD81"/>
      <c r="DLE81"/>
      <c r="DLF81"/>
      <c r="DLG81"/>
      <c r="DLH81"/>
      <c r="DLI81"/>
      <c r="DLJ81"/>
      <c r="DLK81"/>
      <c r="DLL81"/>
      <c r="DLM81"/>
      <c r="DLN81"/>
      <c r="DLO81"/>
      <c r="DLP81"/>
      <c r="DLQ81"/>
      <c r="DLR81"/>
      <c r="DLS81"/>
      <c r="DLT81"/>
      <c r="DLU81"/>
      <c r="DLV81"/>
      <c r="DLW81"/>
      <c r="DLX81"/>
      <c r="DLY81"/>
      <c r="DLZ81"/>
      <c r="DMA81"/>
      <c r="DMB81"/>
      <c r="DMC81"/>
      <c r="DMD81"/>
      <c r="DME81"/>
      <c r="DMF81"/>
      <c r="DMG81"/>
      <c r="DMH81"/>
      <c r="DMI81"/>
      <c r="DMJ81"/>
      <c r="DMK81"/>
      <c r="DML81"/>
      <c r="DMM81"/>
      <c r="DMN81"/>
      <c r="DMO81"/>
      <c r="DMP81"/>
      <c r="DMQ81"/>
      <c r="DMR81"/>
      <c r="DMS81"/>
      <c r="DMT81"/>
      <c r="DMU81"/>
      <c r="DMV81"/>
      <c r="DMW81"/>
      <c r="DMX81"/>
      <c r="DMY81"/>
      <c r="DMZ81"/>
      <c r="DNA81"/>
      <c r="DNB81"/>
      <c r="DNC81"/>
      <c r="DND81"/>
      <c r="DNE81"/>
      <c r="DNF81"/>
      <c r="DNG81"/>
      <c r="DNH81"/>
      <c r="DNI81"/>
      <c r="DNJ81"/>
      <c r="DNK81"/>
      <c r="DNL81"/>
      <c r="DNM81"/>
      <c r="DNN81"/>
      <c r="DNO81"/>
      <c r="DNP81"/>
      <c r="DNQ81"/>
      <c r="DNR81"/>
      <c r="DNS81"/>
      <c r="DNT81"/>
      <c r="DNU81"/>
      <c r="DNV81"/>
      <c r="DNW81"/>
      <c r="DNX81"/>
      <c r="DNY81"/>
      <c r="DNZ81"/>
      <c r="DOA81"/>
      <c r="DOB81"/>
      <c r="DOC81"/>
      <c r="DOD81"/>
      <c r="DOE81"/>
      <c r="DOF81"/>
      <c r="DOG81"/>
      <c r="DOH81"/>
      <c r="DOI81"/>
      <c r="DOJ81"/>
      <c r="DOK81"/>
      <c r="DOL81"/>
      <c r="DOM81"/>
      <c r="DON81"/>
      <c r="DOO81"/>
      <c r="DOP81"/>
      <c r="DOQ81"/>
      <c r="DOR81"/>
      <c r="DOS81"/>
      <c r="DOT81"/>
      <c r="DOU81"/>
      <c r="DOV81"/>
      <c r="DOW81"/>
      <c r="DOX81"/>
      <c r="DOY81"/>
      <c r="DOZ81"/>
      <c r="DPA81"/>
      <c r="DPB81"/>
      <c r="DPC81"/>
      <c r="DPD81"/>
      <c r="DPE81"/>
      <c r="DPF81"/>
      <c r="DPG81"/>
      <c r="DPH81"/>
      <c r="DPI81"/>
      <c r="DPJ81"/>
      <c r="DPK81"/>
      <c r="DPL81"/>
      <c r="DPM81"/>
      <c r="DPN81"/>
      <c r="DPO81"/>
      <c r="DPP81"/>
      <c r="DPQ81"/>
      <c r="DPR81"/>
      <c r="DPS81"/>
      <c r="DPT81"/>
      <c r="DPU81"/>
      <c r="DPV81"/>
      <c r="DPW81"/>
      <c r="DPX81"/>
      <c r="DPY81"/>
      <c r="DPZ81"/>
      <c r="DQA81"/>
      <c r="DQB81"/>
      <c r="DQC81"/>
      <c r="DQD81"/>
      <c r="DQE81"/>
      <c r="DQF81"/>
      <c r="DQG81"/>
      <c r="DQH81"/>
      <c r="DQI81"/>
      <c r="DQJ81"/>
      <c r="DQK81"/>
      <c r="DQL81"/>
      <c r="DQM81"/>
      <c r="DQN81"/>
      <c r="DQO81"/>
      <c r="DQP81"/>
      <c r="DQQ81"/>
      <c r="DQR81"/>
      <c r="DQS81"/>
      <c r="DQT81"/>
      <c r="DQU81"/>
      <c r="DQV81"/>
      <c r="DQW81"/>
      <c r="DQX81"/>
      <c r="DQY81"/>
      <c r="DQZ81"/>
      <c r="DRA81"/>
      <c r="DRB81"/>
      <c r="DRC81"/>
      <c r="DRD81"/>
      <c r="DRE81"/>
      <c r="DRF81"/>
      <c r="DRG81"/>
      <c r="DRH81"/>
      <c r="DRI81"/>
      <c r="DRJ81"/>
      <c r="DRK81"/>
      <c r="DRL81"/>
      <c r="DRM81"/>
      <c r="DRN81"/>
      <c r="DRO81"/>
      <c r="DRP81"/>
      <c r="DRQ81"/>
      <c r="DRR81"/>
      <c r="DRS81"/>
      <c r="DRT81"/>
      <c r="DRU81"/>
      <c r="DRV81"/>
      <c r="DRW81"/>
      <c r="DRX81"/>
      <c r="DRY81"/>
      <c r="DRZ81"/>
      <c r="DSA81"/>
      <c r="DSB81"/>
      <c r="DSC81"/>
      <c r="DSD81"/>
      <c r="DSE81"/>
      <c r="DSF81"/>
      <c r="DSG81"/>
      <c r="DSH81"/>
      <c r="DSI81"/>
      <c r="DSJ81"/>
      <c r="DSK81"/>
      <c r="DSL81"/>
      <c r="DSM81"/>
      <c r="DSN81"/>
      <c r="DSO81"/>
      <c r="DSP81"/>
      <c r="DSQ81"/>
      <c r="DSR81"/>
      <c r="DSS81"/>
      <c r="DST81"/>
      <c r="DSU81"/>
      <c r="DSV81"/>
      <c r="DSW81"/>
      <c r="DSX81"/>
      <c r="DSY81"/>
      <c r="DSZ81"/>
      <c r="DTA81"/>
      <c r="DTB81"/>
      <c r="DTC81"/>
      <c r="DTD81"/>
      <c r="DTE81"/>
      <c r="DTF81"/>
      <c r="DTG81"/>
      <c r="DTH81"/>
      <c r="DTI81"/>
      <c r="DTJ81"/>
      <c r="DTK81"/>
      <c r="DTL81"/>
      <c r="DTM81"/>
      <c r="DTN81"/>
      <c r="DTO81"/>
      <c r="DTP81"/>
      <c r="DTQ81"/>
      <c r="DTR81"/>
      <c r="DTS81"/>
      <c r="DTT81"/>
      <c r="DTU81"/>
      <c r="DTV81"/>
      <c r="DTW81"/>
      <c r="DTX81"/>
      <c r="DTY81"/>
      <c r="DTZ81"/>
      <c r="DUA81"/>
      <c r="DUB81"/>
      <c r="DUC81"/>
      <c r="DUD81"/>
      <c r="DUE81"/>
      <c r="DUF81"/>
      <c r="DUG81"/>
      <c r="DUH81"/>
      <c r="DUI81"/>
      <c r="DUJ81"/>
      <c r="DUK81"/>
      <c r="DUL81"/>
      <c r="DUM81"/>
      <c r="DUN81"/>
      <c r="DUO81"/>
      <c r="DUP81"/>
      <c r="DUQ81"/>
      <c r="DUR81"/>
      <c r="DUS81"/>
      <c r="DUT81"/>
      <c r="DUU81"/>
      <c r="DUV81"/>
      <c r="DUW81"/>
      <c r="DUX81"/>
      <c r="DUY81"/>
      <c r="DUZ81"/>
      <c r="DVA81"/>
      <c r="DVB81"/>
      <c r="DVC81"/>
      <c r="DVD81"/>
      <c r="DVE81"/>
      <c r="DVF81"/>
      <c r="DVG81"/>
      <c r="DVH81"/>
      <c r="DVI81"/>
      <c r="DVJ81"/>
      <c r="DVK81"/>
      <c r="DVL81"/>
      <c r="DVM81"/>
      <c r="DVN81"/>
      <c r="DVO81"/>
      <c r="DVP81"/>
      <c r="DVQ81"/>
      <c r="DVR81"/>
      <c r="DVS81"/>
      <c r="DVT81"/>
      <c r="DVU81"/>
      <c r="DVV81"/>
      <c r="DVW81"/>
      <c r="DVX81"/>
      <c r="DVY81"/>
      <c r="DVZ81"/>
      <c r="DWA81"/>
      <c r="DWB81"/>
      <c r="DWC81"/>
      <c r="DWD81"/>
      <c r="DWE81"/>
      <c r="DWF81"/>
      <c r="DWG81"/>
      <c r="DWH81"/>
      <c r="DWI81"/>
      <c r="DWJ81"/>
      <c r="DWK81"/>
      <c r="DWL81"/>
      <c r="DWM81"/>
      <c r="DWN81"/>
      <c r="DWO81"/>
      <c r="DWP81"/>
      <c r="DWQ81"/>
      <c r="DWR81"/>
      <c r="DWS81"/>
      <c r="DWT81"/>
      <c r="DWU81"/>
      <c r="DWV81"/>
      <c r="DWW81"/>
      <c r="DWX81"/>
      <c r="DWY81"/>
      <c r="DWZ81"/>
      <c r="DXA81"/>
      <c r="DXB81"/>
      <c r="DXC81"/>
      <c r="DXD81"/>
      <c r="DXE81"/>
      <c r="DXF81"/>
      <c r="DXG81"/>
      <c r="DXH81"/>
      <c r="DXI81"/>
      <c r="DXJ81"/>
      <c r="DXK81"/>
      <c r="DXL81"/>
      <c r="DXM81"/>
      <c r="DXN81"/>
      <c r="DXO81"/>
      <c r="DXP81"/>
      <c r="DXQ81"/>
      <c r="DXR81"/>
      <c r="DXS81"/>
      <c r="DXT81"/>
      <c r="DXU81"/>
      <c r="DXV81"/>
      <c r="DXW81"/>
      <c r="DXX81"/>
      <c r="DXY81"/>
      <c r="DXZ81"/>
      <c r="DYA81"/>
      <c r="DYB81"/>
      <c r="DYC81"/>
      <c r="DYD81"/>
      <c r="DYE81"/>
      <c r="DYF81"/>
      <c r="DYG81"/>
      <c r="DYH81"/>
      <c r="DYI81"/>
      <c r="DYJ81"/>
      <c r="DYK81"/>
      <c r="DYL81"/>
      <c r="DYM81"/>
      <c r="DYN81"/>
      <c r="DYO81"/>
      <c r="DYP81"/>
      <c r="DYQ81"/>
      <c r="DYR81"/>
      <c r="DYS81"/>
      <c r="DYT81"/>
      <c r="DYU81"/>
      <c r="DYV81"/>
      <c r="DYW81"/>
      <c r="DYX81"/>
      <c r="DYY81"/>
      <c r="DYZ81"/>
      <c r="DZA81"/>
      <c r="DZB81"/>
      <c r="DZC81"/>
      <c r="DZD81"/>
      <c r="DZE81"/>
      <c r="DZF81"/>
      <c r="DZG81"/>
      <c r="DZH81"/>
      <c r="DZI81"/>
      <c r="DZJ81"/>
      <c r="DZK81"/>
      <c r="DZL81"/>
      <c r="DZM81"/>
      <c r="DZN81"/>
      <c r="DZO81"/>
      <c r="DZP81"/>
      <c r="DZQ81"/>
      <c r="DZR81"/>
      <c r="DZS81"/>
      <c r="DZT81"/>
      <c r="DZU81"/>
      <c r="DZV81"/>
      <c r="DZW81"/>
      <c r="DZX81"/>
      <c r="DZY81"/>
      <c r="DZZ81"/>
      <c r="EAA81"/>
      <c r="EAB81"/>
      <c r="EAC81"/>
      <c r="EAD81"/>
      <c r="EAE81"/>
      <c r="EAF81"/>
      <c r="EAG81"/>
      <c r="EAH81"/>
      <c r="EAI81"/>
      <c r="EAJ81"/>
      <c r="EAK81"/>
      <c r="EAL81"/>
      <c r="EAM81"/>
      <c r="EAN81"/>
      <c r="EAO81"/>
      <c r="EAP81"/>
      <c r="EAQ81"/>
      <c r="EAR81"/>
      <c r="EAS81"/>
      <c r="EAT81"/>
      <c r="EAU81"/>
      <c r="EAV81"/>
      <c r="EAW81"/>
      <c r="EAX81"/>
      <c r="EAY81"/>
      <c r="EAZ81"/>
      <c r="EBA81"/>
      <c r="EBB81"/>
      <c r="EBC81"/>
      <c r="EBD81"/>
      <c r="EBE81"/>
      <c r="EBF81"/>
      <c r="EBG81"/>
      <c r="EBH81"/>
      <c r="EBI81"/>
      <c r="EBJ81"/>
      <c r="EBK81"/>
      <c r="EBL81"/>
      <c r="EBM81"/>
      <c r="EBN81"/>
      <c r="EBO81"/>
      <c r="EBP81"/>
      <c r="EBQ81"/>
      <c r="EBR81"/>
      <c r="EBS81"/>
      <c r="EBT81"/>
      <c r="EBU81"/>
      <c r="EBV81"/>
      <c r="EBW81"/>
      <c r="EBX81"/>
      <c r="EBY81"/>
      <c r="EBZ81"/>
      <c r="ECA81"/>
      <c r="ECB81"/>
      <c r="ECC81"/>
      <c r="ECD81"/>
      <c r="ECE81"/>
      <c r="ECF81"/>
      <c r="ECG81"/>
      <c r="ECH81"/>
      <c r="ECI81"/>
      <c r="ECJ81"/>
      <c r="ECK81"/>
      <c r="ECL81"/>
      <c r="ECM81"/>
      <c r="ECN81"/>
      <c r="ECO81"/>
      <c r="ECP81"/>
      <c r="ECQ81"/>
      <c r="ECR81"/>
      <c r="ECS81"/>
      <c r="ECT81"/>
      <c r="ECU81"/>
      <c r="ECV81"/>
      <c r="ECW81"/>
      <c r="ECX81"/>
      <c r="ECY81"/>
      <c r="ECZ81"/>
      <c r="EDA81"/>
      <c r="EDB81"/>
      <c r="EDC81"/>
      <c r="EDD81"/>
      <c r="EDE81"/>
      <c r="EDF81"/>
      <c r="EDG81"/>
      <c r="EDH81"/>
      <c r="EDI81"/>
      <c r="EDJ81"/>
      <c r="EDK81"/>
      <c r="EDL81"/>
      <c r="EDM81"/>
      <c r="EDN81"/>
      <c r="EDO81"/>
      <c r="EDP81"/>
      <c r="EDQ81"/>
      <c r="EDR81"/>
      <c r="EDS81"/>
      <c r="EDT81"/>
      <c r="EDU81"/>
      <c r="EDV81"/>
      <c r="EDW81"/>
      <c r="EDX81"/>
      <c r="EDY81"/>
      <c r="EDZ81"/>
      <c r="EEA81"/>
      <c r="EEB81"/>
      <c r="EEC81"/>
      <c r="EED81"/>
      <c r="EEE81"/>
      <c r="EEF81"/>
      <c r="EEG81"/>
      <c r="EEH81"/>
      <c r="EEI81"/>
      <c r="EEJ81"/>
      <c r="EEK81"/>
      <c r="EEL81"/>
      <c r="EEM81"/>
      <c r="EEN81"/>
      <c r="EEO81"/>
      <c r="EEP81"/>
      <c r="EEQ81"/>
      <c r="EER81"/>
      <c r="EES81"/>
      <c r="EET81"/>
      <c r="EEU81"/>
      <c r="EEV81"/>
      <c r="EEW81"/>
      <c r="EEX81"/>
      <c r="EEY81"/>
      <c r="EEZ81"/>
      <c r="EFA81"/>
      <c r="EFB81"/>
      <c r="EFC81"/>
      <c r="EFD81"/>
      <c r="EFE81"/>
      <c r="EFF81"/>
      <c r="EFG81"/>
      <c r="EFH81"/>
      <c r="EFI81"/>
      <c r="EFJ81"/>
      <c r="EFK81"/>
      <c r="EFL81"/>
      <c r="EFM81"/>
      <c r="EFN81"/>
      <c r="EFO81"/>
      <c r="EFP81"/>
      <c r="EFQ81"/>
      <c r="EFR81"/>
      <c r="EFS81"/>
      <c r="EFT81"/>
      <c r="EFU81"/>
      <c r="EFV81"/>
      <c r="EFW81"/>
      <c r="EFX81"/>
      <c r="EFY81"/>
      <c r="EFZ81"/>
      <c r="EGA81"/>
      <c r="EGB81"/>
      <c r="EGC81"/>
      <c r="EGD81"/>
      <c r="EGE81"/>
      <c r="EGF81"/>
      <c r="EGG81"/>
      <c r="EGH81"/>
      <c r="EGI81"/>
      <c r="EGJ81"/>
      <c r="EGK81"/>
      <c r="EGL81"/>
      <c r="EGM81"/>
      <c r="EGN81"/>
      <c r="EGO81"/>
      <c r="EGP81"/>
      <c r="EGQ81"/>
      <c r="EGR81"/>
      <c r="EGS81"/>
      <c r="EGT81"/>
      <c r="EGU81"/>
      <c r="EGV81"/>
      <c r="EGW81"/>
      <c r="EGX81"/>
      <c r="EGY81"/>
      <c r="EGZ81"/>
      <c r="EHA81"/>
      <c r="EHB81"/>
      <c r="EHC81"/>
      <c r="EHD81"/>
      <c r="EHE81"/>
      <c r="EHF81"/>
      <c r="EHG81"/>
      <c r="EHH81"/>
      <c r="EHI81"/>
      <c r="EHJ81"/>
      <c r="EHK81"/>
      <c r="EHL81"/>
      <c r="EHM81"/>
      <c r="EHN81"/>
      <c r="EHO81"/>
      <c r="EHP81"/>
      <c r="EHQ81"/>
      <c r="EHR81"/>
      <c r="EHS81"/>
      <c r="EHT81"/>
      <c r="EHU81"/>
      <c r="EHV81"/>
      <c r="EHW81"/>
      <c r="EHX81"/>
      <c r="EHY81"/>
      <c r="EHZ81"/>
      <c r="EIA81"/>
      <c r="EIB81"/>
      <c r="EIC81"/>
      <c r="EID81"/>
      <c r="EIE81"/>
      <c r="EIF81"/>
      <c r="EIG81"/>
      <c r="EIH81"/>
      <c r="EII81"/>
      <c r="EIJ81"/>
      <c r="EIK81"/>
      <c r="EIL81"/>
      <c r="EIM81"/>
      <c r="EIN81"/>
      <c r="EIO81"/>
      <c r="EIP81"/>
      <c r="EIQ81"/>
      <c r="EIR81"/>
      <c r="EIS81"/>
      <c r="EIT81"/>
      <c r="EIU81"/>
      <c r="EIV81"/>
      <c r="EIW81"/>
      <c r="EIX81"/>
      <c r="EIY81"/>
      <c r="EIZ81"/>
      <c r="EJA81"/>
      <c r="EJB81"/>
      <c r="EJC81"/>
      <c r="EJD81"/>
      <c r="EJE81"/>
      <c r="EJF81"/>
      <c r="EJG81"/>
      <c r="EJH81"/>
      <c r="EJI81"/>
      <c r="EJJ81"/>
      <c r="EJK81"/>
      <c r="EJL81"/>
      <c r="EJM81"/>
      <c r="EJN81"/>
      <c r="EJO81"/>
      <c r="EJP81"/>
      <c r="EJQ81"/>
      <c r="EJR81"/>
      <c r="EJS81"/>
      <c r="EJT81"/>
      <c r="EJU81"/>
      <c r="EJV81"/>
      <c r="EJW81"/>
      <c r="EJX81"/>
      <c r="EJY81"/>
      <c r="EJZ81"/>
      <c r="EKA81"/>
      <c r="EKB81"/>
      <c r="EKC81"/>
      <c r="EKD81"/>
      <c r="EKE81"/>
      <c r="EKF81"/>
      <c r="EKG81"/>
      <c r="EKH81"/>
      <c r="EKI81"/>
      <c r="EKJ81"/>
      <c r="EKK81"/>
      <c r="EKL81"/>
      <c r="EKM81"/>
      <c r="EKN81"/>
      <c r="EKO81"/>
      <c r="EKP81"/>
      <c r="EKQ81"/>
      <c r="EKR81"/>
      <c r="EKS81"/>
      <c r="EKT81"/>
      <c r="EKU81"/>
      <c r="EKV81"/>
      <c r="EKW81"/>
      <c r="EKX81"/>
      <c r="EKY81"/>
      <c r="EKZ81"/>
      <c r="ELA81"/>
      <c r="ELB81"/>
      <c r="ELC81"/>
      <c r="ELD81"/>
      <c r="ELE81"/>
      <c r="ELF81"/>
      <c r="ELG81"/>
      <c r="ELH81"/>
      <c r="ELI81"/>
      <c r="ELJ81"/>
      <c r="ELK81"/>
      <c r="ELL81"/>
      <c r="ELM81"/>
      <c r="ELN81"/>
      <c r="ELO81"/>
      <c r="ELP81"/>
      <c r="ELQ81"/>
      <c r="ELR81"/>
      <c r="ELS81"/>
      <c r="ELT81"/>
      <c r="ELU81"/>
      <c r="ELV81"/>
      <c r="ELW81"/>
      <c r="ELX81"/>
      <c r="ELY81"/>
      <c r="ELZ81"/>
      <c r="EMA81"/>
      <c r="EMB81"/>
      <c r="EMC81"/>
      <c r="EMD81"/>
      <c r="EME81"/>
      <c r="EMF81"/>
      <c r="EMG81"/>
      <c r="EMH81"/>
      <c r="EMI81"/>
      <c r="EMJ81"/>
      <c r="EMK81"/>
      <c r="EML81"/>
      <c r="EMM81"/>
      <c r="EMN81"/>
      <c r="EMO81"/>
      <c r="EMP81"/>
      <c r="EMQ81"/>
      <c r="EMR81"/>
      <c r="EMS81"/>
      <c r="EMT81"/>
      <c r="EMU81"/>
      <c r="EMV81"/>
      <c r="EMW81"/>
      <c r="EMX81"/>
      <c r="EMY81"/>
      <c r="EMZ81"/>
      <c r="ENA81"/>
      <c r="ENB81"/>
      <c r="ENC81"/>
      <c r="END81"/>
      <c r="ENE81"/>
      <c r="ENF81"/>
      <c r="ENG81"/>
      <c r="ENH81"/>
      <c r="ENI81"/>
      <c r="ENJ81"/>
      <c r="ENK81"/>
      <c r="ENL81"/>
      <c r="ENM81"/>
      <c r="ENN81"/>
      <c r="ENO81"/>
      <c r="ENP81"/>
      <c r="ENQ81"/>
      <c r="ENR81"/>
      <c r="ENS81"/>
      <c r="ENT81"/>
      <c r="ENU81"/>
      <c r="ENV81"/>
      <c r="ENW81"/>
      <c r="ENX81"/>
      <c r="ENY81"/>
      <c r="ENZ81"/>
      <c r="EOA81"/>
      <c r="EOB81"/>
      <c r="EOC81"/>
      <c r="EOD81"/>
      <c r="EOE81"/>
      <c r="EOF81"/>
      <c r="EOG81"/>
      <c r="EOH81"/>
      <c r="EOI81"/>
      <c r="EOJ81"/>
      <c r="EOK81"/>
      <c r="EOL81"/>
      <c r="EOM81"/>
      <c r="EON81"/>
      <c r="EOO81"/>
      <c r="EOP81"/>
      <c r="EOQ81"/>
      <c r="EOR81"/>
      <c r="EOS81"/>
      <c r="EOT81"/>
      <c r="EOU81"/>
      <c r="EOV81"/>
      <c r="EOW81"/>
      <c r="EOX81"/>
      <c r="EOY81"/>
      <c r="EOZ81"/>
      <c r="EPA81"/>
      <c r="EPB81"/>
      <c r="EPC81"/>
      <c r="EPD81"/>
      <c r="EPE81"/>
      <c r="EPF81"/>
      <c r="EPG81"/>
      <c r="EPH81"/>
      <c r="EPI81"/>
      <c r="EPJ81"/>
      <c r="EPK81"/>
      <c r="EPL81"/>
      <c r="EPM81"/>
      <c r="EPN81"/>
      <c r="EPO81"/>
      <c r="EPP81"/>
      <c r="EPQ81"/>
      <c r="EPR81"/>
      <c r="EPS81"/>
      <c r="EPT81"/>
      <c r="EPU81"/>
      <c r="EPV81"/>
      <c r="EPW81"/>
      <c r="EPX81"/>
      <c r="EPY81"/>
      <c r="EPZ81"/>
      <c r="EQA81"/>
      <c r="EQB81"/>
      <c r="EQC81"/>
      <c r="EQD81"/>
      <c r="EQE81"/>
      <c r="EQF81"/>
      <c r="EQG81"/>
      <c r="EQH81"/>
      <c r="EQI81"/>
      <c r="EQJ81"/>
      <c r="EQK81"/>
      <c r="EQL81"/>
      <c r="EQM81"/>
      <c r="EQN81"/>
      <c r="EQO81"/>
      <c r="EQP81"/>
      <c r="EQQ81"/>
      <c r="EQR81"/>
      <c r="EQS81"/>
      <c r="EQT81"/>
      <c r="EQU81"/>
      <c r="EQV81"/>
      <c r="EQW81"/>
      <c r="EQX81"/>
      <c r="EQY81"/>
      <c r="EQZ81"/>
      <c r="ERA81"/>
      <c r="ERB81"/>
      <c r="ERC81"/>
      <c r="ERD81"/>
      <c r="ERE81"/>
      <c r="ERF81"/>
      <c r="ERG81"/>
      <c r="ERH81"/>
      <c r="ERI81"/>
      <c r="ERJ81"/>
      <c r="ERK81"/>
      <c r="ERL81"/>
      <c r="ERM81"/>
      <c r="ERN81"/>
      <c r="ERO81"/>
      <c r="ERP81"/>
      <c r="ERQ81"/>
      <c r="ERR81"/>
      <c r="ERS81"/>
      <c r="ERT81"/>
      <c r="ERU81"/>
      <c r="ERV81"/>
      <c r="ERW81"/>
      <c r="ERX81"/>
      <c r="ERY81"/>
      <c r="ERZ81"/>
      <c r="ESA81"/>
      <c r="ESB81"/>
      <c r="ESC81"/>
      <c r="ESD81"/>
      <c r="ESE81"/>
      <c r="ESF81"/>
      <c r="ESG81"/>
      <c r="ESH81"/>
      <c r="ESI81"/>
      <c r="ESJ81"/>
      <c r="ESK81"/>
      <c r="ESL81"/>
      <c r="ESM81"/>
      <c r="ESN81"/>
      <c r="ESO81"/>
      <c r="ESP81"/>
      <c r="ESQ81"/>
      <c r="ESR81"/>
      <c r="ESS81"/>
      <c r="EST81"/>
      <c r="ESU81"/>
      <c r="ESV81"/>
      <c r="ESW81"/>
      <c r="ESX81"/>
      <c r="ESY81"/>
      <c r="ESZ81"/>
      <c r="ETA81"/>
      <c r="ETB81"/>
      <c r="ETC81"/>
      <c r="ETD81"/>
      <c r="ETE81"/>
      <c r="ETF81"/>
      <c r="ETG81"/>
      <c r="ETH81"/>
      <c r="ETI81"/>
      <c r="ETJ81"/>
      <c r="ETK81"/>
      <c r="ETL81"/>
      <c r="ETM81"/>
      <c r="ETN81"/>
      <c r="ETO81"/>
      <c r="ETP81"/>
      <c r="ETQ81"/>
      <c r="ETR81"/>
      <c r="ETS81"/>
      <c r="ETT81"/>
      <c r="ETU81"/>
      <c r="ETV81"/>
      <c r="ETW81"/>
      <c r="ETX81"/>
      <c r="ETY81"/>
      <c r="ETZ81"/>
      <c r="EUA81"/>
      <c r="EUB81"/>
      <c r="EUC81"/>
      <c r="EUD81"/>
      <c r="EUE81"/>
      <c r="EUF81"/>
      <c r="EUG81"/>
      <c r="EUH81"/>
      <c r="EUI81"/>
      <c r="EUJ81"/>
      <c r="EUK81"/>
      <c r="EUL81"/>
      <c r="EUM81"/>
      <c r="EUN81"/>
      <c r="EUO81"/>
      <c r="EUP81"/>
      <c r="EUQ81"/>
      <c r="EUR81"/>
      <c r="EUS81"/>
      <c r="EUT81"/>
      <c r="EUU81"/>
      <c r="EUV81"/>
      <c r="EUW81"/>
      <c r="EUX81"/>
      <c r="EUY81"/>
      <c r="EUZ81"/>
      <c r="EVA81"/>
      <c r="EVB81"/>
      <c r="EVC81"/>
      <c r="EVD81"/>
      <c r="EVE81"/>
      <c r="EVF81"/>
      <c r="EVG81"/>
      <c r="EVH81"/>
      <c r="EVI81"/>
      <c r="EVJ81"/>
      <c r="EVK81"/>
      <c r="EVL81"/>
      <c r="EVM81"/>
      <c r="EVN81"/>
      <c r="EVO81"/>
      <c r="EVP81"/>
      <c r="EVQ81"/>
      <c r="EVR81"/>
      <c r="EVS81"/>
      <c r="EVT81"/>
      <c r="EVU81"/>
      <c r="EVV81"/>
      <c r="EVW81"/>
      <c r="EVX81"/>
      <c r="EVY81"/>
      <c r="EVZ81"/>
      <c r="EWA81"/>
      <c r="EWB81"/>
      <c r="EWC81"/>
      <c r="EWD81"/>
      <c r="EWE81"/>
      <c r="EWF81"/>
      <c r="EWG81"/>
      <c r="EWH81"/>
      <c r="EWI81"/>
      <c r="EWJ81"/>
      <c r="EWK81"/>
      <c r="EWL81"/>
      <c r="EWM81"/>
      <c r="EWN81"/>
      <c r="EWO81"/>
      <c r="EWP81"/>
      <c r="EWQ81"/>
      <c r="EWR81"/>
      <c r="EWS81"/>
      <c r="EWT81"/>
      <c r="EWU81"/>
      <c r="EWV81"/>
      <c r="EWW81"/>
      <c r="EWX81"/>
      <c r="EWY81"/>
      <c r="EWZ81"/>
      <c r="EXA81"/>
      <c r="EXB81"/>
      <c r="EXC81"/>
      <c r="EXD81"/>
      <c r="EXE81"/>
      <c r="EXF81"/>
      <c r="EXG81"/>
      <c r="EXH81"/>
      <c r="EXI81"/>
      <c r="EXJ81"/>
      <c r="EXK81"/>
      <c r="EXL81"/>
      <c r="EXM81"/>
      <c r="EXN81"/>
      <c r="EXO81"/>
      <c r="EXP81"/>
      <c r="EXQ81"/>
      <c r="EXR81"/>
      <c r="EXS81"/>
      <c r="EXT81"/>
      <c r="EXU81"/>
      <c r="EXV81"/>
      <c r="EXW81"/>
      <c r="EXX81"/>
      <c r="EXY81"/>
      <c r="EXZ81"/>
      <c r="EYA81"/>
      <c r="EYB81"/>
      <c r="EYC81"/>
      <c r="EYD81"/>
      <c r="EYE81"/>
      <c r="EYF81"/>
      <c r="EYG81"/>
      <c r="EYH81"/>
      <c r="EYI81"/>
      <c r="EYJ81"/>
      <c r="EYK81"/>
      <c r="EYL81"/>
      <c r="EYM81"/>
      <c r="EYN81"/>
      <c r="EYO81"/>
      <c r="EYP81"/>
      <c r="EYQ81"/>
      <c r="EYR81"/>
      <c r="EYS81"/>
      <c r="EYT81"/>
      <c r="EYU81"/>
      <c r="EYV81"/>
      <c r="EYW81"/>
      <c r="EYX81"/>
      <c r="EYY81"/>
      <c r="EYZ81"/>
      <c r="EZA81"/>
      <c r="EZB81"/>
      <c r="EZC81"/>
      <c r="EZD81"/>
      <c r="EZE81"/>
      <c r="EZF81"/>
      <c r="EZG81"/>
      <c r="EZH81"/>
      <c r="EZI81"/>
      <c r="EZJ81"/>
      <c r="EZK81"/>
      <c r="EZL81"/>
      <c r="EZM81"/>
      <c r="EZN81"/>
      <c r="EZO81"/>
      <c r="EZP81"/>
      <c r="EZQ81"/>
      <c r="EZR81"/>
      <c r="EZS81"/>
      <c r="EZT81"/>
      <c r="EZU81"/>
      <c r="EZV81"/>
      <c r="EZW81"/>
      <c r="EZX81"/>
      <c r="EZY81"/>
      <c r="EZZ81"/>
      <c r="FAA81"/>
      <c r="FAB81"/>
      <c r="FAC81"/>
      <c r="FAD81"/>
      <c r="FAE81"/>
      <c r="FAF81"/>
      <c r="FAG81"/>
      <c r="FAH81"/>
      <c r="FAI81"/>
      <c r="FAJ81"/>
      <c r="FAK81"/>
      <c r="FAL81"/>
      <c r="FAM81"/>
      <c r="FAN81"/>
      <c r="FAO81"/>
      <c r="FAP81"/>
      <c r="FAQ81"/>
      <c r="FAR81"/>
      <c r="FAS81"/>
      <c r="FAT81"/>
      <c r="FAU81"/>
      <c r="FAV81"/>
      <c r="FAW81"/>
      <c r="FAX81"/>
      <c r="FAY81"/>
      <c r="FAZ81"/>
      <c r="FBA81"/>
      <c r="FBB81"/>
      <c r="FBC81"/>
      <c r="FBD81"/>
      <c r="FBE81"/>
      <c r="FBF81"/>
      <c r="FBG81"/>
      <c r="FBH81"/>
      <c r="FBI81"/>
      <c r="FBJ81"/>
      <c r="FBK81"/>
      <c r="FBL81"/>
      <c r="FBM81"/>
      <c r="FBN81"/>
      <c r="FBO81"/>
      <c r="FBP81"/>
      <c r="FBQ81"/>
      <c r="FBR81"/>
      <c r="FBS81"/>
      <c r="FBT81"/>
      <c r="FBU81"/>
      <c r="FBV81"/>
      <c r="FBW81"/>
      <c r="FBX81"/>
      <c r="FBY81"/>
      <c r="FBZ81"/>
      <c r="FCA81"/>
      <c r="FCB81"/>
      <c r="FCC81"/>
      <c r="FCD81"/>
      <c r="FCE81"/>
      <c r="FCF81"/>
      <c r="FCG81"/>
      <c r="FCH81"/>
      <c r="FCI81"/>
      <c r="FCJ81"/>
      <c r="FCK81"/>
      <c r="FCL81"/>
      <c r="FCM81"/>
      <c r="FCN81"/>
      <c r="FCO81"/>
      <c r="FCP81"/>
      <c r="FCQ81"/>
      <c r="FCR81"/>
      <c r="FCS81"/>
      <c r="FCT81"/>
      <c r="FCU81"/>
      <c r="FCV81"/>
      <c r="FCW81"/>
      <c r="FCX81"/>
      <c r="FCY81"/>
      <c r="FCZ81"/>
      <c r="FDA81"/>
      <c r="FDB81"/>
      <c r="FDC81"/>
      <c r="FDD81"/>
      <c r="FDE81"/>
      <c r="FDF81"/>
      <c r="FDG81"/>
      <c r="FDH81"/>
      <c r="FDI81"/>
      <c r="FDJ81"/>
      <c r="FDK81"/>
      <c r="FDL81"/>
      <c r="FDM81"/>
      <c r="FDN81"/>
      <c r="FDO81"/>
      <c r="FDP81"/>
      <c r="FDQ81"/>
      <c r="FDR81"/>
      <c r="FDS81"/>
      <c r="FDT81"/>
      <c r="FDU81"/>
      <c r="FDV81"/>
      <c r="FDW81"/>
      <c r="FDX81"/>
      <c r="FDY81"/>
      <c r="FDZ81"/>
      <c r="FEA81"/>
      <c r="FEB81"/>
      <c r="FEC81"/>
      <c r="FED81"/>
      <c r="FEE81"/>
      <c r="FEF81"/>
      <c r="FEG81"/>
      <c r="FEH81"/>
      <c r="FEI81"/>
      <c r="FEJ81"/>
      <c r="FEK81"/>
      <c r="FEL81"/>
      <c r="FEM81"/>
      <c r="FEN81"/>
      <c r="FEO81"/>
      <c r="FEP81"/>
      <c r="FEQ81"/>
      <c r="FER81"/>
      <c r="FES81"/>
      <c r="FET81"/>
      <c r="FEU81"/>
      <c r="FEV81"/>
      <c r="FEW81"/>
      <c r="FEX81"/>
      <c r="FEY81"/>
      <c r="FEZ81"/>
      <c r="FFA81"/>
      <c r="FFB81"/>
      <c r="FFC81"/>
      <c r="FFD81"/>
      <c r="FFE81"/>
      <c r="FFF81"/>
      <c r="FFG81"/>
      <c r="FFH81"/>
      <c r="FFI81"/>
      <c r="FFJ81"/>
      <c r="FFK81"/>
      <c r="FFL81"/>
      <c r="FFM81"/>
      <c r="FFN81"/>
      <c r="FFO81"/>
      <c r="FFP81"/>
      <c r="FFQ81"/>
      <c r="FFR81"/>
      <c r="FFS81"/>
      <c r="FFT81"/>
      <c r="FFU81"/>
      <c r="FFV81"/>
      <c r="FFW81"/>
      <c r="FFX81"/>
      <c r="FFY81"/>
      <c r="FFZ81"/>
      <c r="FGA81"/>
      <c r="FGB81"/>
      <c r="FGC81"/>
      <c r="FGD81"/>
      <c r="FGE81"/>
      <c r="FGF81"/>
      <c r="FGG81"/>
      <c r="FGH81"/>
      <c r="FGI81"/>
      <c r="FGJ81"/>
      <c r="FGK81"/>
      <c r="FGL81"/>
      <c r="FGM81"/>
      <c r="FGN81"/>
      <c r="FGO81"/>
      <c r="FGP81"/>
      <c r="FGQ81"/>
      <c r="FGR81"/>
      <c r="FGS81"/>
      <c r="FGT81"/>
      <c r="FGU81"/>
      <c r="FGV81"/>
      <c r="FGW81"/>
      <c r="FGX81"/>
      <c r="FGY81"/>
      <c r="FGZ81"/>
      <c r="FHA81"/>
      <c r="FHB81"/>
      <c r="FHC81"/>
      <c r="FHD81"/>
      <c r="FHE81"/>
      <c r="FHF81"/>
      <c r="FHG81"/>
      <c r="FHH81"/>
      <c r="FHI81"/>
      <c r="FHJ81"/>
      <c r="FHK81"/>
      <c r="FHL81"/>
      <c r="FHM81"/>
      <c r="FHN81"/>
      <c r="FHO81"/>
      <c r="FHP81"/>
      <c r="FHQ81"/>
      <c r="FHR81"/>
      <c r="FHS81"/>
      <c r="FHT81"/>
      <c r="FHU81"/>
      <c r="FHV81"/>
      <c r="FHW81"/>
      <c r="FHX81"/>
      <c r="FHY81"/>
      <c r="FHZ81"/>
      <c r="FIA81"/>
      <c r="FIB81"/>
      <c r="FIC81"/>
      <c r="FID81"/>
      <c r="FIE81"/>
      <c r="FIF81"/>
      <c r="FIG81"/>
      <c r="FIH81"/>
      <c r="FII81"/>
      <c r="FIJ81"/>
      <c r="FIK81"/>
      <c r="FIL81"/>
      <c r="FIM81"/>
      <c r="FIN81"/>
      <c r="FIO81"/>
      <c r="FIP81"/>
      <c r="FIQ81"/>
      <c r="FIR81"/>
      <c r="FIS81"/>
      <c r="FIT81"/>
      <c r="FIU81"/>
      <c r="FIV81"/>
      <c r="FIW81"/>
      <c r="FIX81"/>
      <c r="FIY81"/>
      <c r="FIZ81"/>
      <c r="FJA81"/>
      <c r="FJB81"/>
      <c r="FJC81"/>
      <c r="FJD81"/>
      <c r="FJE81"/>
      <c r="FJF81"/>
      <c r="FJG81"/>
      <c r="FJH81"/>
      <c r="FJI81"/>
      <c r="FJJ81"/>
      <c r="FJK81"/>
      <c r="FJL81"/>
      <c r="FJM81"/>
      <c r="FJN81"/>
      <c r="FJO81"/>
      <c r="FJP81"/>
      <c r="FJQ81"/>
      <c r="FJR81"/>
      <c r="FJS81"/>
      <c r="FJT81"/>
      <c r="FJU81"/>
      <c r="FJV81"/>
      <c r="FJW81"/>
      <c r="FJX81"/>
      <c r="FJY81"/>
      <c r="FJZ81"/>
      <c r="FKA81"/>
      <c r="FKB81"/>
      <c r="FKC81"/>
      <c r="FKD81"/>
      <c r="FKE81"/>
      <c r="FKF81"/>
      <c r="FKG81"/>
      <c r="FKH81"/>
      <c r="FKI81"/>
      <c r="FKJ81"/>
      <c r="FKK81"/>
      <c r="FKL81"/>
      <c r="FKM81"/>
      <c r="FKN81"/>
      <c r="FKO81"/>
      <c r="FKP81"/>
      <c r="FKQ81"/>
      <c r="FKR81"/>
      <c r="FKS81"/>
      <c r="FKT81"/>
      <c r="FKU81"/>
      <c r="FKV81"/>
      <c r="FKW81"/>
      <c r="FKX81"/>
      <c r="FKY81"/>
      <c r="FKZ81"/>
      <c r="FLA81"/>
      <c r="FLB81"/>
      <c r="FLC81"/>
      <c r="FLD81"/>
      <c r="FLE81"/>
      <c r="FLF81"/>
      <c r="FLG81"/>
      <c r="FLH81"/>
      <c r="FLI81"/>
      <c r="FLJ81"/>
      <c r="FLK81"/>
      <c r="FLL81"/>
      <c r="FLM81"/>
      <c r="FLN81"/>
      <c r="FLO81"/>
      <c r="FLP81"/>
      <c r="FLQ81"/>
      <c r="FLR81"/>
      <c r="FLS81"/>
      <c r="FLT81"/>
      <c r="FLU81"/>
      <c r="FLV81"/>
      <c r="FLW81"/>
      <c r="FLX81"/>
      <c r="FLY81"/>
      <c r="FLZ81"/>
      <c r="FMA81"/>
      <c r="FMB81"/>
      <c r="FMC81"/>
      <c r="FMD81"/>
      <c r="FME81"/>
      <c r="FMF81"/>
      <c r="FMG81"/>
      <c r="FMH81"/>
      <c r="FMI81"/>
      <c r="FMJ81"/>
      <c r="FMK81"/>
      <c r="FML81"/>
      <c r="FMM81"/>
      <c r="FMN81"/>
      <c r="FMO81"/>
      <c r="FMP81"/>
      <c r="FMQ81"/>
      <c r="FMR81"/>
      <c r="FMS81"/>
      <c r="FMT81"/>
      <c r="FMU81"/>
      <c r="FMV81"/>
      <c r="FMW81"/>
      <c r="FMX81"/>
      <c r="FMY81"/>
      <c r="FMZ81"/>
      <c r="FNA81"/>
      <c r="FNB81"/>
      <c r="FNC81"/>
      <c r="FND81"/>
      <c r="FNE81"/>
      <c r="FNF81"/>
      <c r="FNG81"/>
      <c r="FNH81"/>
      <c r="FNI81"/>
      <c r="FNJ81"/>
      <c r="FNK81"/>
      <c r="FNL81"/>
      <c r="FNM81"/>
      <c r="FNN81"/>
      <c r="FNO81"/>
      <c r="FNP81"/>
      <c r="FNQ81"/>
      <c r="FNR81"/>
      <c r="FNS81"/>
      <c r="FNT81"/>
      <c r="FNU81"/>
      <c r="FNV81"/>
      <c r="FNW81"/>
      <c r="FNX81"/>
      <c r="FNY81"/>
      <c r="FNZ81"/>
      <c r="FOA81"/>
      <c r="FOB81"/>
      <c r="FOC81"/>
      <c r="FOD81"/>
      <c r="FOE81"/>
      <c r="FOF81"/>
      <c r="FOG81"/>
      <c r="FOH81"/>
      <c r="FOI81"/>
      <c r="FOJ81"/>
      <c r="FOK81"/>
      <c r="FOL81"/>
      <c r="FOM81"/>
      <c r="FON81"/>
      <c r="FOO81"/>
      <c r="FOP81"/>
      <c r="FOQ81"/>
      <c r="FOR81"/>
      <c r="FOS81"/>
      <c r="FOT81"/>
      <c r="FOU81"/>
      <c r="FOV81"/>
      <c r="FOW81"/>
      <c r="FOX81"/>
      <c r="FOY81"/>
      <c r="FOZ81"/>
      <c r="FPA81"/>
      <c r="FPB81"/>
      <c r="FPC81"/>
      <c r="FPD81"/>
      <c r="FPE81"/>
      <c r="FPF81"/>
      <c r="FPG81"/>
      <c r="FPH81"/>
      <c r="FPI81"/>
      <c r="FPJ81"/>
      <c r="FPK81"/>
      <c r="FPL81"/>
      <c r="FPM81"/>
      <c r="FPN81"/>
      <c r="FPO81"/>
      <c r="FPP81"/>
      <c r="FPQ81"/>
      <c r="FPR81"/>
      <c r="FPS81"/>
      <c r="FPT81"/>
      <c r="FPU81"/>
      <c r="FPV81"/>
      <c r="FPW81"/>
      <c r="FPX81"/>
      <c r="FPY81"/>
      <c r="FPZ81"/>
      <c r="FQA81"/>
      <c r="FQB81"/>
      <c r="FQC81"/>
      <c r="FQD81"/>
      <c r="FQE81"/>
      <c r="FQF81"/>
      <c r="FQG81"/>
      <c r="FQH81"/>
      <c r="FQI81"/>
      <c r="FQJ81"/>
      <c r="FQK81"/>
      <c r="FQL81"/>
      <c r="FQM81"/>
      <c r="FQN81"/>
      <c r="FQO81"/>
      <c r="FQP81"/>
      <c r="FQQ81"/>
      <c r="FQR81"/>
      <c r="FQS81"/>
      <c r="FQT81"/>
      <c r="FQU81"/>
      <c r="FQV81"/>
      <c r="FQW81"/>
      <c r="FQX81"/>
      <c r="FQY81"/>
      <c r="FQZ81"/>
      <c r="FRA81"/>
      <c r="FRB81"/>
      <c r="FRC81"/>
      <c r="FRD81"/>
      <c r="FRE81"/>
      <c r="FRF81"/>
      <c r="FRG81"/>
      <c r="FRH81"/>
      <c r="FRI81"/>
      <c r="FRJ81"/>
      <c r="FRK81"/>
      <c r="FRL81"/>
      <c r="FRM81"/>
      <c r="FRN81"/>
      <c r="FRO81"/>
      <c r="FRP81"/>
      <c r="FRQ81"/>
      <c r="FRR81"/>
      <c r="FRS81"/>
      <c r="FRT81"/>
      <c r="FRU81"/>
      <c r="FRV81"/>
      <c r="FRW81"/>
      <c r="FRX81"/>
      <c r="FRY81"/>
      <c r="FRZ81"/>
      <c r="FSA81"/>
      <c r="FSB81"/>
      <c r="FSC81"/>
      <c r="FSD81"/>
      <c r="FSE81"/>
      <c r="FSF81"/>
      <c r="FSG81"/>
      <c r="FSH81"/>
      <c r="FSI81"/>
      <c r="FSJ81"/>
      <c r="FSK81"/>
      <c r="FSL81"/>
      <c r="FSM81"/>
      <c r="FSN81"/>
      <c r="FSO81"/>
      <c r="FSP81"/>
      <c r="FSQ81"/>
      <c r="FSR81"/>
      <c r="FSS81"/>
      <c r="FST81"/>
      <c r="FSU81"/>
      <c r="FSV81"/>
      <c r="FSW81"/>
      <c r="FSX81"/>
      <c r="FSY81"/>
      <c r="FSZ81"/>
      <c r="FTA81"/>
      <c r="FTB81"/>
      <c r="FTC81"/>
      <c r="FTD81"/>
      <c r="FTE81"/>
      <c r="FTF81"/>
      <c r="FTG81"/>
      <c r="FTH81"/>
      <c r="FTI81"/>
      <c r="FTJ81"/>
      <c r="FTK81"/>
      <c r="FTL81"/>
      <c r="FTM81"/>
      <c r="FTN81"/>
      <c r="FTO81"/>
      <c r="FTP81"/>
      <c r="FTQ81"/>
      <c r="FTR81"/>
      <c r="FTS81"/>
      <c r="FTT81"/>
      <c r="FTU81"/>
      <c r="FTV81"/>
      <c r="FTW81"/>
      <c r="FTX81"/>
      <c r="FTY81"/>
      <c r="FTZ81"/>
      <c r="FUA81"/>
      <c r="FUB81"/>
      <c r="FUC81"/>
      <c r="FUD81"/>
      <c r="FUE81"/>
      <c r="FUF81"/>
      <c r="FUG81"/>
      <c r="FUH81"/>
      <c r="FUI81"/>
      <c r="FUJ81"/>
      <c r="FUK81"/>
      <c r="FUL81"/>
      <c r="FUM81"/>
      <c r="FUN81"/>
      <c r="FUO81"/>
      <c r="FUP81"/>
      <c r="FUQ81"/>
      <c r="FUR81"/>
      <c r="FUS81"/>
      <c r="FUT81"/>
      <c r="FUU81"/>
      <c r="FUV81"/>
      <c r="FUW81"/>
      <c r="FUX81"/>
      <c r="FUY81"/>
      <c r="FUZ81"/>
      <c r="FVA81"/>
      <c r="FVB81"/>
      <c r="FVC81"/>
      <c r="FVD81"/>
      <c r="FVE81"/>
      <c r="FVF81"/>
      <c r="FVG81"/>
      <c r="FVH81"/>
      <c r="FVI81"/>
      <c r="FVJ81"/>
      <c r="FVK81"/>
      <c r="FVL81"/>
      <c r="FVM81"/>
      <c r="FVN81"/>
      <c r="FVO81"/>
      <c r="FVP81"/>
      <c r="FVQ81"/>
      <c r="FVR81"/>
      <c r="FVS81"/>
      <c r="FVT81"/>
      <c r="FVU81"/>
      <c r="FVV81"/>
      <c r="FVW81"/>
      <c r="FVX81"/>
      <c r="FVY81"/>
      <c r="FVZ81"/>
      <c r="FWA81"/>
      <c r="FWB81"/>
      <c r="FWC81"/>
      <c r="FWD81"/>
      <c r="FWE81"/>
      <c r="FWF81"/>
      <c r="FWG81"/>
      <c r="FWH81"/>
      <c r="FWI81"/>
      <c r="FWJ81"/>
      <c r="FWK81"/>
      <c r="FWL81"/>
      <c r="FWM81"/>
      <c r="FWN81"/>
      <c r="FWO81"/>
      <c r="FWP81"/>
      <c r="FWQ81"/>
      <c r="FWR81"/>
      <c r="FWS81"/>
      <c r="FWT81"/>
      <c r="FWU81"/>
      <c r="FWV81"/>
      <c r="FWW81"/>
      <c r="FWX81"/>
      <c r="FWY81"/>
      <c r="FWZ81"/>
      <c r="FXA81"/>
      <c r="FXB81"/>
      <c r="FXC81"/>
      <c r="FXD81"/>
      <c r="FXE81"/>
      <c r="FXF81"/>
      <c r="FXG81"/>
      <c r="FXH81"/>
      <c r="FXI81"/>
      <c r="FXJ81"/>
      <c r="FXK81"/>
      <c r="FXL81"/>
      <c r="FXM81"/>
      <c r="FXN81"/>
      <c r="FXO81"/>
      <c r="FXP81"/>
      <c r="FXQ81"/>
      <c r="FXR81"/>
      <c r="FXS81"/>
      <c r="FXT81"/>
      <c r="FXU81"/>
      <c r="FXV81"/>
      <c r="FXW81"/>
      <c r="FXX81"/>
      <c r="FXY81"/>
      <c r="FXZ81"/>
      <c r="FYA81"/>
      <c r="FYB81"/>
      <c r="FYC81"/>
      <c r="FYD81"/>
      <c r="FYE81"/>
      <c r="FYF81"/>
      <c r="FYG81"/>
      <c r="FYH81"/>
      <c r="FYI81"/>
      <c r="FYJ81"/>
      <c r="FYK81"/>
      <c r="FYL81"/>
      <c r="FYM81"/>
      <c r="FYN81"/>
      <c r="FYO81"/>
      <c r="FYP81"/>
      <c r="FYQ81"/>
      <c r="FYR81"/>
      <c r="FYS81"/>
      <c r="FYT81"/>
      <c r="FYU81"/>
      <c r="FYV81"/>
      <c r="FYW81"/>
      <c r="FYX81"/>
      <c r="FYY81"/>
      <c r="FYZ81"/>
      <c r="FZA81"/>
      <c r="FZB81"/>
      <c r="FZC81"/>
      <c r="FZD81"/>
      <c r="FZE81"/>
      <c r="FZF81"/>
      <c r="FZG81"/>
      <c r="FZH81"/>
      <c r="FZI81"/>
      <c r="FZJ81"/>
      <c r="FZK81"/>
      <c r="FZL81"/>
      <c r="FZM81"/>
      <c r="FZN81"/>
      <c r="FZO81"/>
      <c r="FZP81"/>
      <c r="FZQ81"/>
      <c r="FZR81"/>
      <c r="FZS81"/>
      <c r="FZT81"/>
      <c r="FZU81"/>
      <c r="FZV81"/>
      <c r="FZW81"/>
      <c r="FZX81"/>
      <c r="FZY81"/>
      <c r="FZZ81"/>
      <c r="GAA81"/>
      <c r="GAB81"/>
      <c r="GAC81"/>
      <c r="GAD81"/>
      <c r="GAE81"/>
      <c r="GAF81"/>
      <c r="GAG81"/>
      <c r="GAH81"/>
      <c r="GAI81"/>
      <c r="GAJ81"/>
      <c r="GAK81"/>
      <c r="GAL81"/>
      <c r="GAM81"/>
      <c r="GAN81"/>
      <c r="GAO81"/>
      <c r="GAP81"/>
      <c r="GAQ81"/>
      <c r="GAR81"/>
      <c r="GAS81"/>
      <c r="GAT81"/>
      <c r="GAU81"/>
      <c r="GAV81"/>
      <c r="GAW81"/>
      <c r="GAX81"/>
      <c r="GAY81"/>
      <c r="GAZ81"/>
      <c r="GBA81"/>
      <c r="GBB81"/>
      <c r="GBC81"/>
      <c r="GBD81"/>
      <c r="GBE81"/>
      <c r="GBF81"/>
      <c r="GBG81"/>
      <c r="GBH81"/>
      <c r="GBI81"/>
      <c r="GBJ81"/>
      <c r="GBK81"/>
      <c r="GBL81"/>
      <c r="GBM81"/>
      <c r="GBN81"/>
      <c r="GBO81"/>
      <c r="GBP81"/>
      <c r="GBQ81"/>
      <c r="GBR81"/>
      <c r="GBS81"/>
      <c r="GBT81"/>
      <c r="GBU81"/>
      <c r="GBV81"/>
      <c r="GBW81"/>
      <c r="GBX81"/>
      <c r="GBY81"/>
      <c r="GBZ81"/>
      <c r="GCA81"/>
      <c r="GCB81"/>
      <c r="GCC81"/>
      <c r="GCD81"/>
      <c r="GCE81"/>
      <c r="GCF81"/>
      <c r="GCG81"/>
      <c r="GCH81"/>
      <c r="GCI81"/>
      <c r="GCJ81"/>
      <c r="GCK81"/>
      <c r="GCL81"/>
      <c r="GCM81"/>
      <c r="GCN81"/>
      <c r="GCO81"/>
      <c r="GCP81"/>
      <c r="GCQ81"/>
      <c r="GCR81"/>
      <c r="GCS81"/>
      <c r="GCT81"/>
      <c r="GCU81"/>
      <c r="GCV81"/>
      <c r="GCW81"/>
      <c r="GCX81"/>
      <c r="GCY81"/>
      <c r="GCZ81"/>
      <c r="GDA81"/>
      <c r="GDB81"/>
      <c r="GDC81"/>
      <c r="GDD81"/>
      <c r="GDE81"/>
      <c r="GDF81"/>
      <c r="GDG81"/>
      <c r="GDH81"/>
      <c r="GDI81"/>
      <c r="GDJ81"/>
      <c r="GDK81"/>
      <c r="GDL81"/>
      <c r="GDM81"/>
      <c r="GDN81"/>
      <c r="GDO81"/>
      <c r="GDP81"/>
      <c r="GDQ81"/>
      <c r="GDR81"/>
      <c r="GDS81"/>
      <c r="GDT81"/>
      <c r="GDU81"/>
      <c r="GDV81"/>
      <c r="GDW81"/>
      <c r="GDX81"/>
      <c r="GDY81"/>
      <c r="GDZ81"/>
      <c r="GEA81"/>
      <c r="GEB81"/>
      <c r="GEC81"/>
      <c r="GED81"/>
      <c r="GEE81"/>
      <c r="GEF81"/>
      <c r="GEG81"/>
      <c r="GEH81"/>
      <c r="GEI81"/>
      <c r="GEJ81"/>
      <c r="GEK81"/>
      <c r="GEL81"/>
      <c r="GEM81"/>
      <c r="GEN81"/>
      <c r="GEO81"/>
      <c r="GEP81"/>
      <c r="GEQ81"/>
      <c r="GER81"/>
      <c r="GES81"/>
      <c r="GET81"/>
      <c r="GEU81"/>
      <c r="GEV81"/>
      <c r="GEW81"/>
      <c r="GEX81"/>
      <c r="GEY81"/>
      <c r="GEZ81"/>
      <c r="GFA81"/>
      <c r="GFB81"/>
      <c r="GFC81"/>
      <c r="GFD81"/>
      <c r="GFE81"/>
      <c r="GFF81"/>
      <c r="GFG81"/>
      <c r="GFH81"/>
      <c r="GFI81"/>
      <c r="GFJ81"/>
      <c r="GFK81"/>
      <c r="GFL81"/>
      <c r="GFM81"/>
      <c r="GFN81"/>
      <c r="GFO81"/>
      <c r="GFP81"/>
      <c r="GFQ81"/>
      <c r="GFR81"/>
      <c r="GFS81"/>
      <c r="GFT81"/>
      <c r="GFU81"/>
      <c r="GFV81"/>
      <c r="GFW81"/>
      <c r="GFX81"/>
      <c r="GFY81"/>
      <c r="GFZ81"/>
      <c r="GGA81"/>
      <c r="GGB81"/>
      <c r="GGC81"/>
      <c r="GGD81"/>
      <c r="GGE81"/>
      <c r="GGF81"/>
      <c r="GGG81"/>
      <c r="GGH81"/>
      <c r="GGI81"/>
      <c r="GGJ81"/>
      <c r="GGK81"/>
      <c r="GGL81"/>
      <c r="GGM81"/>
      <c r="GGN81"/>
      <c r="GGO81"/>
      <c r="GGP81"/>
      <c r="GGQ81"/>
      <c r="GGR81"/>
      <c r="GGS81"/>
      <c r="GGT81"/>
      <c r="GGU81"/>
      <c r="GGV81"/>
      <c r="GGW81"/>
      <c r="GGX81"/>
      <c r="GGY81"/>
      <c r="GGZ81"/>
      <c r="GHA81"/>
      <c r="GHB81"/>
      <c r="GHC81"/>
      <c r="GHD81"/>
      <c r="GHE81"/>
      <c r="GHF81"/>
      <c r="GHG81"/>
      <c r="GHH81"/>
      <c r="GHI81"/>
      <c r="GHJ81"/>
      <c r="GHK81"/>
      <c r="GHL81"/>
      <c r="GHM81"/>
      <c r="GHN81"/>
      <c r="GHO81"/>
      <c r="GHP81"/>
      <c r="GHQ81"/>
      <c r="GHR81"/>
      <c r="GHS81"/>
      <c r="GHT81"/>
      <c r="GHU81"/>
      <c r="GHV81"/>
      <c r="GHW81"/>
      <c r="GHX81"/>
      <c r="GHY81"/>
      <c r="GHZ81"/>
      <c r="GIA81"/>
      <c r="GIB81"/>
      <c r="GIC81"/>
      <c r="GID81"/>
      <c r="GIE81"/>
      <c r="GIF81"/>
      <c r="GIG81"/>
      <c r="GIH81"/>
      <c r="GII81"/>
      <c r="GIJ81"/>
      <c r="GIK81"/>
      <c r="GIL81"/>
      <c r="GIM81"/>
      <c r="GIN81"/>
      <c r="GIO81"/>
      <c r="GIP81"/>
      <c r="GIQ81"/>
      <c r="GIR81"/>
      <c r="GIS81"/>
      <c r="GIT81"/>
      <c r="GIU81"/>
      <c r="GIV81"/>
      <c r="GIW81"/>
      <c r="GIX81"/>
      <c r="GIY81"/>
      <c r="GIZ81"/>
      <c r="GJA81"/>
      <c r="GJB81"/>
      <c r="GJC81"/>
      <c r="GJD81"/>
      <c r="GJE81"/>
      <c r="GJF81"/>
      <c r="GJG81"/>
      <c r="GJH81"/>
      <c r="GJI81"/>
      <c r="GJJ81"/>
      <c r="GJK81"/>
      <c r="GJL81"/>
      <c r="GJM81"/>
      <c r="GJN81"/>
      <c r="GJO81"/>
      <c r="GJP81"/>
      <c r="GJQ81"/>
      <c r="GJR81"/>
      <c r="GJS81"/>
      <c r="GJT81"/>
      <c r="GJU81"/>
      <c r="GJV81"/>
      <c r="GJW81"/>
      <c r="GJX81"/>
      <c r="GJY81"/>
      <c r="GJZ81"/>
      <c r="GKA81"/>
      <c r="GKB81"/>
      <c r="GKC81"/>
      <c r="GKD81"/>
      <c r="GKE81"/>
      <c r="GKF81"/>
      <c r="GKG81"/>
      <c r="GKH81"/>
      <c r="GKI81"/>
      <c r="GKJ81"/>
      <c r="GKK81"/>
      <c r="GKL81"/>
      <c r="GKM81"/>
      <c r="GKN81"/>
      <c r="GKO81"/>
      <c r="GKP81"/>
      <c r="GKQ81"/>
      <c r="GKR81"/>
      <c r="GKS81"/>
      <c r="GKT81"/>
      <c r="GKU81"/>
      <c r="GKV81"/>
      <c r="GKW81"/>
      <c r="GKX81"/>
      <c r="GKY81"/>
      <c r="GKZ81"/>
      <c r="GLA81"/>
      <c r="GLB81"/>
      <c r="GLC81"/>
      <c r="GLD81"/>
      <c r="GLE81"/>
      <c r="GLF81"/>
      <c r="GLG81"/>
      <c r="GLH81"/>
      <c r="GLI81"/>
      <c r="GLJ81"/>
      <c r="GLK81"/>
      <c r="GLL81"/>
      <c r="GLM81"/>
      <c r="GLN81"/>
      <c r="GLO81"/>
      <c r="GLP81"/>
      <c r="GLQ81"/>
      <c r="GLR81"/>
      <c r="GLS81"/>
      <c r="GLT81"/>
      <c r="GLU81"/>
      <c r="GLV81"/>
      <c r="GLW81"/>
      <c r="GLX81"/>
      <c r="GLY81"/>
      <c r="GLZ81"/>
      <c r="GMA81"/>
      <c r="GMB81"/>
      <c r="GMC81"/>
      <c r="GMD81"/>
      <c r="GME81"/>
      <c r="GMF81"/>
      <c r="GMG81"/>
      <c r="GMH81"/>
      <c r="GMI81"/>
      <c r="GMJ81"/>
      <c r="GMK81"/>
      <c r="GML81"/>
      <c r="GMM81"/>
      <c r="GMN81"/>
      <c r="GMO81"/>
      <c r="GMP81"/>
      <c r="GMQ81"/>
      <c r="GMR81"/>
      <c r="GMS81"/>
      <c r="GMT81"/>
      <c r="GMU81"/>
      <c r="GMV81"/>
      <c r="GMW81"/>
      <c r="GMX81"/>
      <c r="GMY81"/>
      <c r="GMZ81"/>
      <c r="GNA81"/>
      <c r="GNB81"/>
      <c r="GNC81"/>
      <c r="GND81"/>
      <c r="GNE81"/>
      <c r="GNF81"/>
      <c r="GNG81"/>
      <c r="GNH81"/>
      <c r="GNI81"/>
      <c r="GNJ81"/>
      <c r="GNK81"/>
      <c r="GNL81"/>
      <c r="GNM81"/>
      <c r="GNN81"/>
      <c r="GNO81"/>
      <c r="GNP81"/>
      <c r="GNQ81"/>
      <c r="GNR81"/>
      <c r="GNS81"/>
      <c r="GNT81"/>
      <c r="GNU81"/>
      <c r="GNV81"/>
      <c r="GNW81"/>
      <c r="GNX81"/>
      <c r="GNY81"/>
      <c r="GNZ81"/>
      <c r="GOA81"/>
      <c r="GOB81"/>
      <c r="GOC81"/>
      <c r="GOD81"/>
      <c r="GOE81"/>
      <c r="GOF81"/>
      <c r="GOG81"/>
      <c r="GOH81"/>
      <c r="GOI81"/>
      <c r="GOJ81"/>
      <c r="GOK81"/>
      <c r="GOL81"/>
      <c r="GOM81"/>
      <c r="GON81"/>
      <c r="GOO81"/>
      <c r="GOP81"/>
      <c r="GOQ81"/>
      <c r="GOR81"/>
      <c r="GOS81"/>
      <c r="GOT81"/>
      <c r="GOU81"/>
      <c r="GOV81"/>
      <c r="GOW81"/>
      <c r="GOX81"/>
      <c r="GOY81"/>
      <c r="GOZ81"/>
      <c r="GPA81"/>
      <c r="GPB81"/>
      <c r="GPC81"/>
      <c r="GPD81"/>
      <c r="GPE81"/>
      <c r="GPF81"/>
      <c r="GPG81"/>
      <c r="GPH81"/>
      <c r="GPI81"/>
      <c r="GPJ81"/>
      <c r="GPK81"/>
      <c r="GPL81"/>
      <c r="GPM81"/>
      <c r="GPN81"/>
      <c r="GPO81"/>
      <c r="GPP81"/>
      <c r="GPQ81"/>
      <c r="GPR81"/>
      <c r="GPS81"/>
      <c r="GPT81"/>
      <c r="GPU81"/>
      <c r="GPV81"/>
      <c r="GPW81"/>
      <c r="GPX81"/>
      <c r="GPY81"/>
      <c r="GPZ81"/>
      <c r="GQA81"/>
      <c r="GQB81"/>
      <c r="GQC81"/>
      <c r="GQD81"/>
      <c r="GQE81"/>
      <c r="GQF81"/>
      <c r="GQG81"/>
      <c r="GQH81"/>
      <c r="GQI81"/>
      <c r="GQJ81"/>
      <c r="GQK81"/>
      <c r="GQL81"/>
      <c r="GQM81"/>
      <c r="GQN81"/>
      <c r="GQO81"/>
      <c r="GQP81"/>
      <c r="GQQ81"/>
      <c r="GQR81"/>
      <c r="GQS81"/>
      <c r="GQT81"/>
      <c r="GQU81"/>
      <c r="GQV81"/>
      <c r="GQW81"/>
      <c r="GQX81"/>
      <c r="GQY81"/>
      <c r="GQZ81"/>
      <c r="GRA81"/>
      <c r="GRB81"/>
      <c r="GRC81"/>
      <c r="GRD81"/>
      <c r="GRE81"/>
      <c r="GRF81"/>
      <c r="GRG81"/>
      <c r="GRH81"/>
      <c r="GRI81"/>
      <c r="GRJ81"/>
      <c r="GRK81"/>
      <c r="GRL81"/>
      <c r="GRM81"/>
      <c r="GRN81"/>
      <c r="GRO81"/>
      <c r="GRP81"/>
      <c r="GRQ81"/>
      <c r="GRR81"/>
      <c r="GRS81"/>
      <c r="GRT81"/>
      <c r="GRU81"/>
      <c r="GRV81"/>
      <c r="GRW81"/>
      <c r="GRX81"/>
      <c r="GRY81"/>
      <c r="GRZ81"/>
      <c r="GSA81"/>
      <c r="GSB81"/>
      <c r="GSC81"/>
      <c r="GSD81"/>
      <c r="GSE81"/>
      <c r="GSF81"/>
      <c r="GSG81"/>
      <c r="GSH81"/>
      <c r="GSI81"/>
      <c r="GSJ81"/>
      <c r="GSK81"/>
      <c r="GSL81"/>
      <c r="GSM81"/>
      <c r="GSN81"/>
      <c r="GSO81"/>
      <c r="GSP81"/>
      <c r="GSQ81"/>
      <c r="GSR81"/>
      <c r="GSS81"/>
      <c r="GST81"/>
      <c r="GSU81"/>
      <c r="GSV81"/>
      <c r="GSW81"/>
      <c r="GSX81"/>
      <c r="GSY81"/>
      <c r="GSZ81"/>
      <c r="GTA81"/>
      <c r="GTB81"/>
      <c r="GTC81"/>
      <c r="GTD81"/>
      <c r="GTE81"/>
      <c r="GTF81"/>
      <c r="GTG81"/>
      <c r="GTH81"/>
      <c r="GTI81"/>
      <c r="GTJ81"/>
      <c r="GTK81"/>
      <c r="GTL81"/>
      <c r="GTM81"/>
      <c r="GTN81"/>
      <c r="GTO81"/>
      <c r="GTP81"/>
      <c r="GTQ81"/>
      <c r="GTR81"/>
      <c r="GTS81"/>
      <c r="GTT81"/>
      <c r="GTU81"/>
      <c r="GTV81"/>
      <c r="GTW81"/>
      <c r="GTX81"/>
      <c r="GTY81"/>
      <c r="GTZ81"/>
      <c r="GUA81"/>
      <c r="GUB81"/>
      <c r="GUC81"/>
      <c r="GUD81"/>
      <c r="GUE81"/>
      <c r="GUF81"/>
      <c r="GUG81"/>
      <c r="GUH81"/>
      <c r="GUI81"/>
      <c r="GUJ81"/>
      <c r="GUK81"/>
      <c r="GUL81"/>
      <c r="GUM81"/>
      <c r="GUN81"/>
      <c r="GUO81"/>
      <c r="GUP81"/>
      <c r="GUQ81"/>
      <c r="GUR81"/>
      <c r="GUS81"/>
      <c r="GUT81"/>
      <c r="GUU81"/>
      <c r="GUV81"/>
      <c r="GUW81"/>
      <c r="GUX81"/>
      <c r="GUY81"/>
      <c r="GUZ81"/>
      <c r="GVA81"/>
      <c r="GVB81"/>
      <c r="GVC81"/>
      <c r="GVD81"/>
      <c r="GVE81"/>
      <c r="GVF81"/>
      <c r="GVG81"/>
      <c r="GVH81"/>
      <c r="GVI81"/>
      <c r="GVJ81"/>
      <c r="GVK81"/>
      <c r="GVL81"/>
      <c r="GVM81"/>
      <c r="GVN81"/>
      <c r="GVO81"/>
      <c r="GVP81"/>
      <c r="GVQ81"/>
      <c r="GVR81"/>
      <c r="GVS81"/>
      <c r="GVT81"/>
      <c r="GVU81"/>
      <c r="GVV81"/>
      <c r="GVW81"/>
      <c r="GVX81"/>
      <c r="GVY81"/>
      <c r="GVZ81"/>
      <c r="GWA81"/>
      <c r="GWB81"/>
      <c r="GWC81"/>
      <c r="GWD81"/>
      <c r="GWE81"/>
      <c r="GWF81"/>
      <c r="GWG81"/>
      <c r="GWH81"/>
      <c r="GWI81"/>
      <c r="GWJ81"/>
      <c r="GWK81"/>
      <c r="GWL81"/>
      <c r="GWM81"/>
      <c r="GWN81"/>
      <c r="GWO81"/>
      <c r="GWP81"/>
      <c r="GWQ81"/>
      <c r="GWR81"/>
      <c r="GWS81"/>
      <c r="GWT81"/>
      <c r="GWU81"/>
      <c r="GWV81"/>
      <c r="GWW81"/>
      <c r="GWX81"/>
      <c r="GWY81"/>
      <c r="GWZ81"/>
      <c r="GXA81"/>
      <c r="GXB81"/>
      <c r="GXC81"/>
      <c r="GXD81"/>
      <c r="GXE81"/>
      <c r="GXF81"/>
      <c r="GXG81"/>
      <c r="GXH81"/>
      <c r="GXI81"/>
      <c r="GXJ81"/>
      <c r="GXK81"/>
      <c r="GXL81"/>
      <c r="GXM81"/>
      <c r="GXN81"/>
      <c r="GXO81"/>
      <c r="GXP81"/>
      <c r="GXQ81"/>
      <c r="GXR81"/>
      <c r="GXS81"/>
      <c r="GXT81"/>
      <c r="GXU81"/>
      <c r="GXV81"/>
      <c r="GXW81"/>
      <c r="GXX81"/>
      <c r="GXY81"/>
      <c r="GXZ81"/>
      <c r="GYA81"/>
      <c r="GYB81"/>
      <c r="GYC81"/>
      <c r="GYD81"/>
      <c r="GYE81"/>
      <c r="GYF81"/>
      <c r="GYG81"/>
      <c r="GYH81"/>
      <c r="GYI81"/>
      <c r="GYJ81"/>
      <c r="GYK81"/>
      <c r="GYL81"/>
      <c r="GYM81"/>
      <c r="GYN81"/>
      <c r="GYO81"/>
      <c r="GYP81"/>
      <c r="GYQ81"/>
      <c r="GYR81"/>
      <c r="GYS81"/>
      <c r="GYT81"/>
      <c r="GYU81"/>
      <c r="GYV81"/>
      <c r="GYW81"/>
      <c r="GYX81"/>
      <c r="GYY81"/>
      <c r="GYZ81"/>
      <c r="GZA81"/>
      <c r="GZB81"/>
      <c r="GZC81"/>
      <c r="GZD81"/>
      <c r="GZE81"/>
      <c r="GZF81"/>
      <c r="GZG81"/>
      <c r="GZH81"/>
      <c r="GZI81"/>
      <c r="GZJ81"/>
      <c r="GZK81"/>
      <c r="GZL81"/>
      <c r="GZM81"/>
      <c r="GZN81"/>
      <c r="GZO81"/>
      <c r="GZP81"/>
      <c r="GZQ81"/>
      <c r="GZR81"/>
      <c r="GZS81"/>
      <c r="GZT81"/>
      <c r="GZU81"/>
      <c r="GZV81"/>
      <c r="GZW81"/>
      <c r="GZX81"/>
      <c r="GZY81"/>
      <c r="GZZ81"/>
      <c r="HAA81"/>
      <c r="HAB81"/>
      <c r="HAC81"/>
      <c r="HAD81"/>
      <c r="HAE81"/>
      <c r="HAF81"/>
      <c r="HAG81"/>
      <c r="HAH81"/>
      <c r="HAI81"/>
      <c r="HAJ81"/>
      <c r="HAK81"/>
      <c r="HAL81"/>
      <c r="HAM81"/>
      <c r="HAN81"/>
      <c r="HAO81"/>
      <c r="HAP81"/>
      <c r="HAQ81"/>
      <c r="HAR81"/>
      <c r="HAS81"/>
      <c r="HAT81"/>
      <c r="HAU81"/>
      <c r="HAV81"/>
      <c r="HAW81"/>
      <c r="HAX81"/>
      <c r="HAY81"/>
      <c r="HAZ81"/>
      <c r="HBA81"/>
      <c r="HBB81"/>
      <c r="HBC81"/>
      <c r="HBD81"/>
      <c r="HBE81"/>
      <c r="HBF81"/>
      <c r="HBG81"/>
      <c r="HBH81"/>
      <c r="HBI81"/>
      <c r="HBJ81"/>
      <c r="HBK81"/>
      <c r="HBL81"/>
      <c r="HBM81"/>
      <c r="HBN81"/>
      <c r="HBO81"/>
      <c r="HBP81"/>
      <c r="HBQ81"/>
      <c r="HBR81"/>
      <c r="HBS81"/>
      <c r="HBT81"/>
      <c r="HBU81"/>
      <c r="HBV81"/>
      <c r="HBW81"/>
      <c r="HBX81"/>
      <c r="HBY81"/>
      <c r="HBZ81"/>
      <c r="HCA81"/>
      <c r="HCB81"/>
      <c r="HCC81"/>
      <c r="HCD81"/>
      <c r="HCE81"/>
      <c r="HCF81"/>
      <c r="HCG81"/>
      <c r="HCH81"/>
      <c r="HCI81"/>
      <c r="HCJ81"/>
      <c r="HCK81"/>
      <c r="HCL81"/>
      <c r="HCM81"/>
      <c r="HCN81"/>
      <c r="HCO81"/>
      <c r="HCP81"/>
      <c r="HCQ81"/>
      <c r="HCR81"/>
      <c r="HCS81"/>
      <c r="HCT81"/>
      <c r="HCU81"/>
      <c r="HCV81"/>
      <c r="HCW81"/>
      <c r="HCX81"/>
      <c r="HCY81"/>
      <c r="HCZ81"/>
      <c r="HDA81"/>
      <c r="HDB81"/>
      <c r="HDC81"/>
      <c r="HDD81"/>
      <c r="HDE81"/>
      <c r="HDF81"/>
      <c r="HDG81"/>
      <c r="HDH81"/>
      <c r="HDI81"/>
      <c r="HDJ81"/>
      <c r="HDK81"/>
      <c r="HDL81"/>
      <c r="HDM81"/>
      <c r="HDN81"/>
      <c r="HDO81"/>
      <c r="HDP81"/>
      <c r="HDQ81"/>
      <c r="HDR81"/>
      <c r="HDS81"/>
      <c r="HDT81"/>
      <c r="HDU81"/>
      <c r="HDV81"/>
      <c r="HDW81"/>
      <c r="HDX81"/>
      <c r="HDY81"/>
      <c r="HDZ81"/>
      <c r="HEA81"/>
      <c r="HEB81"/>
      <c r="HEC81"/>
      <c r="HED81"/>
      <c r="HEE81"/>
      <c r="HEF81"/>
      <c r="HEG81"/>
      <c r="HEH81"/>
      <c r="HEI81"/>
      <c r="HEJ81"/>
      <c r="HEK81"/>
      <c r="HEL81"/>
      <c r="HEM81"/>
      <c r="HEN81"/>
      <c r="HEO81"/>
      <c r="HEP81"/>
      <c r="HEQ81"/>
      <c r="HER81"/>
      <c r="HES81"/>
      <c r="HET81"/>
      <c r="HEU81"/>
      <c r="HEV81"/>
      <c r="HEW81"/>
      <c r="HEX81"/>
      <c r="HEY81"/>
      <c r="HEZ81"/>
      <c r="HFA81"/>
      <c r="HFB81"/>
      <c r="HFC81"/>
      <c r="HFD81"/>
      <c r="HFE81"/>
      <c r="HFF81"/>
      <c r="HFG81"/>
      <c r="HFH81"/>
      <c r="HFI81"/>
      <c r="HFJ81"/>
      <c r="HFK81"/>
      <c r="HFL81"/>
      <c r="HFM81"/>
      <c r="HFN81"/>
      <c r="HFO81"/>
      <c r="HFP81"/>
      <c r="HFQ81"/>
      <c r="HFR81"/>
      <c r="HFS81"/>
      <c r="HFT81"/>
      <c r="HFU81"/>
      <c r="HFV81"/>
      <c r="HFW81"/>
      <c r="HFX81"/>
      <c r="HFY81"/>
      <c r="HFZ81"/>
      <c r="HGA81"/>
      <c r="HGB81"/>
      <c r="HGC81"/>
      <c r="HGD81"/>
      <c r="HGE81"/>
      <c r="HGF81"/>
      <c r="HGG81"/>
      <c r="HGH81"/>
      <c r="HGI81"/>
      <c r="HGJ81"/>
      <c r="HGK81"/>
      <c r="HGL81"/>
      <c r="HGM81"/>
      <c r="HGN81"/>
      <c r="HGO81"/>
      <c r="HGP81"/>
      <c r="HGQ81"/>
      <c r="HGR81"/>
      <c r="HGS81"/>
      <c r="HGT81"/>
      <c r="HGU81"/>
      <c r="HGV81"/>
      <c r="HGW81"/>
      <c r="HGX81"/>
      <c r="HGY81"/>
      <c r="HGZ81"/>
      <c r="HHA81"/>
      <c r="HHB81"/>
      <c r="HHC81"/>
      <c r="HHD81"/>
      <c r="HHE81"/>
      <c r="HHF81"/>
      <c r="HHG81"/>
      <c r="HHH81"/>
      <c r="HHI81"/>
      <c r="HHJ81"/>
      <c r="HHK81"/>
      <c r="HHL81"/>
      <c r="HHM81"/>
      <c r="HHN81"/>
      <c r="HHO81"/>
      <c r="HHP81"/>
      <c r="HHQ81"/>
      <c r="HHR81"/>
      <c r="HHS81"/>
      <c r="HHT81"/>
      <c r="HHU81"/>
      <c r="HHV81"/>
      <c r="HHW81"/>
      <c r="HHX81"/>
      <c r="HHY81"/>
      <c r="HHZ81"/>
      <c r="HIA81"/>
      <c r="HIB81"/>
      <c r="HIC81"/>
      <c r="HID81"/>
      <c r="HIE81"/>
      <c r="HIF81"/>
      <c r="HIG81"/>
      <c r="HIH81"/>
      <c r="HII81"/>
      <c r="HIJ81"/>
      <c r="HIK81"/>
      <c r="HIL81"/>
      <c r="HIM81"/>
      <c r="HIN81"/>
      <c r="HIO81"/>
      <c r="HIP81"/>
      <c r="HIQ81"/>
      <c r="HIR81"/>
      <c r="HIS81"/>
      <c r="HIT81"/>
      <c r="HIU81"/>
      <c r="HIV81"/>
      <c r="HIW81"/>
      <c r="HIX81"/>
      <c r="HIY81"/>
      <c r="HIZ81"/>
      <c r="HJA81"/>
      <c r="HJB81"/>
      <c r="HJC81"/>
      <c r="HJD81"/>
      <c r="HJE81"/>
      <c r="HJF81"/>
      <c r="HJG81"/>
      <c r="HJH81"/>
      <c r="HJI81"/>
      <c r="HJJ81"/>
      <c r="HJK81"/>
      <c r="HJL81"/>
      <c r="HJM81"/>
      <c r="HJN81"/>
      <c r="HJO81"/>
      <c r="HJP81"/>
      <c r="HJQ81"/>
      <c r="HJR81"/>
      <c r="HJS81"/>
      <c r="HJT81"/>
      <c r="HJU81"/>
      <c r="HJV81"/>
      <c r="HJW81"/>
      <c r="HJX81"/>
      <c r="HJY81"/>
      <c r="HJZ81"/>
      <c r="HKA81"/>
      <c r="HKB81"/>
      <c r="HKC81"/>
      <c r="HKD81"/>
      <c r="HKE81"/>
      <c r="HKF81"/>
      <c r="HKG81"/>
      <c r="HKH81"/>
      <c r="HKI81"/>
      <c r="HKJ81"/>
      <c r="HKK81"/>
      <c r="HKL81"/>
      <c r="HKM81"/>
      <c r="HKN81"/>
      <c r="HKO81"/>
      <c r="HKP81"/>
      <c r="HKQ81"/>
      <c r="HKR81"/>
      <c r="HKS81"/>
      <c r="HKT81"/>
      <c r="HKU81"/>
      <c r="HKV81"/>
      <c r="HKW81"/>
      <c r="HKX81"/>
      <c r="HKY81"/>
      <c r="HKZ81"/>
      <c r="HLA81"/>
      <c r="HLB81"/>
      <c r="HLC81"/>
      <c r="HLD81"/>
      <c r="HLE81"/>
      <c r="HLF81"/>
      <c r="HLG81"/>
      <c r="HLH81"/>
      <c r="HLI81"/>
      <c r="HLJ81"/>
      <c r="HLK81"/>
      <c r="HLL81"/>
      <c r="HLM81"/>
      <c r="HLN81"/>
      <c r="HLO81"/>
      <c r="HLP81"/>
      <c r="HLQ81"/>
      <c r="HLR81"/>
      <c r="HLS81"/>
      <c r="HLT81"/>
      <c r="HLU81"/>
      <c r="HLV81"/>
      <c r="HLW81"/>
      <c r="HLX81"/>
      <c r="HLY81"/>
      <c r="HLZ81"/>
      <c r="HMA81"/>
      <c r="HMB81"/>
      <c r="HMC81"/>
      <c r="HMD81"/>
      <c r="HME81"/>
      <c r="HMF81"/>
      <c r="HMG81"/>
      <c r="HMH81"/>
      <c r="HMI81"/>
      <c r="HMJ81"/>
      <c r="HMK81"/>
      <c r="HML81"/>
      <c r="HMM81"/>
      <c r="HMN81"/>
      <c r="HMO81"/>
      <c r="HMP81"/>
      <c r="HMQ81"/>
      <c r="HMR81"/>
      <c r="HMS81"/>
      <c r="HMT81"/>
      <c r="HMU81"/>
      <c r="HMV81"/>
      <c r="HMW81"/>
      <c r="HMX81"/>
      <c r="HMY81"/>
      <c r="HMZ81"/>
      <c r="HNA81"/>
      <c r="HNB81"/>
      <c r="HNC81"/>
      <c r="HND81"/>
      <c r="HNE81"/>
      <c r="HNF81"/>
      <c r="HNG81"/>
      <c r="HNH81"/>
      <c r="HNI81"/>
      <c r="HNJ81"/>
      <c r="HNK81"/>
      <c r="HNL81"/>
      <c r="HNM81"/>
      <c r="HNN81"/>
      <c r="HNO81"/>
      <c r="HNP81"/>
      <c r="HNQ81"/>
      <c r="HNR81"/>
      <c r="HNS81"/>
      <c r="HNT81"/>
      <c r="HNU81"/>
      <c r="HNV81"/>
      <c r="HNW81"/>
      <c r="HNX81"/>
      <c r="HNY81"/>
      <c r="HNZ81"/>
      <c r="HOA81"/>
      <c r="HOB81"/>
      <c r="HOC81"/>
      <c r="HOD81"/>
      <c r="HOE81"/>
      <c r="HOF81"/>
      <c r="HOG81"/>
      <c r="HOH81"/>
      <c r="HOI81"/>
      <c r="HOJ81"/>
      <c r="HOK81"/>
      <c r="HOL81"/>
      <c r="HOM81"/>
      <c r="HON81"/>
      <c r="HOO81"/>
      <c r="HOP81"/>
      <c r="HOQ81"/>
      <c r="HOR81"/>
      <c r="HOS81"/>
      <c r="HOT81"/>
      <c r="HOU81"/>
      <c r="HOV81"/>
      <c r="HOW81"/>
      <c r="HOX81"/>
      <c r="HOY81"/>
      <c r="HOZ81"/>
      <c r="HPA81"/>
      <c r="HPB81"/>
      <c r="HPC81"/>
      <c r="HPD81"/>
      <c r="HPE81"/>
      <c r="HPF81"/>
      <c r="HPG81"/>
      <c r="HPH81"/>
      <c r="HPI81"/>
      <c r="HPJ81"/>
      <c r="HPK81"/>
      <c r="HPL81"/>
      <c r="HPM81"/>
      <c r="HPN81"/>
      <c r="HPO81"/>
      <c r="HPP81"/>
      <c r="HPQ81"/>
      <c r="HPR81"/>
      <c r="HPS81"/>
      <c r="HPT81"/>
      <c r="HPU81"/>
      <c r="HPV81"/>
      <c r="HPW81"/>
      <c r="HPX81"/>
      <c r="HPY81"/>
      <c r="HPZ81"/>
      <c r="HQA81"/>
      <c r="HQB81"/>
      <c r="HQC81"/>
      <c r="HQD81"/>
      <c r="HQE81"/>
      <c r="HQF81"/>
      <c r="HQG81"/>
      <c r="HQH81"/>
      <c r="HQI81"/>
      <c r="HQJ81"/>
      <c r="HQK81"/>
      <c r="HQL81"/>
      <c r="HQM81"/>
      <c r="HQN81"/>
      <c r="HQO81"/>
      <c r="HQP81"/>
      <c r="HQQ81"/>
      <c r="HQR81"/>
      <c r="HQS81"/>
      <c r="HQT81"/>
      <c r="HQU81"/>
      <c r="HQV81"/>
      <c r="HQW81"/>
      <c r="HQX81"/>
      <c r="HQY81"/>
      <c r="HQZ81"/>
      <c r="HRA81"/>
      <c r="HRB81"/>
      <c r="HRC81"/>
      <c r="HRD81"/>
      <c r="HRE81"/>
      <c r="HRF81"/>
      <c r="HRG81"/>
      <c r="HRH81"/>
      <c r="HRI81"/>
      <c r="HRJ81"/>
      <c r="HRK81"/>
      <c r="HRL81"/>
      <c r="HRM81"/>
      <c r="HRN81"/>
      <c r="HRO81"/>
      <c r="HRP81"/>
      <c r="HRQ81"/>
      <c r="HRR81"/>
      <c r="HRS81"/>
      <c r="HRT81"/>
      <c r="HRU81"/>
      <c r="HRV81"/>
      <c r="HRW81"/>
      <c r="HRX81"/>
      <c r="HRY81"/>
      <c r="HRZ81"/>
      <c r="HSA81"/>
      <c r="HSB81"/>
      <c r="HSC81"/>
      <c r="HSD81"/>
      <c r="HSE81"/>
      <c r="HSF81"/>
      <c r="HSG81"/>
      <c r="HSH81"/>
      <c r="HSI81"/>
      <c r="HSJ81"/>
      <c r="HSK81"/>
      <c r="HSL81"/>
      <c r="HSM81"/>
      <c r="HSN81"/>
      <c r="HSO81"/>
      <c r="HSP81"/>
      <c r="HSQ81"/>
      <c r="HSR81"/>
      <c r="HSS81"/>
      <c r="HST81"/>
      <c r="HSU81"/>
      <c r="HSV81"/>
      <c r="HSW81"/>
      <c r="HSX81"/>
      <c r="HSY81"/>
      <c r="HSZ81"/>
      <c r="HTA81"/>
      <c r="HTB81"/>
      <c r="HTC81"/>
      <c r="HTD81"/>
      <c r="HTE81"/>
      <c r="HTF81"/>
      <c r="HTG81"/>
      <c r="HTH81"/>
      <c r="HTI81"/>
      <c r="HTJ81"/>
      <c r="HTK81"/>
      <c r="HTL81"/>
      <c r="HTM81"/>
      <c r="HTN81"/>
      <c r="HTO81"/>
      <c r="HTP81"/>
      <c r="HTQ81"/>
      <c r="HTR81"/>
      <c r="HTS81"/>
      <c r="HTT81"/>
      <c r="HTU81"/>
      <c r="HTV81"/>
      <c r="HTW81"/>
      <c r="HTX81"/>
      <c r="HTY81"/>
      <c r="HTZ81"/>
      <c r="HUA81"/>
      <c r="HUB81"/>
      <c r="HUC81"/>
      <c r="HUD81"/>
      <c r="HUE81"/>
      <c r="HUF81"/>
      <c r="HUG81"/>
      <c r="HUH81"/>
      <c r="HUI81"/>
      <c r="HUJ81"/>
      <c r="HUK81"/>
      <c r="HUL81"/>
      <c r="HUM81"/>
      <c r="HUN81"/>
      <c r="HUO81"/>
      <c r="HUP81"/>
      <c r="HUQ81"/>
      <c r="HUR81"/>
      <c r="HUS81"/>
      <c r="HUT81"/>
      <c r="HUU81"/>
      <c r="HUV81"/>
      <c r="HUW81"/>
      <c r="HUX81"/>
      <c r="HUY81"/>
      <c r="HUZ81"/>
      <c r="HVA81"/>
      <c r="HVB81"/>
      <c r="HVC81"/>
      <c r="HVD81"/>
      <c r="HVE81"/>
      <c r="HVF81"/>
      <c r="HVG81"/>
      <c r="HVH81"/>
      <c r="HVI81"/>
      <c r="HVJ81"/>
      <c r="HVK81"/>
      <c r="HVL81"/>
      <c r="HVM81"/>
      <c r="HVN81"/>
      <c r="HVO81"/>
      <c r="HVP81"/>
      <c r="HVQ81"/>
      <c r="HVR81"/>
      <c r="HVS81"/>
      <c r="HVT81"/>
      <c r="HVU81"/>
      <c r="HVV81"/>
      <c r="HVW81"/>
      <c r="HVX81"/>
      <c r="HVY81"/>
      <c r="HVZ81"/>
      <c r="HWA81"/>
      <c r="HWB81"/>
      <c r="HWC81"/>
      <c r="HWD81"/>
      <c r="HWE81"/>
      <c r="HWF81"/>
      <c r="HWG81"/>
      <c r="HWH81"/>
      <c r="HWI81"/>
      <c r="HWJ81"/>
      <c r="HWK81"/>
      <c r="HWL81"/>
      <c r="HWM81"/>
      <c r="HWN81"/>
      <c r="HWO81"/>
      <c r="HWP81"/>
      <c r="HWQ81"/>
      <c r="HWR81"/>
      <c r="HWS81"/>
      <c r="HWT81"/>
      <c r="HWU81"/>
      <c r="HWV81"/>
      <c r="HWW81"/>
      <c r="HWX81"/>
      <c r="HWY81"/>
      <c r="HWZ81"/>
      <c r="HXA81"/>
      <c r="HXB81"/>
      <c r="HXC81"/>
      <c r="HXD81"/>
      <c r="HXE81"/>
      <c r="HXF81"/>
      <c r="HXG81"/>
      <c r="HXH81"/>
      <c r="HXI81"/>
      <c r="HXJ81"/>
      <c r="HXK81"/>
      <c r="HXL81"/>
      <c r="HXM81"/>
      <c r="HXN81"/>
      <c r="HXO81"/>
      <c r="HXP81"/>
      <c r="HXQ81"/>
      <c r="HXR81"/>
      <c r="HXS81"/>
      <c r="HXT81"/>
      <c r="HXU81"/>
      <c r="HXV81"/>
      <c r="HXW81"/>
      <c r="HXX81"/>
      <c r="HXY81"/>
      <c r="HXZ81"/>
      <c r="HYA81"/>
      <c r="HYB81"/>
      <c r="HYC81"/>
      <c r="HYD81"/>
      <c r="HYE81"/>
      <c r="HYF81"/>
      <c r="HYG81"/>
      <c r="HYH81"/>
      <c r="HYI81"/>
      <c r="HYJ81"/>
      <c r="HYK81"/>
      <c r="HYL81"/>
      <c r="HYM81"/>
      <c r="HYN81"/>
      <c r="HYO81"/>
      <c r="HYP81"/>
      <c r="HYQ81"/>
      <c r="HYR81"/>
      <c r="HYS81"/>
      <c r="HYT81"/>
      <c r="HYU81"/>
      <c r="HYV81"/>
      <c r="HYW81"/>
      <c r="HYX81"/>
      <c r="HYY81"/>
      <c r="HYZ81"/>
      <c r="HZA81"/>
      <c r="HZB81"/>
      <c r="HZC81"/>
      <c r="HZD81"/>
      <c r="HZE81"/>
      <c r="HZF81"/>
      <c r="HZG81"/>
      <c r="HZH81"/>
      <c r="HZI81"/>
      <c r="HZJ81"/>
      <c r="HZK81"/>
      <c r="HZL81"/>
      <c r="HZM81"/>
      <c r="HZN81"/>
      <c r="HZO81"/>
      <c r="HZP81"/>
      <c r="HZQ81"/>
      <c r="HZR81"/>
      <c r="HZS81"/>
      <c r="HZT81"/>
      <c r="HZU81"/>
      <c r="HZV81"/>
      <c r="HZW81"/>
      <c r="HZX81"/>
      <c r="HZY81"/>
      <c r="HZZ81"/>
      <c r="IAA81"/>
      <c r="IAB81"/>
      <c r="IAC81"/>
      <c r="IAD81"/>
      <c r="IAE81"/>
      <c r="IAF81"/>
      <c r="IAG81"/>
      <c r="IAH81"/>
      <c r="IAI81"/>
      <c r="IAJ81"/>
      <c r="IAK81"/>
      <c r="IAL81"/>
      <c r="IAM81"/>
      <c r="IAN81"/>
      <c r="IAO81"/>
      <c r="IAP81"/>
      <c r="IAQ81"/>
      <c r="IAR81"/>
      <c r="IAS81"/>
      <c r="IAT81"/>
      <c r="IAU81"/>
      <c r="IAV81"/>
      <c r="IAW81"/>
      <c r="IAX81"/>
      <c r="IAY81"/>
      <c r="IAZ81"/>
      <c r="IBA81"/>
      <c r="IBB81"/>
      <c r="IBC81"/>
      <c r="IBD81"/>
      <c r="IBE81"/>
      <c r="IBF81"/>
      <c r="IBG81"/>
      <c r="IBH81"/>
      <c r="IBI81"/>
      <c r="IBJ81"/>
      <c r="IBK81"/>
      <c r="IBL81"/>
      <c r="IBM81"/>
      <c r="IBN81"/>
      <c r="IBO81"/>
      <c r="IBP81"/>
      <c r="IBQ81"/>
      <c r="IBR81"/>
      <c r="IBS81"/>
      <c r="IBT81"/>
      <c r="IBU81"/>
      <c r="IBV81"/>
      <c r="IBW81"/>
      <c r="IBX81"/>
      <c r="IBY81"/>
      <c r="IBZ81"/>
      <c r="ICA81"/>
      <c r="ICB81"/>
      <c r="ICC81"/>
      <c r="ICD81"/>
      <c r="ICE81"/>
      <c r="ICF81"/>
      <c r="ICG81"/>
      <c r="ICH81"/>
      <c r="ICI81"/>
      <c r="ICJ81"/>
      <c r="ICK81"/>
      <c r="ICL81"/>
      <c r="ICM81"/>
      <c r="ICN81"/>
      <c r="ICO81"/>
      <c r="ICP81"/>
      <c r="ICQ81"/>
      <c r="ICR81"/>
      <c r="ICS81"/>
      <c r="ICT81"/>
      <c r="ICU81"/>
      <c r="ICV81"/>
      <c r="ICW81"/>
      <c r="ICX81"/>
      <c r="ICY81"/>
      <c r="ICZ81"/>
      <c r="IDA81"/>
      <c r="IDB81"/>
      <c r="IDC81"/>
      <c r="IDD81"/>
      <c r="IDE81"/>
      <c r="IDF81"/>
      <c r="IDG81"/>
      <c r="IDH81"/>
      <c r="IDI81"/>
      <c r="IDJ81"/>
      <c r="IDK81"/>
      <c r="IDL81"/>
      <c r="IDM81"/>
      <c r="IDN81"/>
      <c r="IDO81"/>
      <c r="IDP81"/>
      <c r="IDQ81"/>
      <c r="IDR81"/>
      <c r="IDS81"/>
      <c r="IDT81"/>
      <c r="IDU81"/>
      <c r="IDV81"/>
      <c r="IDW81"/>
      <c r="IDX81"/>
      <c r="IDY81"/>
      <c r="IDZ81"/>
      <c r="IEA81"/>
      <c r="IEB81"/>
      <c r="IEC81"/>
      <c r="IED81"/>
      <c r="IEE81"/>
      <c r="IEF81"/>
      <c r="IEG81"/>
      <c r="IEH81"/>
      <c r="IEI81"/>
      <c r="IEJ81"/>
      <c r="IEK81"/>
      <c r="IEL81"/>
      <c r="IEM81"/>
      <c r="IEN81"/>
      <c r="IEO81"/>
      <c r="IEP81"/>
      <c r="IEQ81"/>
      <c r="IER81"/>
      <c r="IES81"/>
      <c r="IET81"/>
      <c r="IEU81"/>
      <c r="IEV81"/>
      <c r="IEW81"/>
      <c r="IEX81"/>
      <c r="IEY81"/>
      <c r="IEZ81"/>
      <c r="IFA81"/>
      <c r="IFB81"/>
      <c r="IFC81"/>
      <c r="IFD81"/>
      <c r="IFE81"/>
      <c r="IFF81"/>
      <c r="IFG81"/>
      <c r="IFH81"/>
      <c r="IFI81"/>
      <c r="IFJ81"/>
      <c r="IFK81"/>
      <c r="IFL81"/>
      <c r="IFM81"/>
      <c r="IFN81"/>
      <c r="IFO81"/>
      <c r="IFP81"/>
      <c r="IFQ81"/>
      <c r="IFR81"/>
      <c r="IFS81"/>
      <c r="IFT81"/>
      <c r="IFU81"/>
      <c r="IFV81"/>
      <c r="IFW81"/>
      <c r="IFX81"/>
      <c r="IFY81"/>
      <c r="IFZ81"/>
      <c r="IGA81"/>
      <c r="IGB81"/>
      <c r="IGC81"/>
      <c r="IGD81"/>
      <c r="IGE81"/>
      <c r="IGF81"/>
      <c r="IGG81"/>
      <c r="IGH81"/>
      <c r="IGI81"/>
      <c r="IGJ81"/>
      <c r="IGK81"/>
      <c r="IGL81"/>
      <c r="IGM81"/>
      <c r="IGN81"/>
      <c r="IGO81"/>
      <c r="IGP81"/>
      <c r="IGQ81"/>
      <c r="IGR81"/>
      <c r="IGS81"/>
      <c r="IGT81"/>
      <c r="IGU81"/>
      <c r="IGV81"/>
      <c r="IGW81"/>
      <c r="IGX81"/>
      <c r="IGY81"/>
      <c r="IGZ81"/>
      <c r="IHA81"/>
      <c r="IHB81"/>
      <c r="IHC81"/>
      <c r="IHD81"/>
      <c r="IHE81"/>
      <c r="IHF81"/>
      <c r="IHG81"/>
      <c r="IHH81"/>
      <c r="IHI81"/>
      <c r="IHJ81"/>
      <c r="IHK81"/>
      <c r="IHL81"/>
      <c r="IHM81"/>
      <c r="IHN81"/>
      <c r="IHO81"/>
      <c r="IHP81"/>
      <c r="IHQ81"/>
      <c r="IHR81"/>
      <c r="IHS81"/>
      <c r="IHT81"/>
      <c r="IHU81"/>
      <c r="IHV81"/>
      <c r="IHW81"/>
      <c r="IHX81"/>
      <c r="IHY81"/>
      <c r="IHZ81"/>
      <c r="IIA81"/>
      <c r="IIB81"/>
      <c r="IIC81"/>
      <c r="IID81"/>
      <c r="IIE81"/>
      <c r="IIF81"/>
      <c r="IIG81"/>
      <c r="IIH81"/>
      <c r="III81"/>
      <c r="IIJ81"/>
      <c r="IIK81"/>
      <c r="IIL81"/>
      <c r="IIM81"/>
      <c r="IIN81"/>
      <c r="IIO81"/>
      <c r="IIP81"/>
      <c r="IIQ81"/>
      <c r="IIR81"/>
      <c r="IIS81"/>
      <c r="IIT81"/>
      <c r="IIU81"/>
      <c r="IIV81"/>
      <c r="IIW81"/>
      <c r="IIX81"/>
      <c r="IIY81"/>
      <c r="IIZ81"/>
      <c r="IJA81"/>
      <c r="IJB81"/>
      <c r="IJC81"/>
      <c r="IJD81"/>
      <c r="IJE81"/>
      <c r="IJF81"/>
      <c r="IJG81"/>
      <c r="IJH81"/>
      <c r="IJI81"/>
      <c r="IJJ81"/>
      <c r="IJK81"/>
      <c r="IJL81"/>
      <c r="IJM81"/>
      <c r="IJN81"/>
      <c r="IJO81"/>
      <c r="IJP81"/>
      <c r="IJQ81"/>
      <c r="IJR81"/>
      <c r="IJS81"/>
      <c r="IJT81"/>
      <c r="IJU81"/>
      <c r="IJV81"/>
      <c r="IJW81"/>
      <c r="IJX81"/>
      <c r="IJY81"/>
      <c r="IJZ81"/>
      <c r="IKA81"/>
      <c r="IKB81"/>
      <c r="IKC81"/>
      <c r="IKD81"/>
      <c r="IKE81"/>
      <c r="IKF81"/>
      <c r="IKG81"/>
      <c r="IKH81"/>
      <c r="IKI81"/>
      <c r="IKJ81"/>
      <c r="IKK81"/>
      <c r="IKL81"/>
      <c r="IKM81"/>
      <c r="IKN81"/>
      <c r="IKO81"/>
      <c r="IKP81"/>
      <c r="IKQ81"/>
      <c r="IKR81"/>
      <c r="IKS81"/>
      <c r="IKT81"/>
      <c r="IKU81"/>
      <c r="IKV81"/>
      <c r="IKW81"/>
      <c r="IKX81"/>
      <c r="IKY81"/>
      <c r="IKZ81"/>
      <c r="ILA81"/>
      <c r="ILB81"/>
      <c r="ILC81"/>
      <c r="ILD81"/>
      <c r="ILE81"/>
      <c r="ILF81"/>
      <c r="ILG81"/>
      <c r="ILH81"/>
      <c r="ILI81"/>
      <c r="ILJ81"/>
      <c r="ILK81"/>
      <c r="ILL81"/>
      <c r="ILM81"/>
      <c r="ILN81"/>
      <c r="ILO81"/>
      <c r="ILP81"/>
      <c r="ILQ81"/>
      <c r="ILR81"/>
      <c r="ILS81"/>
      <c r="ILT81"/>
      <c r="ILU81"/>
      <c r="ILV81"/>
      <c r="ILW81"/>
      <c r="ILX81"/>
      <c r="ILY81"/>
      <c r="ILZ81"/>
      <c r="IMA81"/>
      <c r="IMB81"/>
      <c r="IMC81"/>
      <c r="IMD81"/>
      <c r="IME81"/>
      <c r="IMF81"/>
      <c r="IMG81"/>
      <c r="IMH81"/>
      <c r="IMI81"/>
      <c r="IMJ81"/>
      <c r="IMK81"/>
      <c r="IML81"/>
      <c r="IMM81"/>
      <c r="IMN81"/>
      <c r="IMO81"/>
      <c r="IMP81"/>
      <c r="IMQ81"/>
      <c r="IMR81"/>
      <c r="IMS81"/>
      <c r="IMT81"/>
      <c r="IMU81"/>
      <c r="IMV81"/>
      <c r="IMW81"/>
      <c r="IMX81"/>
      <c r="IMY81"/>
      <c r="IMZ81"/>
      <c r="INA81"/>
      <c r="INB81"/>
      <c r="INC81"/>
      <c r="IND81"/>
      <c r="INE81"/>
      <c r="INF81"/>
      <c r="ING81"/>
      <c r="INH81"/>
      <c r="INI81"/>
      <c r="INJ81"/>
      <c r="INK81"/>
      <c r="INL81"/>
      <c r="INM81"/>
      <c r="INN81"/>
      <c r="INO81"/>
      <c r="INP81"/>
      <c r="INQ81"/>
      <c r="INR81"/>
      <c r="INS81"/>
      <c r="INT81"/>
      <c r="INU81"/>
      <c r="INV81"/>
      <c r="INW81"/>
      <c r="INX81"/>
      <c r="INY81"/>
      <c r="INZ81"/>
      <c r="IOA81"/>
      <c r="IOB81"/>
      <c r="IOC81"/>
      <c r="IOD81"/>
      <c r="IOE81"/>
      <c r="IOF81"/>
      <c r="IOG81"/>
      <c r="IOH81"/>
      <c r="IOI81"/>
      <c r="IOJ81"/>
      <c r="IOK81"/>
      <c r="IOL81"/>
      <c r="IOM81"/>
      <c r="ION81"/>
      <c r="IOO81"/>
      <c r="IOP81"/>
      <c r="IOQ81"/>
      <c r="IOR81"/>
      <c r="IOS81"/>
      <c r="IOT81"/>
      <c r="IOU81"/>
      <c r="IOV81"/>
      <c r="IOW81"/>
      <c r="IOX81"/>
      <c r="IOY81"/>
      <c r="IOZ81"/>
      <c r="IPA81"/>
      <c r="IPB81"/>
      <c r="IPC81"/>
      <c r="IPD81"/>
      <c r="IPE81"/>
      <c r="IPF81"/>
      <c r="IPG81"/>
      <c r="IPH81"/>
      <c r="IPI81"/>
      <c r="IPJ81"/>
      <c r="IPK81"/>
      <c r="IPL81"/>
      <c r="IPM81"/>
      <c r="IPN81"/>
      <c r="IPO81"/>
      <c r="IPP81"/>
      <c r="IPQ81"/>
      <c r="IPR81"/>
      <c r="IPS81"/>
      <c r="IPT81"/>
      <c r="IPU81"/>
      <c r="IPV81"/>
      <c r="IPW81"/>
      <c r="IPX81"/>
      <c r="IPY81"/>
      <c r="IPZ81"/>
      <c r="IQA81"/>
      <c r="IQB81"/>
      <c r="IQC81"/>
      <c r="IQD81"/>
      <c r="IQE81"/>
      <c r="IQF81"/>
      <c r="IQG81"/>
      <c r="IQH81"/>
      <c r="IQI81"/>
      <c r="IQJ81"/>
      <c r="IQK81"/>
      <c r="IQL81"/>
      <c r="IQM81"/>
      <c r="IQN81"/>
      <c r="IQO81"/>
      <c r="IQP81"/>
      <c r="IQQ81"/>
      <c r="IQR81"/>
      <c r="IQS81"/>
      <c r="IQT81"/>
      <c r="IQU81"/>
      <c r="IQV81"/>
      <c r="IQW81"/>
      <c r="IQX81"/>
      <c r="IQY81"/>
      <c r="IQZ81"/>
      <c r="IRA81"/>
      <c r="IRB81"/>
      <c r="IRC81"/>
      <c r="IRD81"/>
      <c r="IRE81"/>
      <c r="IRF81"/>
      <c r="IRG81"/>
      <c r="IRH81"/>
      <c r="IRI81"/>
      <c r="IRJ81"/>
      <c r="IRK81"/>
      <c r="IRL81"/>
      <c r="IRM81"/>
      <c r="IRN81"/>
      <c r="IRO81"/>
      <c r="IRP81"/>
      <c r="IRQ81"/>
      <c r="IRR81"/>
      <c r="IRS81"/>
      <c r="IRT81"/>
      <c r="IRU81"/>
      <c r="IRV81"/>
      <c r="IRW81"/>
      <c r="IRX81"/>
      <c r="IRY81"/>
      <c r="IRZ81"/>
      <c r="ISA81"/>
      <c r="ISB81"/>
      <c r="ISC81"/>
      <c r="ISD81"/>
      <c r="ISE81"/>
      <c r="ISF81"/>
      <c r="ISG81"/>
      <c r="ISH81"/>
      <c r="ISI81"/>
      <c r="ISJ81"/>
      <c r="ISK81"/>
      <c r="ISL81"/>
      <c r="ISM81"/>
      <c r="ISN81"/>
      <c r="ISO81"/>
      <c r="ISP81"/>
      <c r="ISQ81"/>
      <c r="ISR81"/>
      <c r="ISS81"/>
      <c r="IST81"/>
      <c r="ISU81"/>
      <c r="ISV81"/>
      <c r="ISW81"/>
      <c r="ISX81"/>
      <c r="ISY81"/>
      <c r="ISZ81"/>
      <c r="ITA81"/>
      <c r="ITB81"/>
      <c r="ITC81"/>
      <c r="ITD81"/>
      <c r="ITE81"/>
      <c r="ITF81"/>
      <c r="ITG81"/>
      <c r="ITH81"/>
      <c r="ITI81"/>
      <c r="ITJ81"/>
      <c r="ITK81"/>
      <c r="ITL81"/>
      <c r="ITM81"/>
      <c r="ITN81"/>
      <c r="ITO81"/>
      <c r="ITP81"/>
      <c r="ITQ81"/>
      <c r="ITR81"/>
      <c r="ITS81"/>
      <c r="ITT81"/>
      <c r="ITU81"/>
      <c r="ITV81"/>
      <c r="ITW81"/>
      <c r="ITX81"/>
      <c r="ITY81"/>
      <c r="ITZ81"/>
      <c r="IUA81"/>
      <c r="IUB81"/>
      <c r="IUC81"/>
      <c r="IUD81"/>
      <c r="IUE81"/>
      <c r="IUF81"/>
      <c r="IUG81"/>
      <c r="IUH81"/>
      <c r="IUI81"/>
      <c r="IUJ81"/>
      <c r="IUK81"/>
      <c r="IUL81"/>
      <c r="IUM81"/>
      <c r="IUN81"/>
      <c r="IUO81"/>
      <c r="IUP81"/>
      <c r="IUQ81"/>
      <c r="IUR81"/>
      <c r="IUS81"/>
      <c r="IUT81"/>
      <c r="IUU81"/>
      <c r="IUV81"/>
      <c r="IUW81"/>
      <c r="IUX81"/>
      <c r="IUY81"/>
      <c r="IUZ81"/>
      <c r="IVA81"/>
      <c r="IVB81"/>
      <c r="IVC81"/>
      <c r="IVD81"/>
      <c r="IVE81"/>
      <c r="IVF81"/>
      <c r="IVG81"/>
      <c r="IVH81"/>
      <c r="IVI81"/>
      <c r="IVJ81"/>
      <c r="IVK81"/>
      <c r="IVL81"/>
      <c r="IVM81"/>
      <c r="IVN81"/>
      <c r="IVO81"/>
      <c r="IVP81"/>
      <c r="IVQ81"/>
      <c r="IVR81"/>
      <c r="IVS81"/>
      <c r="IVT81"/>
      <c r="IVU81"/>
      <c r="IVV81"/>
      <c r="IVW81"/>
      <c r="IVX81"/>
      <c r="IVY81"/>
      <c r="IVZ81"/>
      <c r="IWA81"/>
      <c r="IWB81"/>
      <c r="IWC81"/>
      <c r="IWD81"/>
      <c r="IWE81"/>
      <c r="IWF81"/>
      <c r="IWG81"/>
      <c r="IWH81"/>
      <c r="IWI81"/>
      <c r="IWJ81"/>
      <c r="IWK81"/>
      <c r="IWL81"/>
      <c r="IWM81"/>
      <c r="IWN81"/>
      <c r="IWO81"/>
      <c r="IWP81"/>
      <c r="IWQ81"/>
      <c r="IWR81"/>
      <c r="IWS81"/>
      <c r="IWT81"/>
      <c r="IWU81"/>
      <c r="IWV81"/>
      <c r="IWW81"/>
      <c r="IWX81"/>
      <c r="IWY81"/>
      <c r="IWZ81"/>
      <c r="IXA81"/>
      <c r="IXB81"/>
      <c r="IXC81"/>
      <c r="IXD81"/>
      <c r="IXE81"/>
      <c r="IXF81"/>
      <c r="IXG81"/>
      <c r="IXH81"/>
      <c r="IXI81"/>
      <c r="IXJ81"/>
      <c r="IXK81"/>
      <c r="IXL81"/>
      <c r="IXM81"/>
      <c r="IXN81"/>
      <c r="IXO81"/>
      <c r="IXP81"/>
      <c r="IXQ81"/>
      <c r="IXR81"/>
      <c r="IXS81"/>
      <c r="IXT81"/>
      <c r="IXU81"/>
      <c r="IXV81"/>
      <c r="IXW81"/>
      <c r="IXX81"/>
      <c r="IXY81"/>
      <c r="IXZ81"/>
      <c r="IYA81"/>
      <c r="IYB81"/>
      <c r="IYC81"/>
      <c r="IYD81"/>
      <c r="IYE81"/>
      <c r="IYF81"/>
      <c r="IYG81"/>
      <c r="IYH81"/>
      <c r="IYI81"/>
      <c r="IYJ81"/>
      <c r="IYK81"/>
      <c r="IYL81"/>
      <c r="IYM81"/>
      <c r="IYN81"/>
      <c r="IYO81"/>
      <c r="IYP81"/>
      <c r="IYQ81"/>
      <c r="IYR81"/>
      <c r="IYS81"/>
      <c r="IYT81"/>
      <c r="IYU81"/>
      <c r="IYV81"/>
      <c r="IYW81"/>
      <c r="IYX81"/>
      <c r="IYY81"/>
      <c r="IYZ81"/>
      <c r="IZA81"/>
      <c r="IZB81"/>
      <c r="IZC81"/>
      <c r="IZD81"/>
      <c r="IZE81"/>
      <c r="IZF81"/>
      <c r="IZG81"/>
      <c r="IZH81"/>
      <c r="IZI81"/>
      <c r="IZJ81"/>
      <c r="IZK81"/>
      <c r="IZL81"/>
      <c r="IZM81"/>
      <c r="IZN81"/>
      <c r="IZO81"/>
      <c r="IZP81"/>
      <c r="IZQ81"/>
      <c r="IZR81"/>
      <c r="IZS81"/>
      <c r="IZT81"/>
      <c r="IZU81"/>
      <c r="IZV81"/>
      <c r="IZW81"/>
      <c r="IZX81"/>
      <c r="IZY81"/>
      <c r="IZZ81"/>
      <c r="JAA81"/>
      <c r="JAB81"/>
      <c r="JAC81"/>
      <c r="JAD81"/>
      <c r="JAE81"/>
      <c r="JAF81"/>
      <c r="JAG81"/>
      <c r="JAH81"/>
      <c r="JAI81"/>
      <c r="JAJ81"/>
      <c r="JAK81"/>
      <c r="JAL81"/>
      <c r="JAM81"/>
      <c r="JAN81"/>
      <c r="JAO81"/>
      <c r="JAP81"/>
      <c r="JAQ81"/>
      <c r="JAR81"/>
      <c r="JAS81"/>
      <c r="JAT81"/>
      <c r="JAU81"/>
      <c r="JAV81"/>
      <c r="JAW81"/>
      <c r="JAX81"/>
      <c r="JAY81"/>
      <c r="JAZ81"/>
      <c r="JBA81"/>
      <c r="JBB81"/>
      <c r="JBC81"/>
      <c r="JBD81"/>
      <c r="JBE81"/>
      <c r="JBF81"/>
      <c r="JBG81"/>
      <c r="JBH81"/>
      <c r="JBI81"/>
      <c r="JBJ81"/>
      <c r="JBK81"/>
      <c r="JBL81"/>
      <c r="JBM81"/>
      <c r="JBN81"/>
      <c r="JBO81"/>
      <c r="JBP81"/>
      <c r="JBQ81"/>
      <c r="JBR81"/>
      <c r="JBS81"/>
      <c r="JBT81"/>
      <c r="JBU81"/>
      <c r="JBV81"/>
      <c r="JBW81"/>
      <c r="JBX81"/>
      <c r="JBY81"/>
      <c r="JBZ81"/>
      <c r="JCA81"/>
      <c r="JCB81"/>
      <c r="JCC81"/>
      <c r="JCD81"/>
      <c r="JCE81"/>
      <c r="JCF81"/>
      <c r="JCG81"/>
      <c r="JCH81"/>
      <c r="JCI81"/>
      <c r="JCJ81"/>
      <c r="JCK81"/>
      <c r="JCL81"/>
      <c r="JCM81"/>
      <c r="JCN81"/>
      <c r="JCO81"/>
      <c r="JCP81"/>
      <c r="JCQ81"/>
      <c r="JCR81"/>
      <c r="JCS81"/>
      <c r="JCT81"/>
      <c r="JCU81"/>
      <c r="JCV81"/>
      <c r="JCW81"/>
      <c r="JCX81"/>
      <c r="JCY81"/>
      <c r="JCZ81"/>
      <c r="JDA81"/>
      <c r="JDB81"/>
      <c r="JDC81"/>
      <c r="JDD81"/>
      <c r="JDE81"/>
      <c r="JDF81"/>
      <c r="JDG81"/>
      <c r="JDH81"/>
      <c r="JDI81"/>
      <c r="JDJ81"/>
      <c r="JDK81"/>
      <c r="JDL81"/>
      <c r="JDM81"/>
      <c r="JDN81"/>
      <c r="JDO81"/>
      <c r="JDP81"/>
      <c r="JDQ81"/>
      <c r="JDR81"/>
      <c r="JDS81"/>
      <c r="JDT81"/>
      <c r="JDU81"/>
      <c r="JDV81"/>
      <c r="JDW81"/>
      <c r="JDX81"/>
      <c r="JDY81"/>
      <c r="JDZ81"/>
      <c r="JEA81"/>
      <c r="JEB81"/>
      <c r="JEC81"/>
      <c r="JED81"/>
      <c r="JEE81"/>
      <c r="JEF81"/>
      <c r="JEG81"/>
      <c r="JEH81"/>
      <c r="JEI81"/>
      <c r="JEJ81"/>
      <c r="JEK81"/>
      <c r="JEL81"/>
      <c r="JEM81"/>
      <c r="JEN81"/>
      <c r="JEO81"/>
      <c r="JEP81"/>
      <c r="JEQ81"/>
      <c r="JER81"/>
      <c r="JES81"/>
      <c r="JET81"/>
      <c r="JEU81"/>
      <c r="JEV81"/>
      <c r="JEW81"/>
      <c r="JEX81"/>
      <c r="JEY81"/>
      <c r="JEZ81"/>
      <c r="JFA81"/>
      <c r="JFB81"/>
      <c r="JFC81"/>
      <c r="JFD81"/>
      <c r="JFE81"/>
      <c r="JFF81"/>
      <c r="JFG81"/>
      <c r="JFH81"/>
      <c r="JFI81"/>
      <c r="JFJ81"/>
      <c r="JFK81"/>
      <c r="JFL81"/>
      <c r="JFM81"/>
      <c r="JFN81"/>
      <c r="JFO81"/>
      <c r="JFP81"/>
      <c r="JFQ81"/>
      <c r="JFR81"/>
      <c r="JFS81"/>
      <c r="JFT81"/>
      <c r="JFU81"/>
      <c r="JFV81"/>
      <c r="JFW81"/>
      <c r="JFX81"/>
      <c r="JFY81"/>
      <c r="JFZ81"/>
      <c r="JGA81"/>
      <c r="JGB81"/>
      <c r="JGC81"/>
      <c r="JGD81"/>
      <c r="JGE81"/>
      <c r="JGF81"/>
      <c r="JGG81"/>
      <c r="JGH81"/>
      <c r="JGI81"/>
      <c r="JGJ81"/>
      <c r="JGK81"/>
      <c r="JGL81"/>
      <c r="JGM81"/>
      <c r="JGN81"/>
      <c r="JGO81"/>
      <c r="JGP81"/>
      <c r="JGQ81"/>
      <c r="JGR81"/>
      <c r="JGS81"/>
      <c r="JGT81"/>
      <c r="JGU81"/>
      <c r="JGV81"/>
      <c r="JGW81"/>
      <c r="JGX81"/>
      <c r="JGY81"/>
      <c r="JGZ81"/>
      <c r="JHA81"/>
      <c r="JHB81"/>
      <c r="JHC81"/>
      <c r="JHD81"/>
      <c r="JHE81"/>
      <c r="JHF81"/>
      <c r="JHG81"/>
      <c r="JHH81"/>
      <c r="JHI81"/>
      <c r="JHJ81"/>
      <c r="JHK81"/>
      <c r="JHL81"/>
      <c r="JHM81"/>
      <c r="JHN81"/>
      <c r="JHO81"/>
      <c r="JHP81"/>
      <c r="JHQ81"/>
      <c r="JHR81"/>
      <c r="JHS81"/>
      <c r="JHT81"/>
      <c r="JHU81"/>
      <c r="JHV81"/>
      <c r="JHW81"/>
      <c r="JHX81"/>
      <c r="JHY81"/>
      <c r="JHZ81"/>
      <c r="JIA81"/>
      <c r="JIB81"/>
      <c r="JIC81"/>
      <c r="JID81"/>
      <c r="JIE81"/>
      <c r="JIF81"/>
      <c r="JIG81"/>
      <c r="JIH81"/>
      <c r="JII81"/>
      <c r="JIJ81"/>
      <c r="JIK81"/>
      <c r="JIL81"/>
      <c r="JIM81"/>
      <c r="JIN81"/>
      <c r="JIO81"/>
      <c r="JIP81"/>
      <c r="JIQ81"/>
      <c r="JIR81"/>
      <c r="JIS81"/>
      <c r="JIT81"/>
      <c r="JIU81"/>
      <c r="JIV81"/>
      <c r="JIW81"/>
      <c r="JIX81"/>
      <c r="JIY81"/>
      <c r="JIZ81"/>
      <c r="JJA81"/>
      <c r="JJB81"/>
      <c r="JJC81"/>
      <c r="JJD81"/>
      <c r="JJE81"/>
      <c r="JJF81"/>
      <c r="JJG81"/>
      <c r="JJH81"/>
      <c r="JJI81"/>
      <c r="JJJ81"/>
      <c r="JJK81"/>
      <c r="JJL81"/>
      <c r="JJM81"/>
      <c r="JJN81"/>
      <c r="JJO81"/>
      <c r="JJP81"/>
      <c r="JJQ81"/>
      <c r="JJR81"/>
      <c r="JJS81"/>
      <c r="JJT81"/>
      <c r="JJU81"/>
      <c r="JJV81"/>
      <c r="JJW81"/>
      <c r="JJX81"/>
      <c r="JJY81"/>
      <c r="JJZ81"/>
      <c r="JKA81"/>
      <c r="JKB81"/>
      <c r="JKC81"/>
      <c r="JKD81"/>
      <c r="JKE81"/>
      <c r="JKF81"/>
      <c r="JKG81"/>
      <c r="JKH81"/>
      <c r="JKI81"/>
      <c r="JKJ81"/>
      <c r="JKK81"/>
      <c r="JKL81"/>
      <c r="JKM81"/>
      <c r="JKN81"/>
      <c r="JKO81"/>
      <c r="JKP81"/>
      <c r="JKQ81"/>
      <c r="JKR81"/>
      <c r="JKS81"/>
      <c r="JKT81"/>
      <c r="JKU81"/>
      <c r="JKV81"/>
      <c r="JKW81"/>
      <c r="JKX81"/>
      <c r="JKY81"/>
      <c r="JKZ81"/>
      <c r="JLA81"/>
      <c r="JLB81"/>
      <c r="JLC81"/>
      <c r="JLD81"/>
      <c r="JLE81"/>
      <c r="JLF81"/>
      <c r="JLG81"/>
      <c r="JLH81"/>
      <c r="JLI81"/>
      <c r="JLJ81"/>
      <c r="JLK81"/>
      <c r="JLL81"/>
      <c r="JLM81"/>
      <c r="JLN81"/>
      <c r="JLO81"/>
      <c r="JLP81"/>
      <c r="JLQ81"/>
      <c r="JLR81"/>
      <c r="JLS81"/>
      <c r="JLT81"/>
      <c r="JLU81"/>
      <c r="JLV81"/>
      <c r="JLW81"/>
      <c r="JLX81"/>
      <c r="JLY81"/>
      <c r="JLZ81"/>
      <c r="JMA81"/>
      <c r="JMB81"/>
      <c r="JMC81"/>
      <c r="JMD81"/>
      <c r="JME81"/>
      <c r="JMF81"/>
      <c r="JMG81"/>
      <c r="JMH81"/>
      <c r="JMI81"/>
      <c r="JMJ81"/>
      <c r="JMK81"/>
      <c r="JML81"/>
      <c r="JMM81"/>
      <c r="JMN81"/>
      <c r="JMO81"/>
      <c r="JMP81"/>
      <c r="JMQ81"/>
      <c r="JMR81"/>
      <c r="JMS81"/>
      <c r="JMT81"/>
      <c r="JMU81"/>
      <c r="JMV81"/>
      <c r="JMW81"/>
      <c r="JMX81"/>
      <c r="JMY81"/>
      <c r="JMZ81"/>
      <c r="JNA81"/>
      <c r="JNB81"/>
      <c r="JNC81"/>
      <c r="JND81"/>
      <c r="JNE81"/>
      <c r="JNF81"/>
      <c r="JNG81"/>
      <c r="JNH81"/>
      <c r="JNI81"/>
      <c r="JNJ81"/>
      <c r="JNK81"/>
      <c r="JNL81"/>
      <c r="JNM81"/>
      <c r="JNN81"/>
      <c r="JNO81"/>
      <c r="JNP81"/>
      <c r="JNQ81"/>
      <c r="JNR81"/>
      <c r="JNS81"/>
      <c r="JNT81"/>
      <c r="JNU81"/>
      <c r="JNV81"/>
      <c r="JNW81"/>
      <c r="JNX81"/>
      <c r="JNY81"/>
      <c r="JNZ81"/>
      <c r="JOA81"/>
      <c r="JOB81"/>
      <c r="JOC81"/>
      <c r="JOD81"/>
      <c r="JOE81"/>
      <c r="JOF81"/>
      <c r="JOG81"/>
      <c r="JOH81"/>
      <c r="JOI81"/>
      <c r="JOJ81"/>
      <c r="JOK81"/>
      <c r="JOL81"/>
      <c r="JOM81"/>
      <c r="JON81"/>
      <c r="JOO81"/>
      <c r="JOP81"/>
      <c r="JOQ81"/>
      <c r="JOR81"/>
      <c r="JOS81"/>
      <c r="JOT81"/>
      <c r="JOU81"/>
      <c r="JOV81"/>
      <c r="JOW81"/>
      <c r="JOX81"/>
      <c r="JOY81"/>
      <c r="JOZ81"/>
      <c r="JPA81"/>
      <c r="JPB81"/>
      <c r="JPC81"/>
      <c r="JPD81"/>
      <c r="JPE81"/>
      <c r="JPF81"/>
      <c r="JPG81"/>
      <c r="JPH81"/>
      <c r="JPI81"/>
      <c r="JPJ81"/>
      <c r="JPK81"/>
      <c r="JPL81"/>
      <c r="JPM81"/>
      <c r="JPN81"/>
      <c r="JPO81"/>
      <c r="JPP81"/>
      <c r="JPQ81"/>
      <c r="JPR81"/>
      <c r="JPS81"/>
      <c r="JPT81"/>
      <c r="JPU81"/>
      <c r="JPV81"/>
      <c r="JPW81"/>
      <c r="JPX81"/>
      <c r="JPY81"/>
      <c r="JPZ81"/>
      <c r="JQA81"/>
      <c r="JQB81"/>
      <c r="JQC81"/>
      <c r="JQD81"/>
      <c r="JQE81"/>
      <c r="JQF81"/>
      <c r="JQG81"/>
      <c r="JQH81"/>
      <c r="JQI81"/>
      <c r="JQJ81"/>
      <c r="JQK81"/>
      <c r="JQL81"/>
      <c r="JQM81"/>
      <c r="JQN81"/>
      <c r="JQO81"/>
      <c r="JQP81"/>
      <c r="JQQ81"/>
      <c r="JQR81"/>
      <c r="JQS81"/>
      <c r="JQT81"/>
      <c r="JQU81"/>
      <c r="JQV81"/>
      <c r="JQW81"/>
      <c r="JQX81"/>
      <c r="JQY81"/>
      <c r="JQZ81"/>
      <c r="JRA81"/>
      <c r="JRB81"/>
      <c r="JRC81"/>
      <c r="JRD81"/>
      <c r="JRE81"/>
      <c r="JRF81"/>
      <c r="JRG81"/>
      <c r="JRH81"/>
      <c r="JRI81"/>
      <c r="JRJ81"/>
      <c r="JRK81"/>
      <c r="JRL81"/>
      <c r="JRM81"/>
      <c r="JRN81"/>
      <c r="JRO81"/>
      <c r="JRP81"/>
      <c r="JRQ81"/>
      <c r="JRR81"/>
      <c r="JRS81"/>
      <c r="JRT81"/>
      <c r="JRU81"/>
      <c r="JRV81"/>
      <c r="JRW81"/>
      <c r="JRX81"/>
      <c r="JRY81"/>
      <c r="JRZ81"/>
      <c r="JSA81"/>
      <c r="JSB81"/>
      <c r="JSC81"/>
      <c r="JSD81"/>
      <c r="JSE81"/>
      <c r="JSF81"/>
      <c r="JSG81"/>
      <c r="JSH81"/>
      <c r="JSI81"/>
      <c r="JSJ81"/>
      <c r="JSK81"/>
      <c r="JSL81"/>
      <c r="JSM81"/>
      <c r="JSN81"/>
      <c r="JSO81"/>
      <c r="JSP81"/>
      <c r="JSQ81"/>
      <c r="JSR81"/>
      <c r="JSS81"/>
      <c r="JST81"/>
      <c r="JSU81"/>
      <c r="JSV81"/>
      <c r="JSW81"/>
      <c r="JSX81"/>
      <c r="JSY81"/>
      <c r="JSZ81"/>
      <c r="JTA81"/>
      <c r="JTB81"/>
      <c r="JTC81"/>
      <c r="JTD81"/>
      <c r="JTE81"/>
      <c r="JTF81"/>
      <c r="JTG81"/>
      <c r="JTH81"/>
      <c r="JTI81"/>
      <c r="JTJ81"/>
      <c r="JTK81"/>
      <c r="JTL81"/>
      <c r="JTM81"/>
      <c r="JTN81"/>
      <c r="JTO81"/>
      <c r="JTP81"/>
      <c r="JTQ81"/>
      <c r="JTR81"/>
      <c r="JTS81"/>
      <c r="JTT81"/>
      <c r="JTU81"/>
      <c r="JTV81"/>
      <c r="JTW81"/>
      <c r="JTX81"/>
      <c r="JTY81"/>
      <c r="JTZ81"/>
      <c r="JUA81"/>
      <c r="JUB81"/>
      <c r="JUC81"/>
      <c r="JUD81"/>
      <c r="JUE81"/>
      <c r="JUF81"/>
      <c r="JUG81"/>
      <c r="JUH81"/>
      <c r="JUI81"/>
      <c r="JUJ81"/>
      <c r="JUK81"/>
      <c r="JUL81"/>
      <c r="JUM81"/>
      <c r="JUN81"/>
      <c r="JUO81"/>
      <c r="JUP81"/>
      <c r="JUQ81"/>
      <c r="JUR81"/>
      <c r="JUS81"/>
      <c r="JUT81"/>
      <c r="JUU81"/>
      <c r="JUV81"/>
      <c r="JUW81"/>
      <c r="JUX81"/>
      <c r="JUY81"/>
      <c r="JUZ81"/>
      <c r="JVA81"/>
      <c r="JVB81"/>
      <c r="JVC81"/>
      <c r="JVD81"/>
      <c r="JVE81"/>
      <c r="JVF81"/>
      <c r="JVG81"/>
      <c r="JVH81"/>
      <c r="JVI81"/>
      <c r="JVJ81"/>
      <c r="JVK81"/>
      <c r="JVL81"/>
      <c r="JVM81"/>
      <c r="JVN81"/>
      <c r="JVO81"/>
      <c r="JVP81"/>
      <c r="JVQ81"/>
      <c r="JVR81"/>
      <c r="JVS81"/>
      <c r="JVT81"/>
      <c r="JVU81"/>
      <c r="JVV81"/>
      <c r="JVW81"/>
      <c r="JVX81"/>
      <c r="JVY81"/>
      <c r="JVZ81"/>
      <c r="JWA81"/>
      <c r="JWB81"/>
      <c r="JWC81"/>
      <c r="JWD81"/>
      <c r="JWE81"/>
      <c r="JWF81"/>
      <c r="JWG81"/>
      <c r="JWH81"/>
      <c r="JWI81"/>
      <c r="JWJ81"/>
      <c r="JWK81"/>
      <c r="JWL81"/>
      <c r="JWM81"/>
      <c r="JWN81"/>
      <c r="JWO81"/>
      <c r="JWP81"/>
      <c r="JWQ81"/>
      <c r="JWR81"/>
      <c r="JWS81"/>
      <c r="JWT81"/>
      <c r="JWU81"/>
      <c r="JWV81"/>
      <c r="JWW81"/>
      <c r="JWX81"/>
      <c r="JWY81"/>
      <c r="JWZ81"/>
      <c r="JXA81"/>
      <c r="JXB81"/>
      <c r="JXC81"/>
      <c r="JXD81"/>
      <c r="JXE81"/>
      <c r="JXF81"/>
      <c r="JXG81"/>
      <c r="JXH81"/>
      <c r="JXI81"/>
      <c r="JXJ81"/>
      <c r="JXK81"/>
      <c r="JXL81"/>
      <c r="JXM81"/>
      <c r="JXN81"/>
      <c r="JXO81"/>
      <c r="JXP81"/>
      <c r="JXQ81"/>
      <c r="JXR81"/>
      <c r="JXS81"/>
      <c r="JXT81"/>
      <c r="JXU81"/>
      <c r="JXV81"/>
      <c r="JXW81"/>
      <c r="JXX81"/>
      <c r="JXY81"/>
      <c r="JXZ81"/>
      <c r="JYA81"/>
      <c r="JYB81"/>
      <c r="JYC81"/>
      <c r="JYD81"/>
      <c r="JYE81"/>
      <c r="JYF81"/>
      <c r="JYG81"/>
      <c r="JYH81"/>
      <c r="JYI81"/>
      <c r="JYJ81"/>
      <c r="JYK81"/>
      <c r="JYL81"/>
      <c r="JYM81"/>
      <c r="JYN81"/>
      <c r="JYO81"/>
      <c r="JYP81"/>
      <c r="JYQ81"/>
      <c r="JYR81"/>
      <c r="JYS81"/>
      <c r="JYT81"/>
      <c r="JYU81"/>
      <c r="JYV81"/>
      <c r="JYW81"/>
      <c r="JYX81"/>
      <c r="JYY81"/>
      <c r="JYZ81"/>
      <c r="JZA81"/>
      <c r="JZB81"/>
      <c r="JZC81"/>
      <c r="JZD81"/>
      <c r="JZE81"/>
      <c r="JZF81"/>
      <c r="JZG81"/>
      <c r="JZH81"/>
      <c r="JZI81"/>
      <c r="JZJ81"/>
      <c r="JZK81"/>
      <c r="JZL81"/>
      <c r="JZM81"/>
      <c r="JZN81"/>
      <c r="JZO81"/>
      <c r="JZP81"/>
      <c r="JZQ81"/>
      <c r="JZR81"/>
      <c r="JZS81"/>
      <c r="JZT81"/>
      <c r="JZU81"/>
      <c r="JZV81"/>
      <c r="JZW81"/>
      <c r="JZX81"/>
      <c r="JZY81"/>
      <c r="JZZ81"/>
      <c r="KAA81"/>
      <c r="KAB81"/>
      <c r="KAC81"/>
      <c r="KAD81"/>
      <c r="KAE81"/>
      <c r="KAF81"/>
      <c r="KAG81"/>
      <c r="KAH81"/>
      <c r="KAI81"/>
      <c r="KAJ81"/>
      <c r="KAK81"/>
      <c r="KAL81"/>
      <c r="KAM81"/>
      <c r="KAN81"/>
      <c r="KAO81"/>
      <c r="KAP81"/>
      <c r="KAQ81"/>
      <c r="KAR81"/>
      <c r="KAS81"/>
      <c r="KAT81"/>
      <c r="KAU81"/>
      <c r="KAV81"/>
      <c r="KAW81"/>
      <c r="KAX81"/>
      <c r="KAY81"/>
      <c r="KAZ81"/>
      <c r="KBA81"/>
      <c r="KBB81"/>
      <c r="KBC81"/>
      <c r="KBD81"/>
      <c r="KBE81"/>
      <c r="KBF81"/>
      <c r="KBG81"/>
      <c r="KBH81"/>
      <c r="KBI81"/>
      <c r="KBJ81"/>
      <c r="KBK81"/>
      <c r="KBL81"/>
      <c r="KBM81"/>
      <c r="KBN81"/>
      <c r="KBO81"/>
      <c r="KBP81"/>
      <c r="KBQ81"/>
      <c r="KBR81"/>
      <c r="KBS81"/>
      <c r="KBT81"/>
      <c r="KBU81"/>
      <c r="KBV81"/>
      <c r="KBW81"/>
      <c r="KBX81"/>
      <c r="KBY81"/>
      <c r="KBZ81"/>
      <c r="KCA81"/>
      <c r="KCB81"/>
      <c r="KCC81"/>
      <c r="KCD81"/>
      <c r="KCE81"/>
      <c r="KCF81"/>
      <c r="KCG81"/>
      <c r="KCH81"/>
      <c r="KCI81"/>
      <c r="KCJ81"/>
      <c r="KCK81"/>
      <c r="KCL81"/>
      <c r="KCM81"/>
      <c r="KCN81"/>
      <c r="KCO81"/>
      <c r="KCP81"/>
      <c r="KCQ81"/>
      <c r="KCR81"/>
      <c r="KCS81"/>
      <c r="KCT81"/>
      <c r="KCU81"/>
      <c r="KCV81"/>
      <c r="KCW81"/>
      <c r="KCX81"/>
      <c r="KCY81"/>
      <c r="KCZ81"/>
      <c r="KDA81"/>
      <c r="KDB81"/>
      <c r="KDC81"/>
      <c r="KDD81"/>
      <c r="KDE81"/>
      <c r="KDF81"/>
      <c r="KDG81"/>
      <c r="KDH81"/>
      <c r="KDI81"/>
      <c r="KDJ81"/>
      <c r="KDK81"/>
      <c r="KDL81"/>
      <c r="KDM81"/>
      <c r="KDN81"/>
      <c r="KDO81"/>
      <c r="KDP81"/>
      <c r="KDQ81"/>
      <c r="KDR81"/>
      <c r="KDS81"/>
      <c r="KDT81"/>
      <c r="KDU81"/>
      <c r="KDV81"/>
      <c r="KDW81"/>
      <c r="KDX81"/>
      <c r="KDY81"/>
      <c r="KDZ81"/>
      <c r="KEA81"/>
      <c r="KEB81"/>
      <c r="KEC81"/>
      <c r="KED81"/>
      <c r="KEE81"/>
      <c r="KEF81"/>
      <c r="KEG81"/>
      <c r="KEH81"/>
      <c r="KEI81"/>
      <c r="KEJ81"/>
      <c r="KEK81"/>
      <c r="KEL81"/>
      <c r="KEM81"/>
      <c r="KEN81"/>
      <c r="KEO81"/>
      <c r="KEP81"/>
      <c r="KEQ81"/>
      <c r="KER81"/>
      <c r="KES81"/>
      <c r="KET81"/>
      <c r="KEU81"/>
      <c r="KEV81"/>
      <c r="KEW81"/>
      <c r="KEX81"/>
      <c r="KEY81"/>
      <c r="KEZ81"/>
      <c r="KFA81"/>
      <c r="KFB81"/>
      <c r="KFC81"/>
      <c r="KFD81"/>
      <c r="KFE81"/>
      <c r="KFF81"/>
      <c r="KFG81"/>
      <c r="KFH81"/>
      <c r="KFI81"/>
      <c r="KFJ81"/>
      <c r="KFK81"/>
      <c r="KFL81"/>
      <c r="KFM81"/>
      <c r="KFN81"/>
      <c r="KFO81"/>
      <c r="KFP81"/>
      <c r="KFQ81"/>
      <c r="KFR81"/>
      <c r="KFS81"/>
      <c r="KFT81"/>
      <c r="KFU81"/>
      <c r="KFV81"/>
      <c r="KFW81"/>
      <c r="KFX81"/>
      <c r="KFY81"/>
      <c r="KFZ81"/>
      <c r="KGA81"/>
      <c r="KGB81"/>
      <c r="KGC81"/>
      <c r="KGD81"/>
      <c r="KGE81"/>
      <c r="KGF81"/>
      <c r="KGG81"/>
      <c r="KGH81"/>
      <c r="KGI81"/>
      <c r="KGJ81"/>
      <c r="KGK81"/>
      <c r="KGL81"/>
      <c r="KGM81"/>
      <c r="KGN81"/>
      <c r="KGO81"/>
      <c r="KGP81"/>
      <c r="KGQ81"/>
      <c r="KGR81"/>
      <c r="KGS81"/>
      <c r="KGT81"/>
      <c r="KGU81"/>
      <c r="KGV81"/>
      <c r="KGW81"/>
      <c r="KGX81"/>
      <c r="KGY81"/>
      <c r="KGZ81"/>
      <c r="KHA81"/>
      <c r="KHB81"/>
      <c r="KHC81"/>
      <c r="KHD81"/>
      <c r="KHE81"/>
      <c r="KHF81"/>
      <c r="KHG81"/>
      <c r="KHH81"/>
      <c r="KHI81"/>
      <c r="KHJ81"/>
      <c r="KHK81"/>
      <c r="KHL81"/>
      <c r="KHM81"/>
      <c r="KHN81"/>
      <c r="KHO81"/>
      <c r="KHP81"/>
      <c r="KHQ81"/>
      <c r="KHR81"/>
      <c r="KHS81"/>
      <c r="KHT81"/>
      <c r="KHU81"/>
      <c r="KHV81"/>
      <c r="KHW81"/>
      <c r="KHX81"/>
      <c r="KHY81"/>
      <c r="KHZ81"/>
      <c r="KIA81"/>
      <c r="KIB81"/>
      <c r="KIC81"/>
      <c r="KID81"/>
      <c r="KIE81"/>
      <c r="KIF81"/>
      <c r="KIG81"/>
      <c r="KIH81"/>
      <c r="KII81"/>
      <c r="KIJ81"/>
      <c r="KIK81"/>
      <c r="KIL81"/>
      <c r="KIM81"/>
      <c r="KIN81"/>
      <c r="KIO81"/>
      <c r="KIP81"/>
      <c r="KIQ81"/>
      <c r="KIR81"/>
      <c r="KIS81"/>
      <c r="KIT81"/>
      <c r="KIU81"/>
      <c r="KIV81"/>
      <c r="KIW81"/>
      <c r="KIX81"/>
      <c r="KIY81"/>
      <c r="KIZ81"/>
      <c r="KJA81"/>
      <c r="KJB81"/>
      <c r="KJC81"/>
      <c r="KJD81"/>
      <c r="KJE81"/>
      <c r="KJF81"/>
      <c r="KJG81"/>
      <c r="KJH81"/>
      <c r="KJI81"/>
      <c r="KJJ81"/>
      <c r="KJK81"/>
      <c r="KJL81"/>
      <c r="KJM81"/>
      <c r="KJN81"/>
      <c r="KJO81"/>
      <c r="KJP81"/>
      <c r="KJQ81"/>
      <c r="KJR81"/>
      <c r="KJS81"/>
      <c r="KJT81"/>
      <c r="KJU81"/>
      <c r="KJV81"/>
      <c r="KJW81"/>
      <c r="KJX81"/>
      <c r="KJY81"/>
      <c r="KJZ81"/>
      <c r="KKA81"/>
      <c r="KKB81"/>
      <c r="KKC81"/>
      <c r="KKD81"/>
      <c r="KKE81"/>
      <c r="KKF81"/>
      <c r="KKG81"/>
      <c r="KKH81"/>
      <c r="KKI81"/>
      <c r="KKJ81"/>
      <c r="KKK81"/>
      <c r="KKL81"/>
      <c r="KKM81"/>
      <c r="KKN81"/>
      <c r="KKO81"/>
      <c r="KKP81"/>
      <c r="KKQ81"/>
      <c r="KKR81"/>
      <c r="KKS81"/>
      <c r="KKT81"/>
      <c r="KKU81"/>
      <c r="KKV81"/>
      <c r="KKW81"/>
      <c r="KKX81"/>
      <c r="KKY81"/>
      <c r="KKZ81"/>
      <c r="KLA81"/>
      <c r="KLB81"/>
      <c r="KLC81"/>
      <c r="KLD81"/>
      <c r="KLE81"/>
      <c r="KLF81"/>
      <c r="KLG81"/>
      <c r="KLH81"/>
      <c r="KLI81"/>
      <c r="KLJ81"/>
      <c r="KLK81"/>
      <c r="KLL81"/>
      <c r="KLM81"/>
      <c r="KLN81"/>
      <c r="KLO81"/>
      <c r="KLP81"/>
      <c r="KLQ81"/>
      <c r="KLR81"/>
      <c r="KLS81"/>
      <c r="KLT81"/>
      <c r="KLU81"/>
      <c r="KLV81"/>
      <c r="KLW81"/>
      <c r="KLX81"/>
      <c r="KLY81"/>
      <c r="KLZ81"/>
      <c r="KMA81"/>
      <c r="KMB81"/>
      <c r="KMC81"/>
      <c r="KMD81"/>
      <c r="KME81"/>
      <c r="KMF81"/>
      <c r="KMG81"/>
      <c r="KMH81"/>
      <c r="KMI81"/>
      <c r="KMJ81"/>
      <c r="KMK81"/>
      <c r="KML81"/>
      <c r="KMM81"/>
      <c r="KMN81"/>
      <c r="KMO81"/>
      <c r="KMP81"/>
      <c r="KMQ81"/>
      <c r="KMR81"/>
      <c r="KMS81"/>
      <c r="KMT81"/>
      <c r="KMU81"/>
      <c r="KMV81"/>
      <c r="KMW81"/>
      <c r="KMX81"/>
      <c r="KMY81"/>
      <c r="KMZ81"/>
      <c r="KNA81"/>
      <c r="KNB81"/>
      <c r="KNC81"/>
      <c r="KND81"/>
      <c r="KNE81"/>
      <c r="KNF81"/>
      <c r="KNG81"/>
      <c r="KNH81"/>
      <c r="KNI81"/>
      <c r="KNJ81"/>
      <c r="KNK81"/>
      <c r="KNL81"/>
      <c r="KNM81"/>
      <c r="KNN81"/>
      <c r="KNO81"/>
      <c r="KNP81"/>
      <c r="KNQ81"/>
      <c r="KNR81"/>
      <c r="KNS81"/>
      <c r="KNT81"/>
      <c r="KNU81"/>
      <c r="KNV81"/>
      <c r="KNW81"/>
      <c r="KNX81"/>
      <c r="KNY81"/>
      <c r="KNZ81"/>
      <c r="KOA81"/>
      <c r="KOB81"/>
      <c r="KOC81"/>
      <c r="KOD81"/>
      <c r="KOE81"/>
      <c r="KOF81"/>
      <c r="KOG81"/>
      <c r="KOH81"/>
      <c r="KOI81"/>
      <c r="KOJ81"/>
      <c r="KOK81"/>
      <c r="KOL81"/>
      <c r="KOM81"/>
      <c r="KON81"/>
      <c r="KOO81"/>
      <c r="KOP81"/>
      <c r="KOQ81"/>
      <c r="KOR81"/>
      <c r="KOS81"/>
      <c r="KOT81"/>
      <c r="KOU81"/>
      <c r="KOV81"/>
      <c r="KOW81"/>
      <c r="KOX81"/>
      <c r="KOY81"/>
      <c r="KOZ81"/>
      <c r="KPA81"/>
      <c r="KPB81"/>
      <c r="KPC81"/>
      <c r="KPD81"/>
      <c r="KPE81"/>
      <c r="KPF81"/>
      <c r="KPG81"/>
      <c r="KPH81"/>
      <c r="KPI81"/>
      <c r="KPJ81"/>
      <c r="KPK81"/>
      <c r="KPL81"/>
      <c r="KPM81"/>
      <c r="KPN81"/>
      <c r="KPO81"/>
      <c r="KPP81"/>
      <c r="KPQ81"/>
      <c r="KPR81"/>
      <c r="KPS81"/>
      <c r="KPT81"/>
      <c r="KPU81"/>
      <c r="KPV81"/>
      <c r="KPW81"/>
      <c r="KPX81"/>
      <c r="KPY81"/>
      <c r="KPZ81"/>
      <c r="KQA81"/>
      <c r="KQB81"/>
      <c r="KQC81"/>
      <c r="KQD81"/>
      <c r="KQE81"/>
      <c r="KQF81"/>
      <c r="KQG81"/>
      <c r="KQH81"/>
      <c r="KQI81"/>
      <c r="KQJ81"/>
      <c r="KQK81"/>
      <c r="KQL81"/>
      <c r="KQM81"/>
      <c r="KQN81"/>
      <c r="KQO81"/>
      <c r="KQP81"/>
      <c r="KQQ81"/>
      <c r="KQR81"/>
      <c r="KQS81"/>
      <c r="KQT81"/>
      <c r="KQU81"/>
      <c r="KQV81"/>
      <c r="KQW81"/>
      <c r="KQX81"/>
      <c r="KQY81"/>
      <c r="KQZ81"/>
      <c r="KRA81"/>
      <c r="KRB81"/>
      <c r="KRC81"/>
      <c r="KRD81"/>
      <c r="KRE81"/>
      <c r="KRF81"/>
      <c r="KRG81"/>
      <c r="KRH81"/>
      <c r="KRI81"/>
      <c r="KRJ81"/>
      <c r="KRK81"/>
      <c r="KRL81"/>
      <c r="KRM81"/>
      <c r="KRN81"/>
      <c r="KRO81"/>
      <c r="KRP81"/>
      <c r="KRQ81"/>
      <c r="KRR81"/>
      <c r="KRS81"/>
      <c r="KRT81"/>
      <c r="KRU81"/>
      <c r="KRV81"/>
      <c r="KRW81"/>
      <c r="KRX81"/>
      <c r="KRY81"/>
      <c r="KRZ81"/>
      <c r="KSA81"/>
      <c r="KSB81"/>
      <c r="KSC81"/>
      <c r="KSD81"/>
      <c r="KSE81"/>
      <c r="KSF81"/>
      <c r="KSG81"/>
      <c r="KSH81"/>
      <c r="KSI81"/>
      <c r="KSJ81"/>
      <c r="KSK81"/>
      <c r="KSL81"/>
      <c r="KSM81"/>
      <c r="KSN81"/>
      <c r="KSO81"/>
      <c r="KSP81"/>
      <c r="KSQ81"/>
      <c r="KSR81"/>
      <c r="KSS81"/>
      <c r="KST81"/>
      <c r="KSU81"/>
      <c r="KSV81"/>
      <c r="KSW81"/>
      <c r="KSX81"/>
      <c r="KSY81"/>
      <c r="KSZ81"/>
      <c r="KTA81"/>
      <c r="KTB81"/>
      <c r="KTC81"/>
      <c r="KTD81"/>
      <c r="KTE81"/>
      <c r="KTF81"/>
      <c r="KTG81"/>
      <c r="KTH81"/>
      <c r="KTI81"/>
      <c r="KTJ81"/>
      <c r="KTK81"/>
      <c r="KTL81"/>
      <c r="KTM81"/>
      <c r="KTN81"/>
      <c r="KTO81"/>
      <c r="KTP81"/>
      <c r="KTQ81"/>
      <c r="KTR81"/>
      <c r="KTS81"/>
      <c r="KTT81"/>
      <c r="KTU81"/>
      <c r="KTV81"/>
      <c r="KTW81"/>
      <c r="KTX81"/>
      <c r="KTY81"/>
      <c r="KTZ81"/>
      <c r="KUA81"/>
      <c r="KUB81"/>
      <c r="KUC81"/>
      <c r="KUD81"/>
      <c r="KUE81"/>
      <c r="KUF81"/>
      <c r="KUG81"/>
      <c r="KUH81"/>
      <c r="KUI81"/>
      <c r="KUJ81"/>
      <c r="KUK81"/>
      <c r="KUL81"/>
      <c r="KUM81"/>
      <c r="KUN81"/>
      <c r="KUO81"/>
      <c r="KUP81"/>
      <c r="KUQ81"/>
      <c r="KUR81"/>
      <c r="KUS81"/>
      <c r="KUT81"/>
      <c r="KUU81"/>
      <c r="KUV81"/>
      <c r="KUW81"/>
      <c r="KUX81"/>
      <c r="KUY81"/>
      <c r="KUZ81"/>
      <c r="KVA81"/>
      <c r="KVB81"/>
      <c r="KVC81"/>
      <c r="KVD81"/>
      <c r="KVE81"/>
      <c r="KVF81"/>
      <c r="KVG81"/>
      <c r="KVH81"/>
      <c r="KVI81"/>
      <c r="KVJ81"/>
      <c r="KVK81"/>
      <c r="KVL81"/>
      <c r="KVM81"/>
      <c r="KVN81"/>
      <c r="KVO81"/>
      <c r="KVP81"/>
      <c r="KVQ81"/>
      <c r="KVR81"/>
      <c r="KVS81"/>
      <c r="KVT81"/>
      <c r="KVU81"/>
      <c r="KVV81"/>
      <c r="KVW81"/>
      <c r="KVX81"/>
      <c r="KVY81"/>
      <c r="KVZ81"/>
      <c r="KWA81"/>
      <c r="KWB81"/>
      <c r="KWC81"/>
      <c r="KWD81"/>
      <c r="KWE81"/>
      <c r="KWF81"/>
      <c r="KWG81"/>
      <c r="KWH81"/>
      <c r="KWI81"/>
      <c r="KWJ81"/>
      <c r="KWK81"/>
      <c r="KWL81"/>
      <c r="KWM81"/>
      <c r="KWN81"/>
      <c r="KWO81"/>
      <c r="KWP81"/>
      <c r="KWQ81"/>
      <c r="KWR81"/>
      <c r="KWS81"/>
      <c r="KWT81"/>
      <c r="KWU81"/>
      <c r="KWV81"/>
      <c r="KWW81"/>
      <c r="KWX81"/>
      <c r="KWY81"/>
      <c r="KWZ81"/>
      <c r="KXA81"/>
      <c r="KXB81"/>
      <c r="KXC81"/>
      <c r="KXD81"/>
      <c r="KXE81"/>
      <c r="KXF81"/>
      <c r="KXG81"/>
      <c r="KXH81"/>
      <c r="KXI81"/>
      <c r="KXJ81"/>
      <c r="KXK81"/>
      <c r="KXL81"/>
      <c r="KXM81"/>
      <c r="KXN81"/>
      <c r="KXO81"/>
      <c r="KXP81"/>
      <c r="KXQ81"/>
      <c r="KXR81"/>
      <c r="KXS81"/>
      <c r="KXT81"/>
      <c r="KXU81"/>
      <c r="KXV81"/>
      <c r="KXW81"/>
      <c r="KXX81"/>
      <c r="KXY81"/>
      <c r="KXZ81"/>
      <c r="KYA81"/>
      <c r="KYB81"/>
      <c r="KYC81"/>
      <c r="KYD81"/>
      <c r="KYE81"/>
      <c r="KYF81"/>
      <c r="KYG81"/>
      <c r="KYH81"/>
      <c r="KYI81"/>
      <c r="KYJ81"/>
      <c r="KYK81"/>
      <c r="KYL81"/>
      <c r="KYM81"/>
      <c r="KYN81"/>
      <c r="KYO81"/>
      <c r="KYP81"/>
      <c r="KYQ81"/>
      <c r="KYR81"/>
      <c r="KYS81"/>
      <c r="KYT81"/>
      <c r="KYU81"/>
      <c r="KYV81"/>
      <c r="KYW81"/>
      <c r="KYX81"/>
      <c r="KYY81"/>
      <c r="KYZ81"/>
      <c r="KZA81"/>
      <c r="KZB81"/>
      <c r="KZC81"/>
      <c r="KZD81"/>
      <c r="KZE81"/>
      <c r="KZF81"/>
      <c r="KZG81"/>
      <c r="KZH81"/>
      <c r="KZI81"/>
      <c r="KZJ81"/>
      <c r="KZK81"/>
      <c r="KZL81"/>
      <c r="KZM81"/>
      <c r="KZN81"/>
      <c r="KZO81"/>
      <c r="KZP81"/>
      <c r="KZQ81"/>
      <c r="KZR81"/>
      <c r="KZS81"/>
      <c r="KZT81"/>
      <c r="KZU81"/>
      <c r="KZV81"/>
      <c r="KZW81"/>
      <c r="KZX81"/>
      <c r="KZY81"/>
      <c r="KZZ81"/>
      <c r="LAA81"/>
      <c r="LAB81"/>
      <c r="LAC81"/>
      <c r="LAD81"/>
      <c r="LAE81"/>
      <c r="LAF81"/>
      <c r="LAG81"/>
      <c r="LAH81"/>
      <c r="LAI81"/>
      <c r="LAJ81"/>
      <c r="LAK81"/>
      <c r="LAL81"/>
      <c r="LAM81"/>
      <c r="LAN81"/>
      <c r="LAO81"/>
      <c r="LAP81"/>
      <c r="LAQ81"/>
      <c r="LAR81"/>
      <c r="LAS81"/>
      <c r="LAT81"/>
      <c r="LAU81"/>
      <c r="LAV81"/>
      <c r="LAW81"/>
      <c r="LAX81"/>
      <c r="LAY81"/>
      <c r="LAZ81"/>
      <c r="LBA81"/>
      <c r="LBB81"/>
      <c r="LBC81"/>
      <c r="LBD81"/>
      <c r="LBE81"/>
      <c r="LBF81"/>
      <c r="LBG81"/>
      <c r="LBH81"/>
      <c r="LBI81"/>
      <c r="LBJ81"/>
      <c r="LBK81"/>
      <c r="LBL81"/>
      <c r="LBM81"/>
      <c r="LBN81"/>
      <c r="LBO81"/>
      <c r="LBP81"/>
      <c r="LBQ81"/>
      <c r="LBR81"/>
      <c r="LBS81"/>
      <c r="LBT81"/>
      <c r="LBU81"/>
      <c r="LBV81"/>
      <c r="LBW81"/>
      <c r="LBX81"/>
      <c r="LBY81"/>
      <c r="LBZ81"/>
      <c r="LCA81"/>
      <c r="LCB81"/>
      <c r="LCC81"/>
      <c r="LCD81"/>
      <c r="LCE81"/>
      <c r="LCF81"/>
      <c r="LCG81"/>
      <c r="LCH81"/>
      <c r="LCI81"/>
      <c r="LCJ81"/>
      <c r="LCK81"/>
      <c r="LCL81"/>
      <c r="LCM81"/>
      <c r="LCN81"/>
      <c r="LCO81"/>
      <c r="LCP81"/>
      <c r="LCQ81"/>
      <c r="LCR81"/>
      <c r="LCS81"/>
      <c r="LCT81"/>
      <c r="LCU81"/>
      <c r="LCV81"/>
      <c r="LCW81"/>
      <c r="LCX81"/>
      <c r="LCY81"/>
      <c r="LCZ81"/>
      <c r="LDA81"/>
      <c r="LDB81"/>
      <c r="LDC81"/>
      <c r="LDD81"/>
      <c r="LDE81"/>
      <c r="LDF81"/>
      <c r="LDG81"/>
      <c r="LDH81"/>
      <c r="LDI81"/>
      <c r="LDJ81"/>
      <c r="LDK81"/>
      <c r="LDL81"/>
      <c r="LDM81"/>
      <c r="LDN81"/>
      <c r="LDO81"/>
      <c r="LDP81"/>
      <c r="LDQ81"/>
      <c r="LDR81"/>
      <c r="LDS81"/>
      <c r="LDT81"/>
      <c r="LDU81"/>
      <c r="LDV81"/>
      <c r="LDW81"/>
      <c r="LDX81"/>
      <c r="LDY81"/>
      <c r="LDZ81"/>
      <c r="LEA81"/>
      <c r="LEB81"/>
      <c r="LEC81"/>
      <c r="LED81"/>
      <c r="LEE81"/>
      <c r="LEF81"/>
      <c r="LEG81"/>
      <c r="LEH81"/>
      <c r="LEI81"/>
      <c r="LEJ81"/>
      <c r="LEK81"/>
      <c r="LEL81"/>
      <c r="LEM81"/>
      <c r="LEN81"/>
      <c r="LEO81"/>
      <c r="LEP81"/>
      <c r="LEQ81"/>
      <c r="LER81"/>
      <c r="LES81"/>
      <c r="LET81"/>
      <c r="LEU81"/>
      <c r="LEV81"/>
      <c r="LEW81"/>
      <c r="LEX81"/>
      <c r="LEY81"/>
      <c r="LEZ81"/>
      <c r="LFA81"/>
      <c r="LFB81"/>
      <c r="LFC81"/>
      <c r="LFD81"/>
      <c r="LFE81"/>
      <c r="LFF81"/>
      <c r="LFG81"/>
      <c r="LFH81"/>
      <c r="LFI81"/>
      <c r="LFJ81"/>
      <c r="LFK81"/>
      <c r="LFL81"/>
      <c r="LFM81"/>
      <c r="LFN81"/>
      <c r="LFO81"/>
      <c r="LFP81"/>
      <c r="LFQ81"/>
      <c r="LFR81"/>
      <c r="LFS81"/>
      <c r="LFT81"/>
      <c r="LFU81"/>
      <c r="LFV81"/>
      <c r="LFW81"/>
      <c r="LFX81"/>
      <c r="LFY81"/>
      <c r="LFZ81"/>
      <c r="LGA81"/>
      <c r="LGB81"/>
      <c r="LGC81"/>
      <c r="LGD81"/>
      <c r="LGE81"/>
      <c r="LGF81"/>
      <c r="LGG81"/>
      <c r="LGH81"/>
      <c r="LGI81"/>
      <c r="LGJ81"/>
      <c r="LGK81"/>
      <c r="LGL81"/>
      <c r="LGM81"/>
      <c r="LGN81"/>
      <c r="LGO81"/>
      <c r="LGP81"/>
      <c r="LGQ81"/>
      <c r="LGR81"/>
      <c r="LGS81"/>
      <c r="LGT81"/>
      <c r="LGU81"/>
      <c r="LGV81"/>
      <c r="LGW81"/>
      <c r="LGX81"/>
      <c r="LGY81"/>
      <c r="LGZ81"/>
      <c r="LHA81"/>
      <c r="LHB81"/>
      <c r="LHC81"/>
      <c r="LHD81"/>
      <c r="LHE81"/>
      <c r="LHF81"/>
      <c r="LHG81"/>
      <c r="LHH81"/>
      <c r="LHI81"/>
      <c r="LHJ81"/>
      <c r="LHK81"/>
      <c r="LHL81"/>
      <c r="LHM81"/>
      <c r="LHN81"/>
      <c r="LHO81"/>
      <c r="LHP81"/>
      <c r="LHQ81"/>
      <c r="LHR81"/>
      <c r="LHS81"/>
      <c r="LHT81"/>
      <c r="LHU81"/>
      <c r="LHV81"/>
      <c r="LHW81"/>
      <c r="LHX81"/>
      <c r="LHY81"/>
      <c r="LHZ81"/>
      <c r="LIA81"/>
      <c r="LIB81"/>
      <c r="LIC81"/>
      <c r="LID81"/>
      <c r="LIE81"/>
      <c r="LIF81"/>
      <c r="LIG81"/>
      <c r="LIH81"/>
      <c r="LII81"/>
      <c r="LIJ81"/>
      <c r="LIK81"/>
      <c r="LIL81"/>
      <c r="LIM81"/>
      <c r="LIN81"/>
      <c r="LIO81"/>
      <c r="LIP81"/>
      <c r="LIQ81"/>
      <c r="LIR81"/>
      <c r="LIS81"/>
      <c r="LIT81"/>
      <c r="LIU81"/>
      <c r="LIV81"/>
      <c r="LIW81"/>
      <c r="LIX81"/>
      <c r="LIY81"/>
      <c r="LIZ81"/>
      <c r="LJA81"/>
      <c r="LJB81"/>
      <c r="LJC81"/>
      <c r="LJD81"/>
      <c r="LJE81"/>
      <c r="LJF81"/>
      <c r="LJG81"/>
      <c r="LJH81"/>
      <c r="LJI81"/>
      <c r="LJJ81"/>
      <c r="LJK81"/>
      <c r="LJL81"/>
      <c r="LJM81"/>
      <c r="LJN81"/>
      <c r="LJO81"/>
      <c r="LJP81"/>
      <c r="LJQ81"/>
      <c r="LJR81"/>
      <c r="LJS81"/>
      <c r="LJT81"/>
      <c r="LJU81"/>
      <c r="LJV81"/>
      <c r="LJW81"/>
      <c r="LJX81"/>
      <c r="LJY81"/>
      <c r="LJZ81"/>
      <c r="LKA81"/>
      <c r="LKB81"/>
      <c r="LKC81"/>
      <c r="LKD81"/>
      <c r="LKE81"/>
      <c r="LKF81"/>
      <c r="LKG81"/>
      <c r="LKH81"/>
      <c r="LKI81"/>
      <c r="LKJ81"/>
      <c r="LKK81"/>
      <c r="LKL81"/>
      <c r="LKM81"/>
      <c r="LKN81"/>
      <c r="LKO81"/>
      <c r="LKP81"/>
      <c r="LKQ81"/>
      <c r="LKR81"/>
      <c r="LKS81"/>
      <c r="LKT81"/>
      <c r="LKU81"/>
      <c r="LKV81"/>
      <c r="LKW81"/>
      <c r="LKX81"/>
      <c r="LKY81"/>
      <c r="LKZ81"/>
      <c r="LLA81"/>
      <c r="LLB81"/>
      <c r="LLC81"/>
      <c r="LLD81"/>
      <c r="LLE81"/>
      <c r="LLF81"/>
      <c r="LLG81"/>
      <c r="LLH81"/>
      <c r="LLI81"/>
      <c r="LLJ81"/>
      <c r="LLK81"/>
      <c r="LLL81"/>
      <c r="LLM81"/>
      <c r="LLN81"/>
      <c r="LLO81"/>
      <c r="LLP81"/>
      <c r="LLQ81"/>
      <c r="LLR81"/>
      <c r="LLS81"/>
      <c r="LLT81"/>
      <c r="LLU81"/>
      <c r="LLV81"/>
      <c r="LLW81"/>
      <c r="LLX81"/>
      <c r="LLY81"/>
      <c r="LLZ81"/>
      <c r="LMA81"/>
      <c r="LMB81"/>
      <c r="LMC81"/>
      <c r="LMD81"/>
      <c r="LME81"/>
      <c r="LMF81"/>
      <c r="LMG81"/>
      <c r="LMH81"/>
      <c r="LMI81"/>
      <c r="LMJ81"/>
      <c r="LMK81"/>
      <c r="LML81"/>
      <c r="LMM81"/>
      <c r="LMN81"/>
      <c r="LMO81"/>
      <c r="LMP81"/>
      <c r="LMQ81"/>
      <c r="LMR81"/>
      <c r="LMS81"/>
      <c r="LMT81"/>
      <c r="LMU81"/>
      <c r="LMV81"/>
      <c r="LMW81"/>
      <c r="LMX81"/>
      <c r="LMY81"/>
      <c r="LMZ81"/>
      <c r="LNA81"/>
      <c r="LNB81"/>
      <c r="LNC81"/>
      <c r="LND81"/>
      <c r="LNE81"/>
      <c r="LNF81"/>
      <c r="LNG81"/>
      <c r="LNH81"/>
      <c r="LNI81"/>
      <c r="LNJ81"/>
      <c r="LNK81"/>
      <c r="LNL81"/>
      <c r="LNM81"/>
      <c r="LNN81"/>
      <c r="LNO81"/>
      <c r="LNP81"/>
      <c r="LNQ81"/>
      <c r="LNR81"/>
      <c r="LNS81"/>
      <c r="LNT81"/>
      <c r="LNU81"/>
      <c r="LNV81"/>
      <c r="LNW81"/>
      <c r="LNX81"/>
      <c r="LNY81"/>
      <c r="LNZ81"/>
      <c r="LOA81"/>
      <c r="LOB81"/>
      <c r="LOC81"/>
      <c r="LOD81"/>
      <c r="LOE81"/>
      <c r="LOF81"/>
      <c r="LOG81"/>
      <c r="LOH81"/>
      <c r="LOI81"/>
      <c r="LOJ81"/>
      <c r="LOK81"/>
      <c r="LOL81"/>
      <c r="LOM81"/>
      <c r="LON81"/>
      <c r="LOO81"/>
      <c r="LOP81"/>
      <c r="LOQ81"/>
      <c r="LOR81"/>
      <c r="LOS81"/>
      <c r="LOT81"/>
      <c r="LOU81"/>
      <c r="LOV81"/>
      <c r="LOW81"/>
      <c r="LOX81"/>
      <c r="LOY81"/>
      <c r="LOZ81"/>
      <c r="LPA81"/>
      <c r="LPB81"/>
      <c r="LPC81"/>
      <c r="LPD81"/>
      <c r="LPE81"/>
      <c r="LPF81"/>
      <c r="LPG81"/>
      <c r="LPH81"/>
      <c r="LPI81"/>
      <c r="LPJ81"/>
      <c r="LPK81"/>
      <c r="LPL81"/>
      <c r="LPM81"/>
      <c r="LPN81"/>
      <c r="LPO81"/>
      <c r="LPP81"/>
      <c r="LPQ81"/>
      <c r="LPR81"/>
      <c r="LPS81"/>
      <c r="LPT81"/>
      <c r="LPU81"/>
      <c r="LPV81"/>
      <c r="LPW81"/>
      <c r="LPX81"/>
      <c r="LPY81"/>
      <c r="LPZ81"/>
      <c r="LQA81"/>
      <c r="LQB81"/>
      <c r="LQC81"/>
      <c r="LQD81"/>
      <c r="LQE81"/>
      <c r="LQF81"/>
      <c r="LQG81"/>
      <c r="LQH81"/>
      <c r="LQI81"/>
      <c r="LQJ81"/>
      <c r="LQK81"/>
      <c r="LQL81"/>
      <c r="LQM81"/>
      <c r="LQN81"/>
      <c r="LQO81"/>
      <c r="LQP81"/>
      <c r="LQQ81"/>
      <c r="LQR81"/>
      <c r="LQS81"/>
      <c r="LQT81"/>
      <c r="LQU81"/>
      <c r="LQV81"/>
      <c r="LQW81"/>
      <c r="LQX81"/>
      <c r="LQY81"/>
      <c r="LQZ81"/>
      <c r="LRA81"/>
      <c r="LRB81"/>
      <c r="LRC81"/>
      <c r="LRD81"/>
      <c r="LRE81"/>
      <c r="LRF81"/>
      <c r="LRG81"/>
      <c r="LRH81"/>
      <c r="LRI81"/>
      <c r="LRJ81"/>
      <c r="LRK81"/>
      <c r="LRL81"/>
      <c r="LRM81"/>
      <c r="LRN81"/>
      <c r="LRO81"/>
      <c r="LRP81"/>
      <c r="LRQ81"/>
      <c r="LRR81"/>
      <c r="LRS81"/>
      <c r="LRT81"/>
      <c r="LRU81"/>
      <c r="LRV81"/>
      <c r="LRW81"/>
      <c r="LRX81"/>
      <c r="LRY81"/>
      <c r="LRZ81"/>
      <c r="LSA81"/>
      <c r="LSB81"/>
      <c r="LSC81"/>
      <c r="LSD81"/>
      <c r="LSE81"/>
      <c r="LSF81"/>
      <c r="LSG81"/>
      <c r="LSH81"/>
      <c r="LSI81"/>
      <c r="LSJ81"/>
      <c r="LSK81"/>
      <c r="LSL81"/>
      <c r="LSM81"/>
      <c r="LSN81"/>
      <c r="LSO81"/>
      <c r="LSP81"/>
      <c r="LSQ81"/>
      <c r="LSR81"/>
      <c r="LSS81"/>
      <c r="LST81"/>
      <c r="LSU81"/>
      <c r="LSV81"/>
      <c r="LSW81"/>
      <c r="LSX81"/>
      <c r="LSY81"/>
      <c r="LSZ81"/>
      <c r="LTA81"/>
      <c r="LTB81"/>
      <c r="LTC81"/>
      <c r="LTD81"/>
      <c r="LTE81"/>
      <c r="LTF81"/>
      <c r="LTG81"/>
      <c r="LTH81"/>
      <c r="LTI81"/>
      <c r="LTJ81"/>
      <c r="LTK81"/>
      <c r="LTL81"/>
      <c r="LTM81"/>
      <c r="LTN81"/>
      <c r="LTO81"/>
      <c r="LTP81"/>
      <c r="LTQ81"/>
      <c r="LTR81"/>
      <c r="LTS81"/>
      <c r="LTT81"/>
      <c r="LTU81"/>
      <c r="LTV81"/>
      <c r="LTW81"/>
      <c r="LTX81"/>
      <c r="LTY81"/>
      <c r="LTZ81"/>
      <c r="LUA81"/>
      <c r="LUB81"/>
      <c r="LUC81"/>
      <c r="LUD81"/>
      <c r="LUE81"/>
      <c r="LUF81"/>
      <c r="LUG81"/>
      <c r="LUH81"/>
      <c r="LUI81"/>
      <c r="LUJ81"/>
      <c r="LUK81"/>
      <c r="LUL81"/>
      <c r="LUM81"/>
      <c r="LUN81"/>
      <c r="LUO81"/>
      <c r="LUP81"/>
      <c r="LUQ81"/>
      <c r="LUR81"/>
      <c r="LUS81"/>
      <c r="LUT81"/>
      <c r="LUU81"/>
      <c r="LUV81"/>
      <c r="LUW81"/>
      <c r="LUX81"/>
      <c r="LUY81"/>
      <c r="LUZ81"/>
      <c r="LVA81"/>
      <c r="LVB81"/>
      <c r="LVC81"/>
      <c r="LVD81"/>
      <c r="LVE81"/>
      <c r="LVF81"/>
      <c r="LVG81"/>
      <c r="LVH81"/>
      <c r="LVI81"/>
      <c r="LVJ81"/>
      <c r="LVK81"/>
      <c r="LVL81"/>
      <c r="LVM81"/>
      <c r="LVN81"/>
      <c r="LVO81"/>
      <c r="LVP81"/>
      <c r="LVQ81"/>
      <c r="LVR81"/>
      <c r="LVS81"/>
      <c r="LVT81"/>
      <c r="LVU81"/>
      <c r="LVV81"/>
      <c r="LVW81"/>
      <c r="LVX81"/>
      <c r="LVY81"/>
      <c r="LVZ81"/>
      <c r="LWA81"/>
      <c r="LWB81"/>
      <c r="LWC81"/>
      <c r="LWD81"/>
      <c r="LWE81"/>
      <c r="LWF81"/>
      <c r="LWG81"/>
      <c r="LWH81"/>
      <c r="LWI81"/>
      <c r="LWJ81"/>
      <c r="LWK81"/>
      <c r="LWL81"/>
      <c r="LWM81"/>
      <c r="LWN81"/>
      <c r="LWO81"/>
      <c r="LWP81"/>
      <c r="LWQ81"/>
      <c r="LWR81"/>
      <c r="LWS81"/>
      <c r="LWT81"/>
      <c r="LWU81"/>
      <c r="LWV81"/>
      <c r="LWW81"/>
      <c r="LWX81"/>
      <c r="LWY81"/>
      <c r="LWZ81"/>
      <c r="LXA81"/>
      <c r="LXB81"/>
      <c r="LXC81"/>
      <c r="LXD81"/>
      <c r="LXE81"/>
      <c r="LXF81"/>
      <c r="LXG81"/>
      <c r="LXH81"/>
      <c r="LXI81"/>
      <c r="LXJ81"/>
      <c r="LXK81"/>
      <c r="LXL81"/>
      <c r="LXM81"/>
      <c r="LXN81"/>
      <c r="LXO81"/>
      <c r="LXP81"/>
      <c r="LXQ81"/>
      <c r="LXR81"/>
      <c r="LXS81"/>
      <c r="LXT81"/>
      <c r="LXU81"/>
      <c r="LXV81"/>
      <c r="LXW81"/>
      <c r="LXX81"/>
      <c r="LXY81"/>
      <c r="LXZ81"/>
      <c r="LYA81"/>
      <c r="LYB81"/>
      <c r="LYC81"/>
      <c r="LYD81"/>
      <c r="LYE81"/>
      <c r="LYF81"/>
      <c r="LYG81"/>
      <c r="LYH81"/>
      <c r="LYI81"/>
      <c r="LYJ81"/>
      <c r="LYK81"/>
      <c r="LYL81"/>
      <c r="LYM81"/>
      <c r="LYN81"/>
      <c r="LYO81"/>
      <c r="LYP81"/>
      <c r="LYQ81"/>
      <c r="LYR81"/>
      <c r="LYS81"/>
      <c r="LYT81"/>
      <c r="LYU81"/>
      <c r="LYV81"/>
      <c r="LYW81"/>
      <c r="LYX81"/>
      <c r="LYY81"/>
      <c r="LYZ81"/>
      <c r="LZA81"/>
      <c r="LZB81"/>
      <c r="LZC81"/>
      <c r="LZD81"/>
      <c r="LZE81"/>
      <c r="LZF81"/>
      <c r="LZG81"/>
      <c r="LZH81"/>
      <c r="LZI81"/>
      <c r="LZJ81"/>
      <c r="LZK81"/>
      <c r="LZL81"/>
      <c r="LZM81"/>
      <c r="LZN81"/>
      <c r="LZO81"/>
      <c r="LZP81"/>
      <c r="LZQ81"/>
      <c r="LZR81"/>
      <c r="LZS81"/>
      <c r="LZT81"/>
      <c r="LZU81"/>
      <c r="LZV81"/>
      <c r="LZW81"/>
      <c r="LZX81"/>
      <c r="LZY81"/>
      <c r="LZZ81"/>
      <c r="MAA81"/>
      <c r="MAB81"/>
      <c r="MAC81"/>
      <c r="MAD81"/>
      <c r="MAE81"/>
      <c r="MAF81"/>
      <c r="MAG81"/>
      <c r="MAH81"/>
      <c r="MAI81"/>
      <c r="MAJ81"/>
      <c r="MAK81"/>
      <c r="MAL81"/>
      <c r="MAM81"/>
      <c r="MAN81"/>
      <c r="MAO81"/>
      <c r="MAP81"/>
      <c r="MAQ81"/>
      <c r="MAR81"/>
      <c r="MAS81"/>
      <c r="MAT81"/>
      <c r="MAU81"/>
      <c r="MAV81"/>
      <c r="MAW81"/>
      <c r="MAX81"/>
      <c r="MAY81"/>
      <c r="MAZ81"/>
      <c r="MBA81"/>
      <c r="MBB81"/>
      <c r="MBC81"/>
      <c r="MBD81"/>
      <c r="MBE81"/>
      <c r="MBF81"/>
      <c r="MBG81"/>
      <c r="MBH81"/>
      <c r="MBI81"/>
      <c r="MBJ81"/>
      <c r="MBK81"/>
      <c r="MBL81"/>
      <c r="MBM81"/>
      <c r="MBN81"/>
      <c r="MBO81"/>
      <c r="MBP81"/>
      <c r="MBQ81"/>
      <c r="MBR81"/>
      <c r="MBS81"/>
      <c r="MBT81"/>
      <c r="MBU81"/>
      <c r="MBV81"/>
      <c r="MBW81"/>
      <c r="MBX81"/>
      <c r="MBY81"/>
      <c r="MBZ81"/>
      <c r="MCA81"/>
      <c r="MCB81"/>
      <c r="MCC81"/>
      <c r="MCD81"/>
      <c r="MCE81"/>
      <c r="MCF81"/>
      <c r="MCG81"/>
      <c r="MCH81"/>
      <c r="MCI81"/>
      <c r="MCJ81"/>
      <c r="MCK81"/>
      <c r="MCL81"/>
      <c r="MCM81"/>
      <c r="MCN81"/>
      <c r="MCO81"/>
      <c r="MCP81"/>
      <c r="MCQ81"/>
      <c r="MCR81"/>
      <c r="MCS81"/>
      <c r="MCT81"/>
      <c r="MCU81"/>
      <c r="MCV81"/>
      <c r="MCW81"/>
      <c r="MCX81"/>
      <c r="MCY81"/>
      <c r="MCZ81"/>
      <c r="MDA81"/>
      <c r="MDB81"/>
      <c r="MDC81"/>
      <c r="MDD81"/>
      <c r="MDE81"/>
      <c r="MDF81"/>
      <c r="MDG81"/>
      <c r="MDH81"/>
      <c r="MDI81"/>
      <c r="MDJ81"/>
      <c r="MDK81"/>
      <c r="MDL81"/>
      <c r="MDM81"/>
      <c r="MDN81"/>
      <c r="MDO81"/>
      <c r="MDP81"/>
      <c r="MDQ81"/>
      <c r="MDR81"/>
      <c r="MDS81"/>
      <c r="MDT81"/>
      <c r="MDU81"/>
      <c r="MDV81"/>
      <c r="MDW81"/>
      <c r="MDX81"/>
      <c r="MDY81"/>
      <c r="MDZ81"/>
      <c r="MEA81"/>
      <c r="MEB81"/>
      <c r="MEC81"/>
      <c r="MED81"/>
      <c r="MEE81"/>
      <c r="MEF81"/>
      <c r="MEG81"/>
      <c r="MEH81"/>
      <c r="MEI81"/>
      <c r="MEJ81"/>
      <c r="MEK81"/>
      <c r="MEL81"/>
      <c r="MEM81"/>
      <c r="MEN81"/>
      <c r="MEO81"/>
      <c r="MEP81"/>
      <c r="MEQ81"/>
      <c r="MER81"/>
      <c r="MES81"/>
      <c r="MET81"/>
      <c r="MEU81"/>
      <c r="MEV81"/>
      <c r="MEW81"/>
      <c r="MEX81"/>
      <c r="MEY81"/>
      <c r="MEZ81"/>
      <c r="MFA81"/>
      <c r="MFB81"/>
      <c r="MFC81"/>
      <c r="MFD81"/>
      <c r="MFE81"/>
      <c r="MFF81"/>
      <c r="MFG81"/>
      <c r="MFH81"/>
      <c r="MFI81"/>
      <c r="MFJ81"/>
      <c r="MFK81"/>
      <c r="MFL81"/>
      <c r="MFM81"/>
      <c r="MFN81"/>
      <c r="MFO81"/>
      <c r="MFP81"/>
      <c r="MFQ81"/>
      <c r="MFR81"/>
      <c r="MFS81"/>
      <c r="MFT81"/>
      <c r="MFU81"/>
      <c r="MFV81"/>
      <c r="MFW81"/>
      <c r="MFX81"/>
      <c r="MFY81"/>
      <c r="MFZ81"/>
      <c r="MGA81"/>
      <c r="MGB81"/>
      <c r="MGC81"/>
      <c r="MGD81"/>
      <c r="MGE81"/>
      <c r="MGF81"/>
      <c r="MGG81"/>
      <c r="MGH81"/>
      <c r="MGI81"/>
      <c r="MGJ81"/>
      <c r="MGK81"/>
      <c r="MGL81"/>
      <c r="MGM81"/>
      <c r="MGN81"/>
      <c r="MGO81"/>
      <c r="MGP81"/>
      <c r="MGQ81"/>
      <c r="MGR81"/>
      <c r="MGS81"/>
      <c r="MGT81"/>
      <c r="MGU81"/>
      <c r="MGV81"/>
      <c r="MGW81"/>
      <c r="MGX81"/>
      <c r="MGY81"/>
      <c r="MGZ81"/>
      <c r="MHA81"/>
      <c r="MHB81"/>
      <c r="MHC81"/>
      <c r="MHD81"/>
      <c r="MHE81"/>
      <c r="MHF81"/>
      <c r="MHG81"/>
      <c r="MHH81"/>
      <c r="MHI81"/>
      <c r="MHJ81"/>
      <c r="MHK81"/>
      <c r="MHL81"/>
      <c r="MHM81"/>
      <c r="MHN81"/>
      <c r="MHO81"/>
      <c r="MHP81"/>
      <c r="MHQ81"/>
      <c r="MHR81"/>
      <c r="MHS81"/>
      <c r="MHT81"/>
      <c r="MHU81"/>
      <c r="MHV81"/>
      <c r="MHW81"/>
      <c r="MHX81"/>
      <c r="MHY81"/>
      <c r="MHZ81"/>
      <c r="MIA81"/>
      <c r="MIB81"/>
      <c r="MIC81"/>
      <c r="MID81"/>
      <c r="MIE81"/>
      <c r="MIF81"/>
      <c r="MIG81"/>
      <c r="MIH81"/>
      <c r="MII81"/>
      <c r="MIJ81"/>
      <c r="MIK81"/>
      <c r="MIL81"/>
      <c r="MIM81"/>
      <c r="MIN81"/>
      <c r="MIO81"/>
      <c r="MIP81"/>
      <c r="MIQ81"/>
      <c r="MIR81"/>
      <c r="MIS81"/>
      <c r="MIT81"/>
      <c r="MIU81"/>
      <c r="MIV81"/>
      <c r="MIW81"/>
      <c r="MIX81"/>
      <c r="MIY81"/>
      <c r="MIZ81"/>
      <c r="MJA81"/>
      <c r="MJB81"/>
      <c r="MJC81"/>
      <c r="MJD81"/>
      <c r="MJE81"/>
      <c r="MJF81"/>
      <c r="MJG81"/>
      <c r="MJH81"/>
      <c r="MJI81"/>
      <c r="MJJ81"/>
      <c r="MJK81"/>
      <c r="MJL81"/>
      <c r="MJM81"/>
      <c r="MJN81"/>
      <c r="MJO81"/>
      <c r="MJP81"/>
      <c r="MJQ81"/>
      <c r="MJR81"/>
      <c r="MJS81"/>
      <c r="MJT81"/>
      <c r="MJU81"/>
      <c r="MJV81"/>
      <c r="MJW81"/>
      <c r="MJX81"/>
      <c r="MJY81"/>
      <c r="MJZ81"/>
      <c r="MKA81"/>
      <c r="MKB81"/>
      <c r="MKC81"/>
      <c r="MKD81"/>
      <c r="MKE81"/>
      <c r="MKF81"/>
      <c r="MKG81"/>
      <c r="MKH81"/>
      <c r="MKI81"/>
      <c r="MKJ81"/>
      <c r="MKK81"/>
      <c r="MKL81"/>
      <c r="MKM81"/>
      <c r="MKN81"/>
      <c r="MKO81"/>
      <c r="MKP81"/>
      <c r="MKQ81"/>
      <c r="MKR81"/>
      <c r="MKS81"/>
      <c r="MKT81"/>
      <c r="MKU81"/>
      <c r="MKV81"/>
      <c r="MKW81"/>
      <c r="MKX81"/>
      <c r="MKY81"/>
      <c r="MKZ81"/>
      <c r="MLA81"/>
      <c r="MLB81"/>
      <c r="MLC81"/>
      <c r="MLD81"/>
      <c r="MLE81"/>
      <c r="MLF81"/>
      <c r="MLG81"/>
      <c r="MLH81"/>
      <c r="MLI81"/>
      <c r="MLJ81"/>
      <c r="MLK81"/>
      <c r="MLL81"/>
      <c r="MLM81"/>
      <c r="MLN81"/>
      <c r="MLO81"/>
      <c r="MLP81"/>
      <c r="MLQ81"/>
      <c r="MLR81"/>
      <c r="MLS81"/>
      <c r="MLT81"/>
      <c r="MLU81"/>
      <c r="MLV81"/>
      <c r="MLW81"/>
      <c r="MLX81"/>
      <c r="MLY81"/>
      <c r="MLZ81"/>
      <c r="MMA81"/>
      <c r="MMB81"/>
      <c r="MMC81"/>
      <c r="MMD81"/>
      <c r="MME81"/>
      <c r="MMF81"/>
      <c r="MMG81"/>
      <c r="MMH81"/>
      <c r="MMI81"/>
      <c r="MMJ81"/>
      <c r="MMK81"/>
      <c r="MML81"/>
      <c r="MMM81"/>
      <c r="MMN81"/>
      <c r="MMO81"/>
      <c r="MMP81"/>
      <c r="MMQ81"/>
      <c r="MMR81"/>
      <c r="MMS81"/>
      <c r="MMT81"/>
      <c r="MMU81"/>
      <c r="MMV81"/>
      <c r="MMW81"/>
      <c r="MMX81"/>
      <c r="MMY81"/>
      <c r="MMZ81"/>
      <c r="MNA81"/>
      <c r="MNB81"/>
      <c r="MNC81"/>
      <c r="MND81"/>
      <c r="MNE81"/>
      <c r="MNF81"/>
      <c r="MNG81"/>
      <c r="MNH81"/>
      <c r="MNI81"/>
      <c r="MNJ81"/>
      <c r="MNK81"/>
      <c r="MNL81"/>
      <c r="MNM81"/>
      <c r="MNN81"/>
      <c r="MNO81"/>
      <c r="MNP81"/>
      <c r="MNQ81"/>
      <c r="MNR81"/>
      <c r="MNS81"/>
      <c r="MNT81"/>
      <c r="MNU81"/>
      <c r="MNV81"/>
      <c r="MNW81"/>
      <c r="MNX81"/>
      <c r="MNY81"/>
      <c r="MNZ81"/>
      <c r="MOA81"/>
      <c r="MOB81"/>
      <c r="MOC81"/>
      <c r="MOD81"/>
      <c r="MOE81"/>
      <c r="MOF81"/>
      <c r="MOG81"/>
      <c r="MOH81"/>
      <c r="MOI81"/>
      <c r="MOJ81"/>
      <c r="MOK81"/>
      <c r="MOL81"/>
      <c r="MOM81"/>
      <c r="MON81"/>
      <c r="MOO81"/>
      <c r="MOP81"/>
      <c r="MOQ81"/>
      <c r="MOR81"/>
      <c r="MOS81"/>
      <c r="MOT81"/>
      <c r="MOU81"/>
      <c r="MOV81"/>
      <c r="MOW81"/>
      <c r="MOX81"/>
      <c r="MOY81"/>
      <c r="MOZ81"/>
      <c r="MPA81"/>
      <c r="MPB81"/>
      <c r="MPC81"/>
      <c r="MPD81"/>
      <c r="MPE81"/>
      <c r="MPF81"/>
      <c r="MPG81"/>
      <c r="MPH81"/>
      <c r="MPI81"/>
      <c r="MPJ81"/>
      <c r="MPK81"/>
      <c r="MPL81"/>
      <c r="MPM81"/>
      <c r="MPN81"/>
      <c r="MPO81"/>
      <c r="MPP81"/>
      <c r="MPQ81"/>
      <c r="MPR81"/>
      <c r="MPS81"/>
      <c r="MPT81"/>
      <c r="MPU81"/>
      <c r="MPV81"/>
      <c r="MPW81"/>
      <c r="MPX81"/>
      <c r="MPY81"/>
      <c r="MPZ81"/>
      <c r="MQA81"/>
      <c r="MQB81"/>
      <c r="MQC81"/>
      <c r="MQD81"/>
      <c r="MQE81"/>
      <c r="MQF81"/>
      <c r="MQG81"/>
      <c r="MQH81"/>
      <c r="MQI81"/>
      <c r="MQJ81"/>
      <c r="MQK81"/>
      <c r="MQL81"/>
      <c r="MQM81"/>
      <c r="MQN81"/>
      <c r="MQO81"/>
      <c r="MQP81"/>
      <c r="MQQ81"/>
      <c r="MQR81"/>
      <c r="MQS81"/>
      <c r="MQT81"/>
      <c r="MQU81"/>
      <c r="MQV81"/>
      <c r="MQW81"/>
      <c r="MQX81"/>
      <c r="MQY81"/>
      <c r="MQZ81"/>
      <c r="MRA81"/>
      <c r="MRB81"/>
      <c r="MRC81"/>
      <c r="MRD81"/>
      <c r="MRE81"/>
      <c r="MRF81"/>
      <c r="MRG81"/>
      <c r="MRH81"/>
      <c r="MRI81"/>
      <c r="MRJ81"/>
      <c r="MRK81"/>
      <c r="MRL81"/>
      <c r="MRM81"/>
      <c r="MRN81"/>
      <c r="MRO81"/>
      <c r="MRP81"/>
      <c r="MRQ81"/>
      <c r="MRR81"/>
      <c r="MRS81"/>
      <c r="MRT81"/>
      <c r="MRU81"/>
      <c r="MRV81"/>
      <c r="MRW81"/>
      <c r="MRX81"/>
      <c r="MRY81"/>
      <c r="MRZ81"/>
      <c r="MSA81"/>
      <c r="MSB81"/>
      <c r="MSC81"/>
      <c r="MSD81"/>
      <c r="MSE81"/>
      <c r="MSF81"/>
      <c r="MSG81"/>
      <c r="MSH81"/>
      <c r="MSI81"/>
      <c r="MSJ81"/>
      <c r="MSK81"/>
      <c r="MSL81"/>
      <c r="MSM81"/>
      <c r="MSN81"/>
      <c r="MSO81"/>
      <c r="MSP81"/>
      <c r="MSQ81"/>
      <c r="MSR81"/>
      <c r="MSS81"/>
      <c r="MST81"/>
      <c r="MSU81"/>
      <c r="MSV81"/>
      <c r="MSW81"/>
      <c r="MSX81"/>
      <c r="MSY81"/>
      <c r="MSZ81"/>
      <c r="MTA81"/>
      <c r="MTB81"/>
      <c r="MTC81"/>
      <c r="MTD81"/>
      <c r="MTE81"/>
      <c r="MTF81"/>
      <c r="MTG81"/>
      <c r="MTH81"/>
      <c r="MTI81"/>
      <c r="MTJ81"/>
      <c r="MTK81"/>
      <c r="MTL81"/>
      <c r="MTM81"/>
      <c r="MTN81"/>
      <c r="MTO81"/>
      <c r="MTP81"/>
      <c r="MTQ81"/>
      <c r="MTR81"/>
      <c r="MTS81"/>
      <c r="MTT81"/>
      <c r="MTU81"/>
      <c r="MTV81"/>
      <c r="MTW81"/>
      <c r="MTX81"/>
      <c r="MTY81"/>
      <c r="MTZ81"/>
      <c r="MUA81"/>
      <c r="MUB81"/>
      <c r="MUC81"/>
      <c r="MUD81"/>
      <c r="MUE81"/>
      <c r="MUF81"/>
      <c r="MUG81"/>
      <c r="MUH81"/>
      <c r="MUI81"/>
      <c r="MUJ81"/>
      <c r="MUK81"/>
      <c r="MUL81"/>
      <c r="MUM81"/>
      <c r="MUN81"/>
      <c r="MUO81"/>
      <c r="MUP81"/>
      <c r="MUQ81"/>
      <c r="MUR81"/>
      <c r="MUS81"/>
      <c r="MUT81"/>
      <c r="MUU81"/>
      <c r="MUV81"/>
      <c r="MUW81"/>
      <c r="MUX81"/>
      <c r="MUY81"/>
      <c r="MUZ81"/>
      <c r="MVA81"/>
      <c r="MVB81"/>
      <c r="MVC81"/>
      <c r="MVD81"/>
      <c r="MVE81"/>
      <c r="MVF81"/>
      <c r="MVG81"/>
      <c r="MVH81"/>
      <c r="MVI81"/>
      <c r="MVJ81"/>
      <c r="MVK81"/>
      <c r="MVL81"/>
      <c r="MVM81"/>
      <c r="MVN81"/>
      <c r="MVO81"/>
      <c r="MVP81"/>
      <c r="MVQ81"/>
      <c r="MVR81"/>
      <c r="MVS81"/>
      <c r="MVT81"/>
      <c r="MVU81"/>
      <c r="MVV81"/>
      <c r="MVW81"/>
      <c r="MVX81"/>
      <c r="MVY81"/>
      <c r="MVZ81"/>
      <c r="MWA81"/>
      <c r="MWB81"/>
      <c r="MWC81"/>
      <c r="MWD81"/>
      <c r="MWE81"/>
      <c r="MWF81"/>
      <c r="MWG81"/>
      <c r="MWH81"/>
      <c r="MWI81"/>
      <c r="MWJ81"/>
      <c r="MWK81"/>
      <c r="MWL81"/>
      <c r="MWM81"/>
      <c r="MWN81"/>
      <c r="MWO81"/>
      <c r="MWP81"/>
      <c r="MWQ81"/>
      <c r="MWR81"/>
      <c r="MWS81"/>
      <c r="MWT81"/>
      <c r="MWU81"/>
      <c r="MWV81"/>
      <c r="MWW81"/>
      <c r="MWX81"/>
      <c r="MWY81"/>
      <c r="MWZ81"/>
      <c r="MXA81"/>
      <c r="MXB81"/>
      <c r="MXC81"/>
      <c r="MXD81"/>
      <c r="MXE81"/>
      <c r="MXF81"/>
      <c r="MXG81"/>
      <c r="MXH81"/>
      <c r="MXI81"/>
      <c r="MXJ81"/>
      <c r="MXK81"/>
      <c r="MXL81"/>
      <c r="MXM81"/>
      <c r="MXN81"/>
      <c r="MXO81"/>
      <c r="MXP81"/>
      <c r="MXQ81"/>
      <c r="MXR81"/>
      <c r="MXS81"/>
      <c r="MXT81"/>
      <c r="MXU81"/>
      <c r="MXV81"/>
      <c r="MXW81"/>
      <c r="MXX81"/>
      <c r="MXY81"/>
      <c r="MXZ81"/>
      <c r="MYA81"/>
      <c r="MYB81"/>
      <c r="MYC81"/>
      <c r="MYD81"/>
      <c r="MYE81"/>
      <c r="MYF81"/>
      <c r="MYG81"/>
      <c r="MYH81"/>
      <c r="MYI81"/>
      <c r="MYJ81"/>
      <c r="MYK81"/>
      <c r="MYL81"/>
      <c r="MYM81"/>
      <c r="MYN81"/>
      <c r="MYO81"/>
      <c r="MYP81"/>
      <c r="MYQ81"/>
      <c r="MYR81"/>
      <c r="MYS81"/>
      <c r="MYT81"/>
      <c r="MYU81"/>
      <c r="MYV81"/>
      <c r="MYW81"/>
      <c r="MYX81"/>
      <c r="MYY81"/>
      <c r="MYZ81"/>
      <c r="MZA81"/>
      <c r="MZB81"/>
      <c r="MZC81"/>
      <c r="MZD81"/>
      <c r="MZE81"/>
      <c r="MZF81"/>
      <c r="MZG81"/>
      <c r="MZH81"/>
      <c r="MZI81"/>
      <c r="MZJ81"/>
      <c r="MZK81"/>
      <c r="MZL81"/>
      <c r="MZM81"/>
      <c r="MZN81"/>
      <c r="MZO81"/>
      <c r="MZP81"/>
      <c r="MZQ81"/>
      <c r="MZR81"/>
      <c r="MZS81"/>
      <c r="MZT81"/>
      <c r="MZU81"/>
      <c r="MZV81"/>
      <c r="MZW81"/>
      <c r="MZX81"/>
      <c r="MZY81"/>
      <c r="MZZ81"/>
      <c r="NAA81"/>
      <c r="NAB81"/>
      <c r="NAC81"/>
      <c r="NAD81"/>
      <c r="NAE81"/>
      <c r="NAF81"/>
      <c r="NAG81"/>
      <c r="NAH81"/>
      <c r="NAI81"/>
      <c r="NAJ81"/>
      <c r="NAK81"/>
      <c r="NAL81"/>
      <c r="NAM81"/>
      <c r="NAN81"/>
      <c r="NAO81"/>
      <c r="NAP81"/>
      <c r="NAQ81"/>
      <c r="NAR81"/>
      <c r="NAS81"/>
      <c r="NAT81"/>
      <c r="NAU81"/>
      <c r="NAV81"/>
      <c r="NAW81"/>
      <c r="NAX81"/>
      <c r="NAY81"/>
      <c r="NAZ81"/>
      <c r="NBA81"/>
      <c r="NBB81"/>
      <c r="NBC81"/>
      <c r="NBD81"/>
      <c r="NBE81"/>
      <c r="NBF81"/>
      <c r="NBG81"/>
      <c r="NBH81"/>
      <c r="NBI81"/>
      <c r="NBJ81"/>
      <c r="NBK81"/>
      <c r="NBL81"/>
      <c r="NBM81"/>
      <c r="NBN81"/>
      <c r="NBO81"/>
      <c r="NBP81"/>
      <c r="NBQ81"/>
      <c r="NBR81"/>
      <c r="NBS81"/>
      <c r="NBT81"/>
      <c r="NBU81"/>
      <c r="NBV81"/>
      <c r="NBW81"/>
      <c r="NBX81"/>
      <c r="NBY81"/>
      <c r="NBZ81"/>
      <c r="NCA81"/>
      <c r="NCB81"/>
      <c r="NCC81"/>
      <c r="NCD81"/>
      <c r="NCE81"/>
      <c r="NCF81"/>
      <c r="NCG81"/>
      <c r="NCH81"/>
      <c r="NCI81"/>
      <c r="NCJ81"/>
      <c r="NCK81"/>
      <c r="NCL81"/>
      <c r="NCM81"/>
      <c r="NCN81"/>
      <c r="NCO81"/>
      <c r="NCP81"/>
      <c r="NCQ81"/>
      <c r="NCR81"/>
      <c r="NCS81"/>
      <c r="NCT81"/>
      <c r="NCU81"/>
      <c r="NCV81"/>
      <c r="NCW81"/>
      <c r="NCX81"/>
      <c r="NCY81"/>
      <c r="NCZ81"/>
      <c r="NDA81"/>
      <c r="NDB81"/>
      <c r="NDC81"/>
      <c r="NDD81"/>
      <c r="NDE81"/>
      <c r="NDF81"/>
      <c r="NDG81"/>
      <c r="NDH81"/>
      <c r="NDI81"/>
      <c r="NDJ81"/>
      <c r="NDK81"/>
      <c r="NDL81"/>
      <c r="NDM81"/>
      <c r="NDN81"/>
      <c r="NDO81"/>
      <c r="NDP81"/>
      <c r="NDQ81"/>
      <c r="NDR81"/>
      <c r="NDS81"/>
      <c r="NDT81"/>
      <c r="NDU81"/>
      <c r="NDV81"/>
      <c r="NDW81"/>
      <c r="NDX81"/>
      <c r="NDY81"/>
      <c r="NDZ81"/>
      <c r="NEA81"/>
      <c r="NEB81"/>
      <c r="NEC81"/>
      <c r="NED81"/>
      <c r="NEE81"/>
      <c r="NEF81"/>
      <c r="NEG81"/>
      <c r="NEH81"/>
      <c r="NEI81"/>
      <c r="NEJ81"/>
      <c r="NEK81"/>
      <c r="NEL81"/>
      <c r="NEM81"/>
      <c r="NEN81"/>
      <c r="NEO81"/>
      <c r="NEP81"/>
      <c r="NEQ81"/>
      <c r="NER81"/>
      <c r="NES81"/>
      <c r="NET81"/>
      <c r="NEU81"/>
      <c r="NEV81"/>
      <c r="NEW81"/>
      <c r="NEX81"/>
      <c r="NEY81"/>
      <c r="NEZ81"/>
      <c r="NFA81"/>
      <c r="NFB81"/>
      <c r="NFC81"/>
      <c r="NFD81"/>
      <c r="NFE81"/>
      <c r="NFF81"/>
      <c r="NFG81"/>
      <c r="NFH81"/>
      <c r="NFI81"/>
      <c r="NFJ81"/>
      <c r="NFK81"/>
      <c r="NFL81"/>
      <c r="NFM81"/>
      <c r="NFN81"/>
      <c r="NFO81"/>
      <c r="NFP81"/>
      <c r="NFQ81"/>
      <c r="NFR81"/>
      <c r="NFS81"/>
      <c r="NFT81"/>
      <c r="NFU81"/>
      <c r="NFV81"/>
      <c r="NFW81"/>
      <c r="NFX81"/>
      <c r="NFY81"/>
      <c r="NFZ81"/>
      <c r="NGA81"/>
      <c r="NGB81"/>
      <c r="NGC81"/>
      <c r="NGD81"/>
      <c r="NGE81"/>
      <c r="NGF81"/>
      <c r="NGG81"/>
      <c r="NGH81"/>
      <c r="NGI81"/>
      <c r="NGJ81"/>
      <c r="NGK81"/>
      <c r="NGL81"/>
      <c r="NGM81"/>
      <c r="NGN81"/>
      <c r="NGO81"/>
      <c r="NGP81"/>
      <c r="NGQ81"/>
      <c r="NGR81"/>
      <c r="NGS81"/>
      <c r="NGT81"/>
      <c r="NGU81"/>
      <c r="NGV81"/>
      <c r="NGW81"/>
      <c r="NGX81"/>
      <c r="NGY81"/>
      <c r="NGZ81"/>
      <c r="NHA81"/>
      <c r="NHB81"/>
      <c r="NHC81"/>
      <c r="NHD81"/>
      <c r="NHE81"/>
      <c r="NHF81"/>
      <c r="NHG81"/>
      <c r="NHH81"/>
      <c r="NHI81"/>
      <c r="NHJ81"/>
      <c r="NHK81"/>
      <c r="NHL81"/>
      <c r="NHM81"/>
      <c r="NHN81"/>
      <c r="NHO81"/>
      <c r="NHP81"/>
      <c r="NHQ81"/>
      <c r="NHR81"/>
      <c r="NHS81"/>
      <c r="NHT81"/>
      <c r="NHU81"/>
      <c r="NHV81"/>
      <c r="NHW81"/>
      <c r="NHX81"/>
      <c r="NHY81"/>
      <c r="NHZ81"/>
      <c r="NIA81"/>
      <c r="NIB81"/>
      <c r="NIC81"/>
      <c r="NID81"/>
      <c r="NIE81"/>
      <c r="NIF81"/>
      <c r="NIG81"/>
      <c r="NIH81"/>
      <c r="NII81"/>
      <c r="NIJ81"/>
      <c r="NIK81"/>
      <c r="NIL81"/>
      <c r="NIM81"/>
      <c r="NIN81"/>
      <c r="NIO81"/>
      <c r="NIP81"/>
      <c r="NIQ81"/>
      <c r="NIR81"/>
      <c r="NIS81"/>
      <c r="NIT81"/>
      <c r="NIU81"/>
      <c r="NIV81"/>
      <c r="NIW81"/>
      <c r="NIX81"/>
      <c r="NIY81"/>
      <c r="NIZ81"/>
      <c r="NJA81"/>
      <c r="NJB81"/>
      <c r="NJC81"/>
      <c r="NJD81"/>
      <c r="NJE81"/>
      <c r="NJF81"/>
      <c r="NJG81"/>
      <c r="NJH81"/>
      <c r="NJI81"/>
      <c r="NJJ81"/>
      <c r="NJK81"/>
      <c r="NJL81"/>
      <c r="NJM81"/>
      <c r="NJN81"/>
      <c r="NJO81"/>
      <c r="NJP81"/>
      <c r="NJQ81"/>
      <c r="NJR81"/>
      <c r="NJS81"/>
      <c r="NJT81"/>
      <c r="NJU81"/>
      <c r="NJV81"/>
      <c r="NJW81"/>
      <c r="NJX81"/>
      <c r="NJY81"/>
      <c r="NJZ81"/>
      <c r="NKA81"/>
      <c r="NKB81"/>
      <c r="NKC81"/>
      <c r="NKD81"/>
      <c r="NKE81"/>
      <c r="NKF81"/>
      <c r="NKG81"/>
      <c r="NKH81"/>
      <c r="NKI81"/>
      <c r="NKJ81"/>
      <c r="NKK81"/>
      <c r="NKL81"/>
      <c r="NKM81"/>
      <c r="NKN81"/>
      <c r="NKO81"/>
      <c r="NKP81"/>
      <c r="NKQ81"/>
      <c r="NKR81"/>
      <c r="NKS81"/>
      <c r="NKT81"/>
      <c r="NKU81"/>
      <c r="NKV81"/>
      <c r="NKW81"/>
      <c r="NKX81"/>
      <c r="NKY81"/>
      <c r="NKZ81"/>
      <c r="NLA81"/>
      <c r="NLB81"/>
      <c r="NLC81"/>
      <c r="NLD81"/>
      <c r="NLE81"/>
      <c r="NLF81"/>
      <c r="NLG81"/>
      <c r="NLH81"/>
      <c r="NLI81"/>
      <c r="NLJ81"/>
      <c r="NLK81"/>
      <c r="NLL81"/>
      <c r="NLM81"/>
      <c r="NLN81"/>
      <c r="NLO81"/>
      <c r="NLP81"/>
      <c r="NLQ81"/>
      <c r="NLR81"/>
      <c r="NLS81"/>
      <c r="NLT81"/>
      <c r="NLU81"/>
      <c r="NLV81"/>
      <c r="NLW81"/>
      <c r="NLX81"/>
      <c r="NLY81"/>
      <c r="NLZ81"/>
      <c r="NMA81"/>
      <c r="NMB81"/>
      <c r="NMC81"/>
      <c r="NMD81"/>
      <c r="NME81"/>
      <c r="NMF81"/>
      <c r="NMG81"/>
      <c r="NMH81"/>
      <c r="NMI81"/>
      <c r="NMJ81"/>
      <c r="NMK81"/>
      <c r="NML81"/>
      <c r="NMM81"/>
      <c r="NMN81"/>
      <c r="NMO81"/>
      <c r="NMP81"/>
      <c r="NMQ81"/>
      <c r="NMR81"/>
      <c r="NMS81"/>
      <c r="NMT81"/>
      <c r="NMU81"/>
      <c r="NMV81"/>
      <c r="NMW81"/>
      <c r="NMX81"/>
      <c r="NMY81"/>
      <c r="NMZ81"/>
      <c r="NNA81"/>
      <c r="NNB81"/>
      <c r="NNC81"/>
      <c r="NND81"/>
      <c r="NNE81"/>
      <c r="NNF81"/>
      <c r="NNG81"/>
      <c r="NNH81"/>
      <c r="NNI81"/>
      <c r="NNJ81"/>
      <c r="NNK81"/>
      <c r="NNL81"/>
      <c r="NNM81"/>
      <c r="NNN81"/>
      <c r="NNO81"/>
      <c r="NNP81"/>
      <c r="NNQ81"/>
      <c r="NNR81"/>
      <c r="NNS81"/>
      <c r="NNT81"/>
      <c r="NNU81"/>
      <c r="NNV81"/>
      <c r="NNW81"/>
      <c r="NNX81"/>
      <c r="NNY81"/>
      <c r="NNZ81"/>
      <c r="NOA81"/>
      <c r="NOB81"/>
      <c r="NOC81"/>
      <c r="NOD81"/>
      <c r="NOE81"/>
      <c r="NOF81"/>
      <c r="NOG81"/>
      <c r="NOH81"/>
      <c r="NOI81"/>
      <c r="NOJ81"/>
      <c r="NOK81"/>
      <c r="NOL81"/>
      <c r="NOM81"/>
      <c r="NON81"/>
      <c r="NOO81"/>
      <c r="NOP81"/>
      <c r="NOQ81"/>
      <c r="NOR81"/>
      <c r="NOS81"/>
      <c r="NOT81"/>
      <c r="NOU81"/>
      <c r="NOV81"/>
      <c r="NOW81"/>
      <c r="NOX81"/>
      <c r="NOY81"/>
      <c r="NOZ81"/>
      <c r="NPA81"/>
      <c r="NPB81"/>
      <c r="NPC81"/>
      <c r="NPD81"/>
      <c r="NPE81"/>
      <c r="NPF81"/>
      <c r="NPG81"/>
      <c r="NPH81"/>
      <c r="NPI81"/>
      <c r="NPJ81"/>
      <c r="NPK81"/>
      <c r="NPL81"/>
      <c r="NPM81"/>
      <c r="NPN81"/>
      <c r="NPO81"/>
      <c r="NPP81"/>
      <c r="NPQ81"/>
      <c r="NPR81"/>
      <c r="NPS81"/>
      <c r="NPT81"/>
      <c r="NPU81"/>
      <c r="NPV81"/>
      <c r="NPW81"/>
      <c r="NPX81"/>
      <c r="NPY81"/>
      <c r="NPZ81"/>
      <c r="NQA81"/>
      <c r="NQB81"/>
      <c r="NQC81"/>
      <c r="NQD81"/>
      <c r="NQE81"/>
      <c r="NQF81"/>
      <c r="NQG81"/>
      <c r="NQH81"/>
      <c r="NQI81"/>
      <c r="NQJ81"/>
      <c r="NQK81"/>
      <c r="NQL81"/>
      <c r="NQM81"/>
      <c r="NQN81"/>
      <c r="NQO81"/>
      <c r="NQP81"/>
      <c r="NQQ81"/>
      <c r="NQR81"/>
      <c r="NQS81"/>
      <c r="NQT81"/>
      <c r="NQU81"/>
      <c r="NQV81"/>
      <c r="NQW81"/>
      <c r="NQX81"/>
      <c r="NQY81"/>
      <c r="NQZ81"/>
      <c r="NRA81"/>
      <c r="NRB81"/>
      <c r="NRC81"/>
      <c r="NRD81"/>
      <c r="NRE81"/>
      <c r="NRF81"/>
      <c r="NRG81"/>
      <c r="NRH81"/>
      <c r="NRI81"/>
      <c r="NRJ81"/>
      <c r="NRK81"/>
      <c r="NRL81"/>
      <c r="NRM81"/>
      <c r="NRN81"/>
      <c r="NRO81"/>
      <c r="NRP81"/>
      <c r="NRQ81"/>
      <c r="NRR81"/>
      <c r="NRS81"/>
      <c r="NRT81"/>
      <c r="NRU81"/>
      <c r="NRV81"/>
      <c r="NRW81"/>
      <c r="NRX81"/>
      <c r="NRY81"/>
      <c r="NRZ81"/>
      <c r="NSA81"/>
      <c r="NSB81"/>
      <c r="NSC81"/>
      <c r="NSD81"/>
      <c r="NSE81"/>
      <c r="NSF81"/>
      <c r="NSG81"/>
      <c r="NSH81"/>
      <c r="NSI81"/>
      <c r="NSJ81"/>
      <c r="NSK81"/>
      <c r="NSL81"/>
      <c r="NSM81"/>
      <c r="NSN81"/>
      <c r="NSO81"/>
      <c r="NSP81"/>
      <c r="NSQ81"/>
      <c r="NSR81"/>
      <c r="NSS81"/>
      <c r="NST81"/>
      <c r="NSU81"/>
      <c r="NSV81"/>
      <c r="NSW81"/>
      <c r="NSX81"/>
      <c r="NSY81"/>
      <c r="NSZ81"/>
      <c r="NTA81"/>
      <c r="NTB81"/>
      <c r="NTC81"/>
      <c r="NTD81"/>
      <c r="NTE81"/>
      <c r="NTF81"/>
      <c r="NTG81"/>
      <c r="NTH81"/>
      <c r="NTI81"/>
      <c r="NTJ81"/>
      <c r="NTK81"/>
      <c r="NTL81"/>
      <c r="NTM81"/>
      <c r="NTN81"/>
      <c r="NTO81"/>
      <c r="NTP81"/>
      <c r="NTQ81"/>
      <c r="NTR81"/>
      <c r="NTS81"/>
      <c r="NTT81"/>
      <c r="NTU81"/>
      <c r="NTV81"/>
      <c r="NTW81"/>
      <c r="NTX81"/>
      <c r="NTY81"/>
      <c r="NTZ81"/>
      <c r="NUA81"/>
      <c r="NUB81"/>
      <c r="NUC81"/>
      <c r="NUD81"/>
      <c r="NUE81"/>
      <c r="NUF81"/>
      <c r="NUG81"/>
      <c r="NUH81"/>
      <c r="NUI81"/>
      <c r="NUJ81"/>
      <c r="NUK81"/>
      <c r="NUL81"/>
      <c r="NUM81"/>
      <c r="NUN81"/>
      <c r="NUO81"/>
      <c r="NUP81"/>
      <c r="NUQ81"/>
      <c r="NUR81"/>
      <c r="NUS81"/>
      <c r="NUT81"/>
      <c r="NUU81"/>
      <c r="NUV81"/>
      <c r="NUW81"/>
      <c r="NUX81"/>
      <c r="NUY81"/>
      <c r="NUZ81"/>
      <c r="NVA81"/>
      <c r="NVB81"/>
      <c r="NVC81"/>
      <c r="NVD81"/>
      <c r="NVE81"/>
      <c r="NVF81"/>
      <c r="NVG81"/>
      <c r="NVH81"/>
      <c r="NVI81"/>
      <c r="NVJ81"/>
      <c r="NVK81"/>
      <c r="NVL81"/>
      <c r="NVM81"/>
      <c r="NVN81"/>
      <c r="NVO81"/>
      <c r="NVP81"/>
      <c r="NVQ81"/>
      <c r="NVR81"/>
      <c r="NVS81"/>
      <c r="NVT81"/>
      <c r="NVU81"/>
      <c r="NVV81"/>
      <c r="NVW81"/>
      <c r="NVX81"/>
      <c r="NVY81"/>
      <c r="NVZ81"/>
      <c r="NWA81"/>
      <c r="NWB81"/>
      <c r="NWC81"/>
      <c r="NWD81"/>
      <c r="NWE81"/>
      <c r="NWF81"/>
      <c r="NWG81"/>
      <c r="NWH81"/>
      <c r="NWI81"/>
      <c r="NWJ81"/>
      <c r="NWK81"/>
      <c r="NWL81"/>
      <c r="NWM81"/>
      <c r="NWN81"/>
      <c r="NWO81"/>
      <c r="NWP81"/>
      <c r="NWQ81"/>
      <c r="NWR81"/>
      <c r="NWS81"/>
      <c r="NWT81"/>
      <c r="NWU81"/>
      <c r="NWV81"/>
      <c r="NWW81"/>
      <c r="NWX81"/>
      <c r="NWY81"/>
      <c r="NWZ81"/>
      <c r="NXA81"/>
      <c r="NXB81"/>
      <c r="NXC81"/>
      <c r="NXD81"/>
      <c r="NXE81"/>
      <c r="NXF81"/>
      <c r="NXG81"/>
      <c r="NXH81"/>
      <c r="NXI81"/>
      <c r="NXJ81"/>
      <c r="NXK81"/>
      <c r="NXL81"/>
      <c r="NXM81"/>
      <c r="NXN81"/>
      <c r="NXO81"/>
      <c r="NXP81"/>
      <c r="NXQ81"/>
      <c r="NXR81"/>
      <c r="NXS81"/>
      <c r="NXT81"/>
      <c r="NXU81"/>
      <c r="NXV81"/>
      <c r="NXW81"/>
      <c r="NXX81"/>
      <c r="NXY81"/>
      <c r="NXZ81"/>
      <c r="NYA81"/>
      <c r="NYB81"/>
      <c r="NYC81"/>
      <c r="NYD81"/>
      <c r="NYE81"/>
      <c r="NYF81"/>
      <c r="NYG81"/>
      <c r="NYH81"/>
      <c r="NYI81"/>
      <c r="NYJ81"/>
      <c r="NYK81"/>
      <c r="NYL81"/>
      <c r="NYM81"/>
      <c r="NYN81"/>
      <c r="NYO81"/>
      <c r="NYP81"/>
      <c r="NYQ81"/>
      <c r="NYR81"/>
      <c r="NYS81"/>
      <c r="NYT81"/>
      <c r="NYU81"/>
      <c r="NYV81"/>
      <c r="NYW81"/>
      <c r="NYX81"/>
      <c r="NYY81"/>
      <c r="NYZ81"/>
      <c r="NZA81"/>
      <c r="NZB81"/>
      <c r="NZC81"/>
      <c r="NZD81"/>
      <c r="NZE81"/>
      <c r="NZF81"/>
      <c r="NZG81"/>
      <c r="NZH81"/>
      <c r="NZI81"/>
      <c r="NZJ81"/>
      <c r="NZK81"/>
      <c r="NZL81"/>
      <c r="NZM81"/>
      <c r="NZN81"/>
      <c r="NZO81"/>
      <c r="NZP81"/>
      <c r="NZQ81"/>
      <c r="NZR81"/>
      <c r="NZS81"/>
      <c r="NZT81"/>
      <c r="NZU81"/>
      <c r="NZV81"/>
      <c r="NZW81"/>
      <c r="NZX81"/>
      <c r="NZY81"/>
      <c r="NZZ81"/>
      <c r="OAA81"/>
      <c r="OAB81"/>
      <c r="OAC81"/>
      <c r="OAD81"/>
      <c r="OAE81"/>
      <c r="OAF81"/>
      <c r="OAG81"/>
      <c r="OAH81"/>
      <c r="OAI81"/>
      <c r="OAJ81"/>
      <c r="OAK81"/>
      <c r="OAL81"/>
      <c r="OAM81"/>
      <c r="OAN81"/>
      <c r="OAO81"/>
      <c r="OAP81"/>
      <c r="OAQ81"/>
      <c r="OAR81"/>
      <c r="OAS81"/>
      <c r="OAT81"/>
      <c r="OAU81"/>
      <c r="OAV81"/>
      <c r="OAW81"/>
      <c r="OAX81"/>
      <c r="OAY81"/>
      <c r="OAZ81"/>
      <c r="OBA81"/>
      <c r="OBB81"/>
      <c r="OBC81"/>
      <c r="OBD81"/>
      <c r="OBE81"/>
      <c r="OBF81"/>
      <c r="OBG81"/>
      <c r="OBH81"/>
      <c r="OBI81"/>
      <c r="OBJ81"/>
      <c r="OBK81"/>
      <c r="OBL81"/>
      <c r="OBM81"/>
      <c r="OBN81"/>
      <c r="OBO81"/>
      <c r="OBP81"/>
      <c r="OBQ81"/>
      <c r="OBR81"/>
      <c r="OBS81"/>
      <c r="OBT81"/>
      <c r="OBU81"/>
      <c r="OBV81"/>
      <c r="OBW81"/>
      <c r="OBX81"/>
      <c r="OBY81"/>
      <c r="OBZ81"/>
      <c r="OCA81"/>
      <c r="OCB81"/>
      <c r="OCC81"/>
      <c r="OCD81"/>
      <c r="OCE81"/>
      <c r="OCF81"/>
      <c r="OCG81"/>
      <c r="OCH81"/>
      <c r="OCI81"/>
      <c r="OCJ81"/>
      <c r="OCK81"/>
      <c r="OCL81"/>
      <c r="OCM81"/>
      <c r="OCN81"/>
      <c r="OCO81"/>
      <c r="OCP81"/>
      <c r="OCQ81"/>
      <c r="OCR81"/>
      <c r="OCS81"/>
      <c r="OCT81"/>
      <c r="OCU81"/>
      <c r="OCV81"/>
      <c r="OCW81"/>
      <c r="OCX81"/>
      <c r="OCY81"/>
      <c r="OCZ81"/>
      <c r="ODA81"/>
      <c r="ODB81"/>
      <c r="ODC81"/>
      <c r="ODD81"/>
      <c r="ODE81"/>
      <c r="ODF81"/>
      <c r="ODG81"/>
      <c r="ODH81"/>
      <c r="ODI81"/>
      <c r="ODJ81"/>
      <c r="ODK81"/>
      <c r="ODL81"/>
      <c r="ODM81"/>
      <c r="ODN81"/>
      <c r="ODO81"/>
      <c r="ODP81"/>
      <c r="ODQ81"/>
      <c r="ODR81"/>
      <c r="ODS81"/>
      <c r="ODT81"/>
      <c r="ODU81"/>
      <c r="ODV81"/>
      <c r="ODW81"/>
      <c r="ODX81"/>
      <c r="ODY81"/>
      <c r="ODZ81"/>
      <c r="OEA81"/>
      <c r="OEB81"/>
      <c r="OEC81"/>
      <c r="OED81"/>
      <c r="OEE81"/>
      <c r="OEF81"/>
      <c r="OEG81"/>
      <c r="OEH81"/>
      <c r="OEI81"/>
      <c r="OEJ81"/>
      <c r="OEK81"/>
      <c r="OEL81"/>
      <c r="OEM81"/>
      <c r="OEN81"/>
      <c r="OEO81"/>
      <c r="OEP81"/>
      <c r="OEQ81"/>
      <c r="OER81"/>
      <c r="OES81"/>
      <c r="OET81"/>
      <c r="OEU81"/>
      <c r="OEV81"/>
      <c r="OEW81"/>
      <c r="OEX81"/>
      <c r="OEY81"/>
      <c r="OEZ81"/>
      <c r="OFA81"/>
      <c r="OFB81"/>
      <c r="OFC81"/>
      <c r="OFD81"/>
      <c r="OFE81"/>
      <c r="OFF81"/>
      <c r="OFG81"/>
      <c r="OFH81"/>
      <c r="OFI81"/>
      <c r="OFJ81"/>
      <c r="OFK81"/>
      <c r="OFL81"/>
      <c r="OFM81"/>
      <c r="OFN81"/>
      <c r="OFO81"/>
      <c r="OFP81"/>
      <c r="OFQ81"/>
      <c r="OFR81"/>
      <c r="OFS81"/>
      <c r="OFT81"/>
      <c r="OFU81"/>
      <c r="OFV81"/>
      <c r="OFW81"/>
      <c r="OFX81"/>
      <c r="OFY81"/>
      <c r="OFZ81"/>
      <c r="OGA81"/>
      <c r="OGB81"/>
      <c r="OGC81"/>
      <c r="OGD81"/>
      <c r="OGE81"/>
      <c r="OGF81"/>
      <c r="OGG81"/>
      <c r="OGH81"/>
      <c r="OGI81"/>
      <c r="OGJ81"/>
      <c r="OGK81"/>
      <c r="OGL81"/>
      <c r="OGM81"/>
      <c r="OGN81"/>
      <c r="OGO81"/>
      <c r="OGP81"/>
      <c r="OGQ81"/>
      <c r="OGR81"/>
      <c r="OGS81"/>
      <c r="OGT81"/>
      <c r="OGU81"/>
      <c r="OGV81"/>
      <c r="OGW81"/>
      <c r="OGX81"/>
      <c r="OGY81"/>
      <c r="OGZ81"/>
      <c r="OHA81"/>
      <c r="OHB81"/>
      <c r="OHC81"/>
      <c r="OHD81"/>
      <c r="OHE81"/>
      <c r="OHF81"/>
      <c r="OHG81"/>
      <c r="OHH81"/>
      <c r="OHI81"/>
      <c r="OHJ81"/>
      <c r="OHK81"/>
      <c r="OHL81"/>
      <c r="OHM81"/>
      <c r="OHN81"/>
      <c r="OHO81"/>
      <c r="OHP81"/>
      <c r="OHQ81"/>
      <c r="OHR81"/>
      <c r="OHS81"/>
      <c r="OHT81"/>
      <c r="OHU81"/>
      <c r="OHV81"/>
      <c r="OHW81"/>
      <c r="OHX81"/>
      <c r="OHY81"/>
      <c r="OHZ81"/>
      <c r="OIA81"/>
      <c r="OIB81"/>
      <c r="OIC81"/>
      <c r="OID81"/>
      <c r="OIE81"/>
      <c r="OIF81"/>
      <c r="OIG81"/>
      <c r="OIH81"/>
      <c r="OII81"/>
      <c r="OIJ81"/>
      <c r="OIK81"/>
      <c r="OIL81"/>
      <c r="OIM81"/>
      <c r="OIN81"/>
      <c r="OIO81"/>
      <c r="OIP81"/>
      <c r="OIQ81"/>
      <c r="OIR81"/>
      <c r="OIS81"/>
      <c r="OIT81"/>
      <c r="OIU81"/>
      <c r="OIV81"/>
      <c r="OIW81"/>
      <c r="OIX81"/>
      <c r="OIY81"/>
      <c r="OIZ81"/>
      <c r="OJA81"/>
      <c r="OJB81"/>
      <c r="OJC81"/>
      <c r="OJD81"/>
      <c r="OJE81"/>
      <c r="OJF81"/>
      <c r="OJG81"/>
      <c r="OJH81"/>
      <c r="OJI81"/>
      <c r="OJJ81"/>
      <c r="OJK81"/>
      <c r="OJL81"/>
      <c r="OJM81"/>
      <c r="OJN81"/>
      <c r="OJO81"/>
      <c r="OJP81"/>
      <c r="OJQ81"/>
      <c r="OJR81"/>
      <c r="OJS81"/>
      <c r="OJT81"/>
      <c r="OJU81"/>
      <c r="OJV81"/>
      <c r="OJW81"/>
      <c r="OJX81"/>
      <c r="OJY81"/>
      <c r="OJZ81"/>
      <c r="OKA81"/>
      <c r="OKB81"/>
      <c r="OKC81"/>
      <c r="OKD81"/>
      <c r="OKE81"/>
      <c r="OKF81"/>
      <c r="OKG81"/>
      <c r="OKH81"/>
      <c r="OKI81"/>
      <c r="OKJ81"/>
      <c r="OKK81"/>
      <c r="OKL81"/>
      <c r="OKM81"/>
      <c r="OKN81"/>
      <c r="OKO81"/>
      <c r="OKP81"/>
      <c r="OKQ81"/>
      <c r="OKR81"/>
      <c r="OKS81"/>
      <c r="OKT81"/>
      <c r="OKU81"/>
      <c r="OKV81"/>
      <c r="OKW81"/>
      <c r="OKX81"/>
      <c r="OKY81"/>
      <c r="OKZ81"/>
      <c r="OLA81"/>
      <c r="OLB81"/>
      <c r="OLC81"/>
      <c r="OLD81"/>
      <c r="OLE81"/>
      <c r="OLF81"/>
      <c r="OLG81"/>
      <c r="OLH81"/>
      <c r="OLI81"/>
      <c r="OLJ81"/>
      <c r="OLK81"/>
      <c r="OLL81"/>
      <c r="OLM81"/>
      <c r="OLN81"/>
      <c r="OLO81"/>
      <c r="OLP81"/>
      <c r="OLQ81"/>
      <c r="OLR81"/>
      <c r="OLS81"/>
      <c r="OLT81"/>
      <c r="OLU81"/>
      <c r="OLV81"/>
      <c r="OLW81"/>
      <c r="OLX81"/>
      <c r="OLY81"/>
      <c r="OLZ81"/>
      <c r="OMA81"/>
      <c r="OMB81"/>
      <c r="OMC81"/>
      <c r="OMD81"/>
      <c r="OME81"/>
      <c r="OMF81"/>
      <c r="OMG81"/>
      <c r="OMH81"/>
      <c r="OMI81"/>
      <c r="OMJ81"/>
      <c r="OMK81"/>
      <c r="OML81"/>
      <c r="OMM81"/>
      <c r="OMN81"/>
      <c r="OMO81"/>
      <c r="OMP81"/>
      <c r="OMQ81"/>
      <c r="OMR81"/>
      <c r="OMS81"/>
      <c r="OMT81"/>
      <c r="OMU81"/>
      <c r="OMV81"/>
      <c r="OMW81"/>
      <c r="OMX81"/>
      <c r="OMY81"/>
      <c r="OMZ81"/>
      <c r="ONA81"/>
      <c r="ONB81"/>
      <c r="ONC81"/>
      <c r="OND81"/>
      <c r="ONE81"/>
      <c r="ONF81"/>
      <c r="ONG81"/>
      <c r="ONH81"/>
      <c r="ONI81"/>
      <c r="ONJ81"/>
      <c r="ONK81"/>
      <c r="ONL81"/>
      <c r="ONM81"/>
      <c r="ONN81"/>
      <c r="ONO81"/>
      <c r="ONP81"/>
      <c r="ONQ81"/>
      <c r="ONR81"/>
      <c r="ONS81"/>
      <c r="ONT81"/>
      <c r="ONU81"/>
      <c r="ONV81"/>
      <c r="ONW81"/>
      <c r="ONX81"/>
      <c r="ONY81"/>
      <c r="ONZ81"/>
      <c r="OOA81"/>
      <c r="OOB81"/>
      <c r="OOC81"/>
      <c r="OOD81"/>
      <c r="OOE81"/>
      <c r="OOF81"/>
      <c r="OOG81"/>
      <c r="OOH81"/>
      <c r="OOI81"/>
      <c r="OOJ81"/>
      <c r="OOK81"/>
      <c r="OOL81"/>
      <c r="OOM81"/>
      <c r="OON81"/>
      <c r="OOO81"/>
      <c r="OOP81"/>
      <c r="OOQ81"/>
      <c r="OOR81"/>
      <c r="OOS81"/>
      <c r="OOT81"/>
      <c r="OOU81"/>
      <c r="OOV81"/>
      <c r="OOW81"/>
      <c r="OOX81"/>
      <c r="OOY81"/>
      <c r="OOZ81"/>
      <c r="OPA81"/>
      <c r="OPB81"/>
      <c r="OPC81"/>
      <c r="OPD81"/>
      <c r="OPE81"/>
      <c r="OPF81"/>
      <c r="OPG81"/>
      <c r="OPH81"/>
      <c r="OPI81"/>
      <c r="OPJ81"/>
      <c r="OPK81"/>
      <c r="OPL81"/>
      <c r="OPM81"/>
      <c r="OPN81"/>
      <c r="OPO81"/>
      <c r="OPP81"/>
      <c r="OPQ81"/>
      <c r="OPR81"/>
      <c r="OPS81"/>
      <c r="OPT81"/>
      <c r="OPU81"/>
      <c r="OPV81"/>
      <c r="OPW81"/>
      <c r="OPX81"/>
      <c r="OPY81"/>
      <c r="OPZ81"/>
      <c r="OQA81"/>
      <c r="OQB81"/>
      <c r="OQC81"/>
      <c r="OQD81"/>
      <c r="OQE81"/>
      <c r="OQF81"/>
      <c r="OQG81"/>
      <c r="OQH81"/>
      <c r="OQI81"/>
      <c r="OQJ81"/>
      <c r="OQK81"/>
      <c r="OQL81"/>
      <c r="OQM81"/>
      <c r="OQN81"/>
      <c r="OQO81"/>
      <c r="OQP81"/>
      <c r="OQQ81"/>
      <c r="OQR81"/>
      <c r="OQS81"/>
      <c r="OQT81"/>
      <c r="OQU81"/>
      <c r="OQV81"/>
      <c r="OQW81"/>
      <c r="OQX81"/>
      <c r="OQY81"/>
      <c r="OQZ81"/>
      <c r="ORA81"/>
      <c r="ORB81"/>
      <c r="ORC81"/>
      <c r="ORD81"/>
      <c r="ORE81"/>
      <c r="ORF81"/>
      <c r="ORG81"/>
      <c r="ORH81"/>
      <c r="ORI81"/>
      <c r="ORJ81"/>
      <c r="ORK81"/>
      <c r="ORL81"/>
      <c r="ORM81"/>
      <c r="ORN81"/>
      <c r="ORO81"/>
      <c r="ORP81"/>
      <c r="ORQ81"/>
      <c r="ORR81"/>
      <c r="ORS81"/>
      <c r="ORT81"/>
      <c r="ORU81"/>
      <c r="ORV81"/>
      <c r="ORW81"/>
      <c r="ORX81"/>
      <c r="ORY81"/>
      <c r="ORZ81"/>
      <c r="OSA81"/>
      <c r="OSB81"/>
      <c r="OSC81"/>
      <c r="OSD81"/>
      <c r="OSE81"/>
      <c r="OSF81"/>
      <c r="OSG81"/>
      <c r="OSH81"/>
      <c r="OSI81"/>
      <c r="OSJ81"/>
      <c r="OSK81"/>
      <c r="OSL81"/>
      <c r="OSM81"/>
      <c r="OSN81"/>
      <c r="OSO81"/>
      <c r="OSP81"/>
      <c r="OSQ81"/>
      <c r="OSR81"/>
      <c r="OSS81"/>
      <c r="OST81"/>
      <c r="OSU81"/>
      <c r="OSV81"/>
      <c r="OSW81"/>
      <c r="OSX81"/>
      <c r="OSY81"/>
      <c r="OSZ81"/>
      <c r="OTA81"/>
      <c r="OTB81"/>
      <c r="OTC81"/>
      <c r="OTD81"/>
      <c r="OTE81"/>
      <c r="OTF81"/>
      <c r="OTG81"/>
      <c r="OTH81"/>
      <c r="OTI81"/>
      <c r="OTJ81"/>
      <c r="OTK81"/>
      <c r="OTL81"/>
      <c r="OTM81"/>
      <c r="OTN81"/>
      <c r="OTO81"/>
      <c r="OTP81"/>
      <c r="OTQ81"/>
      <c r="OTR81"/>
      <c r="OTS81"/>
      <c r="OTT81"/>
      <c r="OTU81"/>
      <c r="OTV81"/>
      <c r="OTW81"/>
      <c r="OTX81"/>
      <c r="OTY81"/>
      <c r="OTZ81"/>
      <c r="OUA81"/>
      <c r="OUB81"/>
      <c r="OUC81"/>
      <c r="OUD81"/>
      <c r="OUE81"/>
      <c r="OUF81"/>
      <c r="OUG81"/>
      <c r="OUH81"/>
      <c r="OUI81"/>
      <c r="OUJ81"/>
      <c r="OUK81"/>
      <c r="OUL81"/>
      <c r="OUM81"/>
      <c r="OUN81"/>
      <c r="OUO81"/>
      <c r="OUP81"/>
      <c r="OUQ81"/>
      <c r="OUR81"/>
      <c r="OUS81"/>
      <c r="OUT81"/>
      <c r="OUU81"/>
      <c r="OUV81"/>
      <c r="OUW81"/>
      <c r="OUX81"/>
      <c r="OUY81"/>
      <c r="OUZ81"/>
      <c r="OVA81"/>
      <c r="OVB81"/>
      <c r="OVC81"/>
      <c r="OVD81"/>
      <c r="OVE81"/>
      <c r="OVF81"/>
      <c r="OVG81"/>
      <c r="OVH81"/>
      <c r="OVI81"/>
      <c r="OVJ81"/>
      <c r="OVK81"/>
      <c r="OVL81"/>
      <c r="OVM81"/>
      <c r="OVN81"/>
      <c r="OVO81"/>
      <c r="OVP81"/>
      <c r="OVQ81"/>
      <c r="OVR81"/>
      <c r="OVS81"/>
      <c r="OVT81"/>
      <c r="OVU81"/>
      <c r="OVV81"/>
      <c r="OVW81"/>
      <c r="OVX81"/>
      <c r="OVY81"/>
      <c r="OVZ81"/>
      <c r="OWA81"/>
      <c r="OWB81"/>
      <c r="OWC81"/>
      <c r="OWD81"/>
      <c r="OWE81"/>
      <c r="OWF81"/>
      <c r="OWG81"/>
      <c r="OWH81"/>
      <c r="OWI81"/>
      <c r="OWJ81"/>
      <c r="OWK81"/>
      <c r="OWL81"/>
      <c r="OWM81"/>
      <c r="OWN81"/>
      <c r="OWO81"/>
      <c r="OWP81"/>
      <c r="OWQ81"/>
      <c r="OWR81"/>
      <c r="OWS81"/>
      <c r="OWT81"/>
      <c r="OWU81"/>
      <c r="OWV81"/>
      <c r="OWW81"/>
      <c r="OWX81"/>
      <c r="OWY81"/>
      <c r="OWZ81"/>
      <c r="OXA81"/>
      <c r="OXB81"/>
      <c r="OXC81"/>
      <c r="OXD81"/>
      <c r="OXE81"/>
      <c r="OXF81"/>
      <c r="OXG81"/>
      <c r="OXH81"/>
      <c r="OXI81"/>
      <c r="OXJ81"/>
      <c r="OXK81"/>
      <c r="OXL81"/>
      <c r="OXM81"/>
      <c r="OXN81"/>
      <c r="OXO81"/>
      <c r="OXP81"/>
      <c r="OXQ81"/>
      <c r="OXR81"/>
      <c r="OXS81"/>
      <c r="OXT81"/>
      <c r="OXU81"/>
      <c r="OXV81"/>
      <c r="OXW81"/>
      <c r="OXX81"/>
      <c r="OXY81"/>
      <c r="OXZ81"/>
      <c r="OYA81"/>
      <c r="OYB81"/>
      <c r="OYC81"/>
      <c r="OYD81"/>
      <c r="OYE81"/>
      <c r="OYF81"/>
      <c r="OYG81"/>
      <c r="OYH81"/>
      <c r="OYI81"/>
      <c r="OYJ81"/>
      <c r="OYK81"/>
      <c r="OYL81"/>
      <c r="OYM81"/>
      <c r="OYN81"/>
      <c r="OYO81"/>
      <c r="OYP81"/>
      <c r="OYQ81"/>
      <c r="OYR81"/>
      <c r="OYS81"/>
      <c r="OYT81"/>
      <c r="OYU81"/>
      <c r="OYV81"/>
      <c r="OYW81"/>
      <c r="OYX81"/>
      <c r="OYY81"/>
      <c r="OYZ81"/>
      <c r="OZA81"/>
      <c r="OZB81"/>
      <c r="OZC81"/>
      <c r="OZD81"/>
      <c r="OZE81"/>
      <c r="OZF81"/>
      <c r="OZG81"/>
      <c r="OZH81"/>
      <c r="OZI81"/>
      <c r="OZJ81"/>
      <c r="OZK81"/>
      <c r="OZL81"/>
      <c r="OZM81"/>
      <c r="OZN81"/>
      <c r="OZO81"/>
      <c r="OZP81"/>
      <c r="OZQ81"/>
      <c r="OZR81"/>
      <c r="OZS81"/>
      <c r="OZT81"/>
      <c r="OZU81"/>
      <c r="OZV81"/>
      <c r="OZW81"/>
      <c r="OZX81"/>
      <c r="OZY81"/>
      <c r="OZZ81"/>
      <c r="PAA81"/>
      <c r="PAB81"/>
      <c r="PAC81"/>
      <c r="PAD81"/>
      <c r="PAE81"/>
      <c r="PAF81"/>
      <c r="PAG81"/>
      <c r="PAH81"/>
      <c r="PAI81"/>
      <c r="PAJ81"/>
      <c r="PAK81"/>
      <c r="PAL81"/>
      <c r="PAM81"/>
      <c r="PAN81"/>
      <c r="PAO81"/>
      <c r="PAP81"/>
      <c r="PAQ81"/>
      <c r="PAR81"/>
      <c r="PAS81"/>
      <c r="PAT81"/>
      <c r="PAU81"/>
      <c r="PAV81"/>
      <c r="PAW81"/>
      <c r="PAX81"/>
      <c r="PAY81"/>
      <c r="PAZ81"/>
      <c r="PBA81"/>
      <c r="PBB81"/>
      <c r="PBC81"/>
      <c r="PBD81"/>
      <c r="PBE81"/>
      <c r="PBF81"/>
      <c r="PBG81"/>
      <c r="PBH81"/>
      <c r="PBI81"/>
      <c r="PBJ81"/>
      <c r="PBK81"/>
      <c r="PBL81"/>
      <c r="PBM81"/>
      <c r="PBN81"/>
      <c r="PBO81"/>
      <c r="PBP81"/>
      <c r="PBQ81"/>
      <c r="PBR81"/>
      <c r="PBS81"/>
      <c r="PBT81"/>
      <c r="PBU81"/>
      <c r="PBV81"/>
      <c r="PBW81"/>
      <c r="PBX81"/>
      <c r="PBY81"/>
      <c r="PBZ81"/>
      <c r="PCA81"/>
      <c r="PCB81"/>
      <c r="PCC81"/>
      <c r="PCD81"/>
      <c r="PCE81"/>
      <c r="PCF81"/>
      <c r="PCG81"/>
      <c r="PCH81"/>
      <c r="PCI81"/>
      <c r="PCJ81"/>
      <c r="PCK81"/>
      <c r="PCL81"/>
      <c r="PCM81"/>
      <c r="PCN81"/>
      <c r="PCO81"/>
      <c r="PCP81"/>
      <c r="PCQ81"/>
      <c r="PCR81"/>
      <c r="PCS81"/>
      <c r="PCT81"/>
      <c r="PCU81"/>
      <c r="PCV81"/>
      <c r="PCW81"/>
      <c r="PCX81"/>
      <c r="PCY81"/>
      <c r="PCZ81"/>
      <c r="PDA81"/>
      <c r="PDB81"/>
      <c r="PDC81"/>
      <c r="PDD81"/>
      <c r="PDE81"/>
      <c r="PDF81"/>
      <c r="PDG81"/>
      <c r="PDH81"/>
      <c r="PDI81"/>
      <c r="PDJ81"/>
      <c r="PDK81"/>
      <c r="PDL81"/>
      <c r="PDM81"/>
      <c r="PDN81"/>
      <c r="PDO81"/>
      <c r="PDP81"/>
      <c r="PDQ81"/>
      <c r="PDR81"/>
      <c r="PDS81"/>
      <c r="PDT81"/>
      <c r="PDU81"/>
      <c r="PDV81"/>
      <c r="PDW81"/>
      <c r="PDX81"/>
      <c r="PDY81"/>
      <c r="PDZ81"/>
      <c r="PEA81"/>
      <c r="PEB81"/>
      <c r="PEC81"/>
      <c r="PED81"/>
      <c r="PEE81"/>
      <c r="PEF81"/>
      <c r="PEG81"/>
      <c r="PEH81"/>
      <c r="PEI81"/>
      <c r="PEJ81"/>
      <c r="PEK81"/>
      <c r="PEL81"/>
      <c r="PEM81"/>
      <c r="PEN81"/>
      <c r="PEO81"/>
      <c r="PEP81"/>
      <c r="PEQ81"/>
      <c r="PER81"/>
      <c r="PES81"/>
      <c r="PET81"/>
      <c r="PEU81"/>
      <c r="PEV81"/>
      <c r="PEW81"/>
      <c r="PEX81"/>
      <c r="PEY81"/>
      <c r="PEZ81"/>
      <c r="PFA81"/>
      <c r="PFB81"/>
      <c r="PFC81"/>
      <c r="PFD81"/>
      <c r="PFE81"/>
      <c r="PFF81"/>
      <c r="PFG81"/>
      <c r="PFH81"/>
      <c r="PFI81"/>
      <c r="PFJ81"/>
      <c r="PFK81"/>
      <c r="PFL81"/>
      <c r="PFM81"/>
      <c r="PFN81"/>
      <c r="PFO81"/>
      <c r="PFP81"/>
      <c r="PFQ81"/>
      <c r="PFR81"/>
      <c r="PFS81"/>
      <c r="PFT81"/>
      <c r="PFU81"/>
      <c r="PFV81"/>
      <c r="PFW81"/>
      <c r="PFX81"/>
      <c r="PFY81"/>
      <c r="PFZ81"/>
      <c r="PGA81"/>
      <c r="PGB81"/>
      <c r="PGC81"/>
      <c r="PGD81"/>
      <c r="PGE81"/>
      <c r="PGF81"/>
      <c r="PGG81"/>
      <c r="PGH81"/>
      <c r="PGI81"/>
      <c r="PGJ81"/>
      <c r="PGK81"/>
      <c r="PGL81"/>
      <c r="PGM81"/>
      <c r="PGN81"/>
      <c r="PGO81"/>
      <c r="PGP81"/>
      <c r="PGQ81"/>
      <c r="PGR81"/>
      <c r="PGS81"/>
      <c r="PGT81"/>
      <c r="PGU81"/>
      <c r="PGV81"/>
      <c r="PGW81"/>
      <c r="PGX81"/>
      <c r="PGY81"/>
      <c r="PGZ81"/>
      <c r="PHA81"/>
      <c r="PHB81"/>
      <c r="PHC81"/>
      <c r="PHD81"/>
      <c r="PHE81"/>
      <c r="PHF81"/>
      <c r="PHG81"/>
      <c r="PHH81"/>
      <c r="PHI81"/>
      <c r="PHJ81"/>
      <c r="PHK81"/>
      <c r="PHL81"/>
      <c r="PHM81"/>
      <c r="PHN81"/>
      <c r="PHO81"/>
      <c r="PHP81"/>
      <c r="PHQ81"/>
      <c r="PHR81"/>
      <c r="PHS81"/>
      <c r="PHT81"/>
      <c r="PHU81"/>
      <c r="PHV81"/>
      <c r="PHW81"/>
      <c r="PHX81"/>
      <c r="PHY81"/>
      <c r="PHZ81"/>
      <c r="PIA81"/>
      <c r="PIB81"/>
      <c r="PIC81"/>
      <c r="PID81"/>
      <c r="PIE81"/>
      <c r="PIF81"/>
      <c r="PIG81"/>
      <c r="PIH81"/>
      <c r="PII81"/>
      <c r="PIJ81"/>
      <c r="PIK81"/>
      <c r="PIL81"/>
      <c r="PIM81"/>
      <c r="PIN81"/>
      <c r="PIO81"/>
      <c r="PIP81"/>
      <c r="PIQ81"/>
      <c r="PIR81"/>
      <c r="PIS81"/>
      <c r="PIT81"/>
      <c r="PIU81"/>
      <c r="PIV81"/>
      <c r="PIW81"/>
      <c r="PIX81"/>
      <c r="PIY81"/>
      <c r="PIZ81"/>
      <c r="PJA81"/>
      <c r="PJB81"/>
      <c r="PJC81"/>
      <c r="PJD81"/>
      <c r="PJE81"/>
      <c r="PJF81"/>
      <c r="PJG81"/>
      <c r="PJH81"/>
      <c r="PJI81"/>
      <c r="PJJ81"/>
      <c r="PJK81"/>
      <c r="PJL81"/>
      <c r="PJM81"/>
      <c r="PJN81"/>
      <c r="PJO81"/>
      <c r="PJP81"/>
      <c r="PJQ81"/>
      <c r="PJR81"/>
      <c r="PJS81"/>
      <c r="PJT81"/>
      <c r="PJU81"/>
      <c r="PJV81"/>
      <c r="PJW81"/>
      <c r="PJX81"/>
      <c r="PJY81"/>
      <c r="PJZ81"/>
      <c r="PKA81"/>
      <c r="PKB81"/>
      <c r="PKC81"/>
      <c r="PKD81"/>
      <c r="PKE81"/>
      <c r="PKF81"/>
      <c r="PKG81"/>
      <c r="PKH81"/>
      <c r="PKI81"/>
      <c r="PKJ81"/>
      <c r="PKK81"/>
      <c r="PKL81"/>
      <c r="PKM81"/>
      <c r="PKN81"/>
      <c r="PKO81"/>
      <c r="PKP81"/>
      <c r="PKQ81"/>
      <c r="PKR81"/>
      <c r="PKS81"/>
      <c r="PKT81"/>
      <c r="PKU81"/>
      <c r="PKV81"/>
      <c r="PKW81"/>
      <c r="PKX81"/>
      <c r="PKY81"/>
      <c r="PKZ81"/>
      <c r="PLA81"/>
      <c r="PLB81"/>
      <c r="PLC81"/>
      <c r="PLD81"/>
      <c r="PLE81"/>
      <c r="PLF81"/>
      <c r="PLG81"/>
      <c r="PLH81"/>
      <c r="PLI81"/>
      <c r="PLJ81"/>
      <c r="PLK81"/>
      <c r="PLL81"/>
      <c r="PLM81"/>
      <c r="PLN81"/>
      <c r="PLO81"/>
      <c r="PLP81"/>
      <c r="PLQ81"/>
      <c r="PLR81"/>
      <c r="PLS81"/>
      <c r="PLT81"/>
      <c r="PLU81"/>
      <c r="PLV81"/>
      <c r="PLW81"/>
      <c r="PLX81"/>
      <c r="PLY81"/>
      <c r="PLZ81"/>
      <c r="PMA81"/>
      <c r="PMB81"/>
      <c r="PMC81"/>
      <c r="PMD81"/>
      <c r="PME81"/>
      <c r="PMF81"/>
      <c r="PMG81"/>
      <c r="PMH81"/>
      <c r="PMI81"/>
      <c r="PMJ81"/>
      <c r="PMK81"/>
      <c r="PML81"/>
      <c r="PMM81"/>
      <c r="PMN81"/>
      <c r="PMO81"/>
      <c r="PMP81"/>
      <c r="PMQ81"/>
      <c r="PMR81"/>
      <c r="PMS81"/>
      <c r="PMT81"/>
      <c r="PMU81"/>
      <c r="PMV81"/>
      <c r="PMW81"/>
      <c r="PMX81"/>
      <c r="PMY81"/>
      <c r="PMZ81"/>
      <c r="PNA81"/>
      <c r="PNB81"/>
      <c r="PNC81"/>
      <c r="PND81"/>
      <c r="PNE81"/>
      <c r="PNF81"/>
      <c r="PNG81"/>
      <c r="PNH81"/>
      <c r="PNI81"/>
      <c r="PNJ81"/>
      <c r="PNK81"/>
      <c r="PNL81"/>
      <c r="PNM81"/>
      <c r="PNN81"/>
      <c r="PNO81"/>
      <c r="PNP81"/>
      <c r="PNQ81"/>
      <c r="PNR81"/>
      <c r="PNS81"/>
      <c r="PNT81"/>
      <c r="PNU81"/>
      <c r="PNV81"/>
      <c r="PNW81"/>
      <c r="PNX81"/>
      <c r="PNY81"/>
      <c r="PNZ81"/>
      <c r="POA81"/>
      <c r="POB81"/>
      <c r="POC81"/>
      <c r="POD81"/>
      <c r="POE81"/>
      <c r="POF81"/>
      <c r="POG81"/>
      <c r="POH81"/>
      <c r="POI81"/>
      <c r="POJ81"/>
      <c r="POK81"/>
      <c r="POL81"/>
      <c r="POM81"/>
      <c r="PON81"/>
      <c r="POO81"/>
      <c r="POP81"/>
      <c r="POQ81"/>
      <c r="POR81"/>
      <c r="POS81"/>
      <c r="POT81"/>
      <c r="POU81"/>
      <c r="POV81"/>
      <c r="POW81"/>
      <c r="POX81"/>
      <c r="POY81"/>
      <c r="POZ81"/>
      <c r="PPA81"/>
      <c r="PPB81"/>
      <c r="PPC81"/>
      <c r="PPD81"/>
      <c r="PPE81"/>
      <c r="PPF81"/>
      <c r="PPG81"/>
      <c r="PPH81"/>
      <c r="PPI81"/>
      <c r="PPJ81"/>
      <c r="PPK81"/>
      <c r="PPL81"/>
      <c r="PPM81"/>
      <c r="PPN81"/>
      <c r="PPO81"/>
      <c r="PPP81"/>
      <c r="PPQ81"/>
      <c r="PPR81"/>
      <c r="PPS81"/>
      <c r="PPT81"/>
      <c r="PPU81"/>
      <c r="PPV81"/>
      <c r="PPW81"/>
      <c r="PPX81"/>
      <c r="PPY81"/>
      <c r="PPZ81"/>
      <c r="PQA81"/>
      <c r="PQB81"/>
      <c r="PQC81"/>
      <c r="PQD81"/>
      <c r="PQE81"/>
      <c r="PQF81"/>
      <c r="PQG81"/>
      <c r="PQH81"/>
      <c r="PQI81"/>
      <c r="PQJ81"/>
      <c r="PQK81"/>
      <c r="PQL81"/>
      <c r="PQM81"/>
      <c r="PQN81"/>
      <c r="PQO81"/>
      <c r="PQP81"/>
      <c r="PQQ81"/>
      <c r="PQR81"/>
      <c r="PQS81"/>
      <c r="PQT81"/>
      <c r="PQU81"/>
      <c r="PQV81"/>
      <c r="PQW81"/>
      <c r="PQX81"/>
      <c r="PQY81"/>
      <c r="PQZ81"/>
      <c r="PRA81"/>
      <c r="PRB81"/>
      <c r="PRC81"/>
      <c r="PRD81"/>
      <c r="PRE81"/>
      <c r="PRF81"/>
      <c r="PRG81"/>
      <c r="PRH81"/>
      <c r="PRI81"/>
      <c r="PRJ81"/>
      <c r="PRK81"/>
      <c r="PRL81"/>
      <c r="PRM81"/>
      <c r="PRN81"/>
      <c r="PRO81"/>
      <c r="PRP81"/>
      <c r="PRQ81"/>
      <c r="PRR81"/>
      <c r="PRS81"/>
      <c r="PRT81"/>
      <c r="PRU81"/>
      <c r="PRV81"/>
      <c r="PRW81"/>
      <c r="PRX81"/>
      <c r="PRY81"/>
      <c r="PRZ81"/>
      <c r="PSA81"/>
      <c r="PSB81"/>
      <c r="PSC81"/>
      <c r="PSD81"/>
      <c r="PSE81"/>
      <c r="PSF81"/>
      <c r="PSG81"/>
      <c r="PSH81"/>
      <c r="PSI81"/>
      <c r="PSJ81"/>
      <c r="PSK81"/>
      <c r="PSL81"/>
      <c r="PSM81"/>
      <c r="PSN81"/>
      <c r="PSO81"/>
      <c r="PSP81"/>
      <c r="PSQ81"/>
      <c r="PSR81"/>
      <c r="PSS81"/>
      <c r="PST81"/>
      <c r="PSU81"/>
      <c r="PSV81"/>
      <c r="PSW81"/>
      <c r="PSX81"/>
      <c r="PSY81"/>
      <c r="PSZ81"/>
      <c r="PTA81"/>
      <c r="PTB81"/>
      <c r="PTC81"/>
      <c r="PTD81"/>
      <c r="PTE81"/>
      <c r="PTF81"/>
      <c r="PTG81"/>
      <c r="PTH81"/>
      <c r="PTI81"/>
      <c r="PTJ81"/>
      <c r="PTK81"/>
      <c r="PTL81"/>
      <c r="PTM81"/>
      <c r="PTN81"/>
      <c r="PTO81"/>
      <c r="PTP81"/>
      <c r="PTQ81"/>
      <c r="PTR81"/>
      <c r="PTS81"/>
      <c r="PTT81"/>
      <c r="PTU81"/>
      <c r="PTV81"/>
      <c r="PTW81"/>
      <c r="PTX81"/>
      <c r="PTY81"/>
      <c r="PTZ81"/>
      <c r="PUA81"/>
      <c r="PUB81"/>
      <c r="PUC81"/>
      <c r="PUD81"/>
      <c r="PUE81"/>
      <c r="PUF81"/>
      <c r="PUG81"/>
      <c r="PUH81"/>
      <c r="PUI81"/>
      <c r="PUJ81"/>
      <c r="PUK81"/>
      <c r="PUL81"/>
      <c r="PUM81"/>
      <c r="PUN81"/>
      <c r="PUO81"/>
      <c r="PUP81"/>
      <c r="PUQ81"/>
      <c r="PUR81"/>
      <c r="PUS81"/>
      <c r="PUT81"/>
      <c r="PUU81"/>
      <c r="PUV81"/>
      <c r="PUW81"/>
      <c r="PUX81"/>
      <c r="PUY81"/>
      <c r="PUZ81"/>
      <c r="PVA81"/>
      <c r="PVB81"/>
      <c r="PVC81"/>
      <c r="PVD81"/>
      <c r="PVE81"/>
      <c r="PVF81"/>
      <c r="PVG81"/>
      <c r="PVH81"/>
      <c r="PVI81"/>
      <c r="PVJ81"/>
      <c r="PVK81"/>
      <c r="PVL81"/>
      <c r="PVM81"/>
      <c r="PVN81"/>
      <c r="PVO81"/>
      <c r="PVP81"/>
      <c r="PVQ81"/>
      <c r="PVR81"/>
      <c r="PVS81"/>
      <c r="PVT81"/>
      <c r="PVU81"/>
      <c r="PVV81"/>
      <c r="PVW81"/>
      <c r="PVX81"/>
      <c r="PVY81"/>
      <c r="PVZ81"/>
      <c r="PWA81"/>
      <c r="PWB81"/>
      <c r="PWC81"/>
      <c r="PWD81"/>
      <c r="PWE81"/>
      <c r="PWF81"/>
      <c r="PWG81"/>
      <c r="PWH81"/>
      <c r="PWI81"/>
      <c r="PWJ81"/>
      <c r="PWK81"/>
      <c r="PWL81"/>
      <c r="PWM81"/>
      <c r="PWN81"/>
      <c r="PWO81"/>
      <c r="PWP81"/>
      <c r="PWQ81"/>
      <c r="PWR81"/>
      <c r="PWS81"/>
      <c r="PWT81"/>
      <c r="PWU81"/>
      <c r="PWV81"/>
      <c r="PWW81"/>
      <c r="PWX81"/>
      <c r="PWY81"/>
      <c r="PWZ81"/>
      <c r="PXA81"/>
      <c r="PXB81"/>
      <c r="PXC81"/>
      <c r="PXD81"/>
      <c r="PXE81"/>
      <c r="PXF81"/>
      <c r="PXG81"/>
      <c r="PXH81"/>
      <c r="PXI81"/>
      <c r="PXJ81"/>
      <c r="PXK81"/>
      <c r="PXL81"/>
      <c r="PXM81"/>
      <c r="PXN81"/>
      <c r="PXO81"/>
      <c r="PXP81"/>
      <c r="PXQ81"/>
      <c r="PXR81"/>
      <c r="PXS81"/>
      <c r="PXT81"/>
      <c r="PXU81"/>
      <c r="PXV81"/>
      <c r="PXW81"/>
      <c r="PXX81"/>
      <c r="PXY81"/>
      <c r="PXZ81"/>
      <c r="PYA81"/>
      <c r="PYB81"/>
      <c r="PYC81"/>
      <c r="PYD81"/>
      <c r="PYE81"/>
      <c r="PYF81"/>
      <c r="PYG81"/>
      <c r="PYH81"/>
      <c r="PYI81"/>
      <c r="PYJ81"/>
      <c r="PYK81"/>
      <c r="PYL81"/>
      <c r="PYM81"/>
      <c r="PYN81"/>
      <c r="PYO81"/>
      <c r="PYP81"/>
      <c r="PYQ81"/>
      <c r="PYR81"/>
      <c r="PYS81"/>
      <c r="PYT81"/>
      <c r="PYU81"/>
      <c r="PYV81"/>
      <c r="PYW81"/>
      <c r="PYX81"/>
      <c r="PYY81"/>
      <c r="PYZ81"/>
      <c r="PZA81"/>
      <c r="PZB81"/>
      <c r="PZC81"/>
      <c r="PZD81"/>
      <c r="PZE81"/>
      <c r="PZF81"/>
      <c r="PZG81"/>
      <c r="PZH81"/>
      <c r="PZI81"/>
      <c r="PZJ81"/>
      <c r="PZK81"/>
      <c r="PZL81"/>
      <c r="PZM81"/>
      <c r="PZN81"/>
      <c r="PZO81"/>
      <c r="PZP81"/>
      <c r="PZQ81"/>
      <c r="PZR81"/>
      <c r="PZS81"/>
      <c r="PZT81"/>
      <c r="PZU81"/>
      <c r="PZV81"/>
      <c r="PZW81"/>
      <c r="PZX81"/>
      <c r="PZY81"/>
      <c r="PZZ81"/>
      <c r="QAA81"/>
      <c r="QAB81"/>
      <c r="QAC81"/>
      <c r="QAD81"/>
      <c r="QAE81"/>
      <c r="QAF81"/>
      <c r="QAG81"/>
      <c r="QAH81"/>
      <c r="QAI81"/>
      <c r="QAJ81"/>
      <c r="QAK81"/>
      <c r="QAL81"/>
      <c r="QAM81"/>
      <c r="QAN81"/>
      <c r="QAO81"/>
      <c r="QAP81"/>
      <c r="QAQ81"/>
      <c r="QAR81"/>
      <c r="QAS81"/>
      <c r="QAT81"/>
      <c r="QAU81"/>
      <c r="QAV81"/>
      <c r="QAW81"/>
      <c r="QAX81"/>
      <c r="QAY81"/>
      <c r="QAZ81"/>
      <c r="QBA81"/>
      <c r="QBB81"/>
      <c r="QBC81"/>
      <c r="QBD81"/>
      <c r="QBE81"/>
      <c r="QBF81"/>
      <c r="QBG81"/>
      <c r="QBH81"/>
      <c r="QBI81"/>
      <c r="QBJ81"/>
      <c r="QBK81"/>
      <c r="QBL81"/>
      <c r="QBM81"/>
      <c r="QBN81"/>
      <c r="QBO81"/>
      <c r="QBP81"/>
      <c r="QBQ81"/>
      <c r="QBR81"/>
      <c r="QBS81"/>
      <c r="QBT81"/>
      <c r="QBU81"/>
      <c r="QBV81"/>
      <c r="QBW81"/>
      <c r="QBX81"/>
      <c r="QBY81"/>
      <c r="QBZ81"/>
      <c r="QCA81"/>
      <c r="QCB81"/>
      <c r="QCC81"/>
      <c r="QCD81"/>
      <c r="QCE81"/>
      <c r="QCF81"/>
      <c r="QCG81"/>
      <c r="QCH81"/>
      <c r="QCI81"/>
      <c r="QCJ81"/>
      <c r="QCK81"/>
      <c r="QCL81"/>
      <c r="QCM81"/>
      <c r="QCN81"/>
      <c r="QCO81"/>
      <c r="QCP81"/>
      <c r="QCQ81"/>
      <c r="QCR81"/>
      <c r="QCS81"/>
      <c r="QCT81"/>
      <c r="QCU81"/>
      <c r="QCV81"/>
      <c r="QCW81"/>
      <c r="QCX81"/>
      <c r="QCY81"/>
      <c r="QCZ81"/>
      <c r="QDA81"/>
      <c r="QDB81"/>
      <c r="QDC81"/>
      <c r="QDD81"/>
      <c r="QDE81"/>
      <c r="QDF81"/>
      <c r="QDG81"/>
      <c r="QDH81"/>
      <c r="QDI81"/>
      <c r="QDJ81"/>
      <c r="QDK81"/>
      <c r="QDL81"/>
      <c r="QDM81"/>
      <c r="QDN81"/>
      <c r="QDO81"/>
      <c r="QDP81"/>
      <c r="QDQ81"/>
      <c r="QDR81"/>
      <c r="QDS81"/>
      <c r="QDT81"/>
      <c r="QDU81"/>
      <c r="QDV81"/>
      <c r="QDW81"/>
      <c r="QDX81"/>
      <c r="QDY81"/>
      <c r="QDZ81"/>
      <c r="QEA81"/>
      <c r="QEB81"/>
      <c r="QEC81"/>
      <c r="QED81"/>
      <c r="QEE81"/>
      <c r="QEF81"/>
      <c r="QEG81"/>
      <c r="QEH81"/>
      <c r="QEI81"/>
      <c r="QEJ81"/>
      <c r="QEK81"/>
      <c r="QEL81"/>
      <c r="QEM81"/>
      <c r="QEN81"/>
      <c r="QEO81"/>
      <c r="QEP81"/>
      <c r="QEQ81"/>
      <c r="QER81"/>
      <c r="QES81"/>
      <c r="QET81"/>
      <c r="QEU81"/>
      <c r="QEV81"/>
      <c r="QEW81"/>
      <c r="QEX81"/>
      <c r="QEY81"/>
      <c r="QEZ81"/>
      <c r="QFA81"/>
      <c r="QFB81"/>
      <c r="QFC81"/>
      <c r="QFD81"/>
      <c r="QFE81"/>
      <c r="QFF81"/>
      <c r="QFG81"/>
      <c r="QFH81"/>
      <c r="QFI81"/>
      <c r="QFJ81"/>
      <c r="QFK81"/>
      <c r="QFL81"/>
      <c r="QFM81"/>
      <c r="QFN81"/>
      <c r="QFO81"/>
      <c r="QFP81"/>
      <c r="QFQ81"/>
      <c r="QFR81"/>
      <c r="QFS81"/>
      <c r="QFT81"/>
      <c r="QFU81"/>
      <c r="QFV81"/>
      <c r="QFW81"/>
      <c r="QFX81"/>
      <c r="QFY81"/>
      <c r="QFZ81"/>
      <c r="QGA81"/>
      <c r="QGB81"/>
      <c r="QGC81"/>
      <c r="QGD81"/>
      <c r="QGE81"/>
      <c r="QGF81"/>
      <c r="QGG81"/>
      <c r="QGH81"/>
      <c r="QGI81"/>
      <c r="QGJ81"/>
      <c r="QGK81"/>
      <c r="QGL81"/>
      <c r="QGM81"/>
      <c r="QGN81"/>
      <c r="QGO81"/>
      <c r="QGP81"/>
      <c r="QGQ81"/>
      <c r="QGR81"/>
      <c r="QGS81"/>
      <c r="QGT81"/>
      <c r="QGU81"/>
      <c r="QGV81"/>
      <c r="QGW81"/>
      <c r="QGX81"/>
      <c r="QGY81"/>
      <c r="QGZ81"/>
      <c r="QHA81"/>
      <c r="QHB81"/>
      <c r="QHC81"/>
      <c r="QHD81"/>
      <c r="QHE81"/>
      <c r="QHF81"/>
      <c r="QHG81"/>
      <c r="QHH81"/>
      <c r="QHI81"/>
      <c r="QHJ81"/>
      <c r="QHK81"/>
      <c r="QHL81"/>
      <c r="QHM81"/>
      <c r="QHN81"/>
      <c r="QHO81"/>
      <c r="QHP81"/>
      <c r="QHQ81"/>
      <c r="QHR81"/>
      <c r="QHS81"/>
      <c r="QHT81"/>
      <c r="QHU81"/>
      <c r="QHV81"/>
      <c r="QHW81"/>
      <c r="QHX81"/>
      <c r="QHY81"/>
      <c r="QHZ81"/>
      <c r="QIA81"/>
      <c r="QIB81"/>
      <c r="QIC81"/>
      <c r="QID81"/>
      <c r="QIE81"/>
      <c r="QIF81"/>
      <c r="QIG81"/>
      <c r="QIH81"/>
      <c r="QII81"/>
      <c r="QIJ81"/>
      <c r="QIK81"/>
      <c r="QIL81"/>
      <c r="QIM81"/>
      <c r="QIN81"/>
      <c r="QIO81"/>
      <c r="QIP81"/>
      <c r="QIQ81"/>
      <c r="QIR81"/>
      <c r="QIS81"/>
      <c r="QIT81"/>
      <c r="QIU81"/>
      <c r="QIV81"/>
      <c r="QIW81"/>
      <c r="QIX81"/>
      <c r="QIY81"/>
      <c r="QIZ81"/>
      <c r="QJA81"/>
      <c r="QJB81"/>
      <c r="QJC81"/>
      <c r="QJD81"/>
      <c r="QJE81"/>
      <c r="QJF81"/>
      <c r="QJG81"/>
      <c r="QJH81"/>
      <c r="QJI81"/>
      <c r="QJJ81"/>
      <c r="QJK81"/>
      <c r="QJL81"/>
      <c r="QJM81"/>
      <c r="QJN81"/>
      <c r="QJO81"/>
      <c r="QJP81"/>
      <c r="QJQ81"/>
      <c r="QJR81"/>
      <c r="QJS81"/>
      <c r="QJT81"/>
      <c r="QJU81"/>
      <c r="QJV81"/>
      <c r="QJW81"/>
      <c r="QJX81"/>
      <c r="QJY81"/>
      <c r="QJZ81"/>
      <c r="QKA81"/>
      <c r="QKB81"/>
      <c r="QKC81"/>
      <c r="QKD81"/>
      <c r="QKE81"/>
      <c r="QKF81"/>
      <c r="QKG81"/>
      <c r="QKH81"/>
      <c r="QKI81"/>
      <c r="QKJ81"/>
      <c r="QKK81"/>
      <c r="QKL81"/>
      <c r="QKM81"/>
      <c r="QKN81"/>
      <c r="QKO81"/>
      <c r="QKP81"/>
      <c r="QKQ81"/>
      <c r="QKR81"/>
      <c r="QKS81"/>
      <c r="QKT81"/>
      <c r="QKU81"/>
      <c r="QKV81"/>
      <c r="QKW81"/>
      <c r="QKX81"/>
      <c r="QKY81"/>
      <c r="QKZ81"/>
      <c r="QLA81"/>
      <c r="QLB81"/>
      <c r="QLC81"/>
      <c r="QLD81"/>
      <c r="QLE81"/>
      <c r="QLF81"/>
      <c r="QLG81"/>
      <c r="QLH81"/>
      <c r="QLI81"/>
      <c r="QLJ81"/>
      <c r="QLK81"/>
      <c r="QLL81"/>
      <c r="QLM81"/>
      <c r="QLN81"/>
      <c r="QLO81"/>
      <c r="QLP81"/>
      <c r="QLQ81"/>
      <c r="QLR81"/>
      <c r="QLS81"/>
      <c r="QLT81"/>
      <c r="QLU81"/>
      <c r="QLV81"/>
      <c r="QLW81"/>
      <c r="QLX81"/>
      <c r="QLY81"/>
      <c r="QLZ81"/>
      <c r="QMA81"/>
      <c r="QMB81"/>
      <c r="QMC81"/>
      <c r="QMD81"/>
      <c r="QME81"/>
      <c r="QMF81"/>
      <c r="QMG81"/>
      <c r="QMH81"/>
      <c r="QMI81"/>
      <c r="QMJ81"/>
      <c r="QMK81"/>
      <c r="QML81"/>
      <c r="QMM81"/>
      <c r="QMN81"/>
      <c r="QMO81"/>
      <c r="QMP81"/>
      <c r="QMQ81"/>
      <c r="QMR81"/>
      <c r="QMS81"/>
      <c r="QMT81"/>
      <c r="QMU81"/>
      <c r="QMV81"/>
      <c r="QMW81"/>
      <c r="QMX81"/>
      <c r="QMY81"/>
      <c r="QMZ81"/>
      <c r="QNA81"/>
      <c r="QNB81"/>
      <c r="QNC81"/>
      <c r="QND81"/>
      <c r="QNE81"/>
      <c r="QNF81"/>
      <c r="QNG81"/>
      <c r="QNH81"/>
      <c r="QNI81"/>
      <c r="QNJ81"/>
      <c r="QNK81"/>
      <c r="QNL81"/>
      <c r="QNM81"/>
      <c r="QNN81"/>
      <c r="QNO81"/>
      <c r="QNP81"/>
      <c r="QNQ81"/>
      <c r="QNR81"/>
      <c r="QNS81"/>
      <c r="QNT81"/>
      <c r="QNU81"/>
      <c r="QNV81"/>
      <c r="QNW81"/>
      <c r="QNX81"/>
      <c r="QNY81"/>
      <c r="QNZ81"/>
      <c r="QOA81"/>
      <c r="QOB81"/>
      <c r="QOC81"/>
      <c r="QOD81"/>
      <c r="QOE81"/>
      <c r="QOF81"/>
      <c r="QOG81"/>
      <c r="QOH81"/>
      <c r="QOI81"/>
      <c r="QOJ81"/>
      <c r="QOK81"/>
      <c r="QOL81"/>
      <c r="QOM81"/>
      <c r="QON81"/>
      <c r="QOO81"/>
      <c r="QOP81"/>
      <c r="QOQ81"/>
      <c r="QOR81"/>
      <c r="QOS81"/>
      <c r="QOT81"/>
      <c r="QOU81"/>
      <c r="QOV81"/>
      <c r="QOW81"/>
      <c r="QOX81"/>
      <c r="QOY81"/>
      <c r="QOZ81"/>
      <c r="QPA81"/>
      <c r="QPB81"/>
      <c r="QPC81"/>
      <c r="QPD81"/>
      <c r="QPE81"/>
      <c r="QPF81"/>
      <c r="QPG81"/>
      <c r="QPH81"/>
      <c r="QPI81"/>
      <c r="QPJ81"/>
      <c r="QPK81"/>
      <c r="QPL81"/>
      <c r="QPM81"/>
      <c r="QPN81"/>
      <c r="QPO81"/>
      <c r="QPP81"/>
      <c r="QPQ81"/>
      <c r="QPR81"/>
      <c r="QPS81"/>
      <c r="QPT81"/>
      <c r="QPU81"/>
      <c r="QPV81"/>
      <c r="QPW81"/>
      <c r="QPX81"/>
      <c r="QPY81"/>
      <c r="QPZ81"/>
      <c r="QQA81"/>
      <c r="QQB81"/>
      <c r="QQC81"/>
      <c r="QQD81"/>
      <c r="QQE81"/>
      <c r="QQF81"/>
      <c r="QQG81"/>
      <c r="QQH81"/>
      <c r="QQI81"/>
      <c r="QQJ81"/>
      <c r="QQK81"/>
      <c r="QQL81"/>
      <c r="QQM81"/>
      <c r="QQN81"/>
      <c r="QQO81"/>
      <c r="QQP81"/>
      <c r="QQQ81"/>
      <c r="QQR81"/>
      <c r="QQS81"/>
      <c r="QQT81"/>
      <c r="QQU81"/>
      <c r="QQV81"/>
      <c r="QQW81"/>
      <c r="QQX81"/>
      <c r="QQY81"/>
      <c r="QQZ81"/>
      <c r="QRA81"/>
      <c r="QRB81"/>
      <c r="QRC81"/>
      <c r="QRD81"/>
      <c r="QRE81"/>
      <c r="QRF81"/>
      <c r="QRG81"/>
      <c r="QRH81"/>
      <c r="QRI81"/>
      <c r="QRJ81"/>
      <c r="QRK81"/>
      <c r="QRL81"/>
      <c r="QRM81"/>
      <c r="QRN81"/>
      <c r="QRO81"/>
      <c r="QRP81"/>
      <c r="QRQ81"/>
      <c r="QRR81"/>
      <c r="QRS81"/>
      <c r="QRT81"/>
      <c r="QRU81"/>
      <c r="QRV81"/>
      <c r="QRW81"/>
      <c r="QRX81"/>
      <c r="QRY81"/>
      <c r="QRZ81"/>
      <c r="QSA81"/>
      <c r="QSB81"/>
      <c r="QSC81"/>
      <c r="QSD81"/>
      <c r="QSE81"/>
      <c r="QSF81"/>
      <c r="QSG81"/>
      <c r="QSH81"/>
      <c r="QSI81"/>
      <c r="QSJ81"/>
      <c r="QSK81"/>
      <c r="QSL81"/>
      <c r="QSM81"/>
      <c r="QSN81"/>
      <c r="QSO81"/>
      <c r="QSP81"/>
      <c r="QSQ81"/>
      <c r="QSR81"/>
      <c r="QSS81"/>
      <c r="QST81"/>
      <c r="QSU81"/>
      <c r="QSV81"/>
      <c r="QSW81"/>
      <c r="QSX81"/>
      <c r="QSY81"/>
      <c r="QSZ81"/>
      <c r="QTA81"/>
      <c r="QTB81"/>
      <c r="QTC81"/>
      <c r="QTD81"/>
      <c r="QTE81"/>
      <c r="QTF81"/>
      <c r="QTG81"/>
      <c r="QTH81"/>
      <c r="QTI81"/>
      <c r="QTJ81"/>
      <c r="QTK81"/>
      <c r="QTL81"/>
      <c r="QTM81"/>
      <c r="QTN81"/>
      <c r="QTO81"/>
      <c r="QTP81"/>
      <c r="QTQ81"/>
      <c r="QTR81"/>
      <c r="QTS81"/>
      <c r="QTT81"/>
      <c r="QTU81"/>
      <c r="QTV81"/>
      <c r="QTW81"/>
      <c r="QTX81"/>
      <c r="QTY81"/>
      <c r="QTZ81"/>
      <c r="QUA81"/>
      <c r="QUB81"/>
      <c r="QUC81"/>
      <c r="QUD81"/>
      <c r="QUE81"/>
      <c r="QUF81"/>
      <c r="QUG81"/>
      <c r="QUH81"/>
      <c r="QUI81"/>
      <c r="QUJ81"/>
      <c r="QUK81"/>
      <c r="QUL81"/>
      <c r="QUM81"/>
      <c r="QUN81"/>
      <c r="QUO81"/>
      <c r="QUP81"/>
      <c r="QUQ81"/>
      <c r="QUR81"/>
      <c r="QUS81"/>
      <c r="QUT81"/>
      <c r="QUU81"/>
      <c r="QUV81"/>
      <c r="QUW81"/>
      <c r="QUX81"/>
      <c r="QUY81"/>
      <c r="QUZ81"/>
      <c r="QVA81"/>
      <c r="QVB81"/>
      <c r="QVC81"/>
      <c r="QVD81"/>
      <c r="QVE81"/>
      <c r="QVF81"/>
      <c r="QVG81"/>
      <c r="QVH81"/>
      <c r="QVI81"/>
      <c r="QVJ81"/>
      <c r="QVK81"/>
      <c r="QVL81"/>
      <c r="QVM81"/>
      <c r="QVN81"/>
      <c r="QVO81"/>
      <c r="QVP81"/>
      <c r="QVQ81"/>
      <c r="QVR81"/>
      <c r="QVS81"/>
      <c r="QVT81"/>
      <c r="QVU81"/>
      <c r="QVV81"/>
      <c r="QVW81"/>
      <c r="QVX81"/>
      <c r="QVY81"/>
      <c r="QVZ81"/>
      <c r="QWA81"/>
      <c r="QWB81"/>
      <c r="QWC81"/>
      <c r="QWD81"/>
      <c r="QWE81"/>
      <c r="QWF81"/>
      <c r="QWG81"/>
      <c r="QWH81"/>
      <c r="QWI81"/>
      <c r="QWJ81"/>
      <c r="QWK81"/>
      <c r="QWL81"/>
      <c r="QWM81"/>
      <c r="QWN81"/>
      <c r="QWO81"/>
      <c r="QWP81"/>
      <c r="QWQ81"/>
      <c r="QWR81"/>
      <c r="QWS81"/>
      <c r="QWT81"/>
      <c r="QWU81"/>
      <c r="QWV81"/>
      <c r="QWW81"/>
      <c r="QWX81"/>
      <c r="QWY81"/>
      <c r="QWZ81"/>
      <c r="QXA81"/>
      <c r="QXB81"/>
      <c r="QXC81"/>
      <c r="QXD81"/>
      <c r="QXE81"/>
      <c r="QXF81"/>
      <c r="QXG81"/>
      <c r="QXH81"/>
      <c r="QXI81"/>
      <c r="QXJ81"/>
      <c r="QXK81"/>
      <c r="QXL81"/>
      <c r="QXM81"/>
      <c r="QXN81"/>
      <c r="QXO81"/>
      <c r="QXP81"/>
      <c r="QXQ81"/>
      <c r="QXR81"/>
      <c r="QXS81"/>
      <c r="QXT81"/>
      <c r="QXU81"/>
      <c r="QXV81"/>
      <c r="QXW81"/>
      <c r="QXX81"/>
      <c r="QXY81"/>
      <c r="QXZ81"/>
      <c r="QYA81"/>
      <c r="QYB81"/>
      <c r="QYC81"/>
      <c r="QYD81"/>
      <c r="QYE81"/>
      <c r="QYF81"/>
      <c r="QYG81"/>
      <c r="QYH81"/>
      <c r="QYI81"/>
      <c r="QYJ81"/>
      <c r="QYK81"/>
      <c r="QYL81"/>
      <c r="QYM81"/>
      <c r="QYN81"/>
      <c r="QYO81"/>
      <c r="QYP81"/>
      <c r="QYQ81"/>
      <c r="QYR81"/>
      <c r="QYS81"/>
      <c r="QYT81"/>
      <c r="QYU81"/>
      <c r="QYV81"/>
      <c r="QYW81"/>
      <c r="QYX81"/>
      <c r="QYY81"/>
      <c r="QYZ81"/>
      <c r="QZA81"/>
      <c r="QZB81"/>
      <c r="QZC81"/>
      <c r="QZD81"/>
      <c r="QZE81"/>
      <c r="QZF81"/>
      <c r="QZG81"/>
      <c r="QZH81"/>
      <c r="QZI81"/>
      <c r="QZJ81"/>
      <c r="QZK81"/>
      <c r="QZL81"/>
      <c r="QZM81"/>
      <c r="QZN81"/>
      <c r="QZO81"/>
      <c r="QZP81"/>
      <c r="QZQ81"/>
      <c r="QZR81"/>
      <c r="QZS81"/>
      <c r="QZT81"/>
      <c r="QZU81"/>
      <c r="QZV81"/>
      <c r="QZW81"/>
      <c r="QZX81"/>
      <c r="QZY81"/>
      <c r="QZZ81"/>
      <c r="RAA81"/>
      <c r="RAB81"/>
      <c r="RAC81"/>
      <c r="RAD81"/>
      <c r="RAE81"/>
      <c r="RAF81"/>
      <c r="RAG81"/>
      <c r="RAH81"/>
      <c r="RAI81"/>
      <c r="RAJ81"/>
      <c r="RAK81"/>
      <c r="RAL81"/>
      <c r="RAM81"/>
      <c r="RAN81"/>
      <c r="RAO81"/>
      <c r="RAP81"/>
      <c r="RAQ81"/>
      <c r="RAR81"/>
      <c r="RAS81"/>
      <c r="RAT81"/>
      <c r="RAU81"/>
      <c r="RAV81"/>
      <c r="RAW81"/>
      <c r="RAX81"/>
      <c r="RAY81"/>
      <c r="RAZ81"/>
      <c r="RBA81"/>
      <c r="RBB81"/>
      <c r="RBC81"/>
      <c r="RBD81"/>
      <c r="RBE81"/>
      <c r="RBF81"/>
      <c r="RBG81"/>
      <c r="RBH81"/>
      <c r="RBI81"/>
      <c r="RBJ81"/>
      <c r="RBK81"/>
      <c r="RBL81"/>
      <c r="RBM81"/>
      <c r="RBN81"/>
      <c r="RBO81"/>
      <c r="RBP81"/>
      <c r="RBQ81"/>
      <c r="RBR81"/>
      <c r="RBS81"/>
      <c r="RBT81"/>
      <c r="RBU81"/>
      <c r="RBV81"/>
      <c r="RBW81"/>
      <c r="RBX81"/>
      <c r="RBY81"/>
      <c r="RBZ81"/>
      <c r="RCA81"/>
      <c r="RCB81"/>
      <c r="RCC81"/>
      <c r="RCD81"/>
      <c r="RCE81"/>
      <c r="RCF81"/>
      <c r="RCG81"/>
      <c r="RCH81"/>
      <c r="RCI81"/>
      <c r="RCJ81"/>
      <c r="RCK81"/>
      <c r="RCL81"/>
      <c r="RCM81"/>
      <c r="RCN81"/>
      <c r="RCO81"/>
      <c r="RCP81"/>
      <c r="RCQ81"/>
      <c r="RCR81"/>
      <c r="RCS81"/>
      <c r="RCT81"/>
      <c r="RCU81"/>
      <c r="RCV81"/>
      <c r="RCW81"/>
      <c r="RCX81"/>
      <c r="RCY81"/>
      <c r="RCZ81"/>
      <c r="RDA81"/>
      <c r="RDB81"/>
      <c r="RDC81"/>
      <c r="RDD81"/>
      <c r="RDE81"/>
      <c r="RDF81"/>
      <c r="RDG81"/>
      <c r="RDH81"/>
      <c r="RDI81"/>
      <c r="RDJ81"/>
      <c r="RDK81"/>
      <c r="RDL81"/>
      <c r="RDM81"/>
      <c r="RDN81"/>
      <c r="RDO81"/>
      <c r="RDP81"/>
      <c r="RDQ81"/>
      <c r="RDR81"/>
      <c r="RDS81"/>
      <c r="RDT81"/>
      <c r="RDU81"/>
      <c r="RDV81"/>
      <c r="RDW81"/>
      <c r="RDX81"/>
      <c r="RDY81"/>
      <c r="RDZ81"/>
      <c r="REA81"/>
      <c r="REB81"/>
      <c r="REC81"/>
      <c r="RED81"/>
      <c r="REE81"/>
      <c r="REF81"/>
      <c r="REG81"/>
      <c r="REH81"/>
      <c r="REI81"/>
      <c r="REJ81"/>
      <c r="REK81"/>
      <c r="REL81"/>
      <c r="REM81"/>
      <c r="REN81"/>
      <c r="REO81"/>
      <c r="REP81"/>
      <c r="REQ81"/>
      <c r="RER81"/>
      <c r="RES81"/>
      <c r="RET81"/>
      <c r="REU81"/>
      <c r="REV81"/>
      <c r="REW81"/>
      <c r="REX81"/>
      <c r="REY81"/>
      <c r="REZ81"/>
      <c r="RFA81"/>
      <c r="RFB81"/>
      <c r="RFC81"/>
      <c r="RFD81"/>
      <c r="RFE81"/>
      <c r="RFF81"/>
      <c r="RFG81"/>
      <c r="RFH81"/>
      <c r="RFI81"/>
      <c r="RFJ81"/>
      <c r="RFK81"/>
      <c r="RFL81"/>
      <c r="RFM81"/>
      <c r="RFN81"/>
      <c r="RFO81"/>
      <c r="RFP81"/>
      <c r="RFQ81"/>
      <c r="RFR81"/>
      <c r="RFS81"/>
      <c r="RFT81"/>
      <c r="RFU81"/>
      <c r="RFV81"/>
      <c r="RFW81"/>
      <c r="RFX81"/>
      <c r="RFY81"/>
      <c r="RFZ81"/>
      <c r="RGA81"/>
      <c r="RGB81"/>
      <c r="RGC81"/>
      <c r="RGD81"/>
      <c r="RGE81"/>
      <c r="RGF81"/>
      <c r="RGG81"/>
      <c r="RGH81"/>
      <c r="RGI81"/>
      <c r="RGJ81"/>
      <c r="RGK81"/>
      <c r="RGL81"/>
      <c r="RGM81"/>
      <c r="RGN81"/>
      <c r="RGO81"/>
      <c r="RGP81"/>
      <c r="RGQ81"/>
      <c r="RGR81"/>
      <c r="RGS81"/>
      <c r="RGT81"/>
      <c r="RGU81"/>
      <c r="RGV81"/>
      <c r="RGW81"/>
      <c r="RGX81"/>
      <c r="RGY81"/>
      <c r="RGZ81"/>
      <c r="RHA81"/>
      <c r="RHB81"/>
      <c r="RHC81"/>
      <c r="RHD81"/>
      <c r="RHE81"/>
      <c r="RHF81"/>
      <c r="RHG81"/>
      <c r="RHH81"/>
      <c r="RHI81"/>
      <c r="RHJ81"/>
      <c r="RHK81"/>
      <c r="RHL81"/>
      <c r="RHM81"/>
      <c r="RHN81"/>
      <c r="RHO81"/>
      <c r="RHP81"/>
      <c r="RHQ81"/>
      <c r="RHR81"/>
      <c r="RHS81"/>
      <c r="RHT81"/>
      <c r="RHU81"/>
      <c r="RHV81"/>
      <c r="RHW81"/>
      <c r="RHX81"/>
      <c r="RHY81"/>
      <c r="RHZ81"/>
      <c r="RIA81"/>
      <c r="RIB81"/>
      <c r="RIC81"/>
      <c r="RID81"/>
      <c r="RIE81"/>
      <c r="RIF81"/>
      <c r="RIG81"/>
      <c r="RIH81"/>
      <c r="RII81"/>
      <c r="RIJ81"/>
      <c r="RIK81"/>
      <c r="RIL81"/>
      <c r="RIM81"/>
      <c r="RIN81"/>
      <c r="RIO81"/>
      <c r="RIP81"/>
      <c r="RIQ81"/>
      <c r="RIR81"/>
      <c r="RIS81"/>
      <c r="RIT81"/>
      <c r="RIU81"/>
      <c r="RIV81"/>
      <c r="RIW81"/>
      <c r="RIX81"/>
      <c r="RIY81"/>
      <c r="RIZ81"/>
      <c r="RJA81"/>
      <c r="RJB81"/>
      <c r="RJC81"/>
      <c r="RJD81"/>
      <c r="RJE81"/>
      <c r="RJF81"/>
      <c r="RJG81"/>
      <c r="RJH81"/>
      <c r="RJI81"/>
      <c r="RJJ81"/>
      <c r="RJK81"/>
      <c r="RJL81"/>
      <c r="RJM81"/>
      <c r="RJN81"/>
      <c r="RJO81"/>
      <c r="RJP81"/>
      <c r="RJQ81"/>
      <c r="RJR81"/>
      <c r="RJS81"/>
      <c r="RJT81"/>
      <c r="RJU81"/>
      <c r="RJV81"/>
      <c r="RJW81"/>
      <c r="RJX81"/>
      <c r="RJY81"/>
      <c r="RJZ81"/>
      <c r="RKA81"/>
      <c r="RKB81"/>
      <c r="RKC81"/>
      <c r="RKD81"/>
      <c r="RKE81"/>
      <c r="RKF81"/>
      <c r="RKG81"/>
      <c r="RKH81"/>
      <c r="RKI81"/>
      <c r="RKJ81"/>
      <c r="RKK81"/>
      <c r="RKL81"/>
      <c r="RKM81"/>
      <c r="RKN81"/>
      <c r="RKO81"/>
      <c r="RKP81"/>
      <c r="RKQ81"/>
      <c r="RKR81"/>
      <c r="RKS81"/>
      <c r="RKT81"/>
      <c r="RKU81"/>
      <c r="RKV81"/>
      <c r="RKW81"/>
      <c r="RKX81"/>
      <c r="RKY81"/>
      <c r="RKZ81"/>
      <c r="RLA81"/>
      <c r="RLB81"/>
      <c r="RLC81"/>
      <c r="RLD81"/>
      <c r="RLE81"/>
      <c r="RLF81"/>
      <c r="RLG81"/>
      <c r="RLH81"/>
      <c r="RLI81"/>
      <c r="RLJ81"/>
      <c r="RLK81"/>
      <c r="RLL81"/>
      <c r="RLM81"/>
      <c r="RLN81"/>
      <c r="RLO81"/>
      <c r="RLP81"/>
      <c r="RLQ81"/>
      <c r="RLR81"/>
      <c r="RLS81"/>
      <c r="RLT81"/>
      <c r="RLU81"/>
      <c r="RLV81"/>
      <c r="RLW81"/>
      <c r="RLX81"/>
      <c r="RLY81"/>
      <c r="RLZ81"/>
      <c r="RMA81"/>
      <c r="RMB81"/>
      <c r="RMC81"/>
      <c r="RMD81"/>
      <c r="RME81"/>
      <c r="RMF81"/>
      <c r="RMG81"/>
      <c r="RMH81"/>
      <c r="RMI81"/>
      <c r="RMJ81"/>
      <c r="RMK81"/>
      <c r="RML81"/>
      <c r="RMM81"/>
      <c r="RMN81"/>
      <c r="RMO81"/>
      <c r="RMP81"/>
      <c r="RMQ81"/>
      <c r="RMR81"/>
      <c r="RMS81"/>
      <c r="RMT81"/>
      <c r="RMU81"/>
      <c r="RMV81"/>
      <c r="RMW81"/>
      <c r="RMX81"/>
      <c r="RMY81"/>
      <c r="RMZ81"/>
      <c r="RNA81"/>
      <c r="RNB81"/>
      <c r="RNC81"/>
      <c r="RND81"/>
      <c r="RNE81"/>
      <c r="RNF81"/>
      <c r="RNG81"/>
      <c r="RNH81"/>
      <c r="RNI81"/>
      <c r="RNJ81"/>
      <c r="RNK81"/>
      <c r="RNL81"/>
      <c r="RNM81"/>
      <c r="RNN81"/>
      <c r="RNO81"/>
      <c r="RNP81"/>
      <c r="RNQ81"/>
      <c r="RNR81"/>
      <c r="RNS81"/>
      <c r="RNT81"/>
      <c r="RNU81"/>
      <c r="RNV81"/>
      <c r="RNW81"/>
      <c r="RNX81"/>
      <c r="RNY81"/>
      <c r="RNZ81"/>
      <c r="ROA81"/>
      <c r="ROB81"/>
      <c r="ROC81"/>
      <c r="ROD81"/>
      <c r="ROE81"/>
      <c r="ROF81"/>
      <c r="ROG81"/>
      <c r="ROH81"/>
      <c r="ROI81"/>
      <c r="ROJ81"/>
      <c r="ROK81"/>
      <c r="ROL81"/>
      <c r="ROM81"/>
      <c r="RON81"/>
      <c r="ROO81"/>
      <c r="ROP81"/>
      <c r="ROQ81"/>
      <c r="ROR81"/>
      <c r="ROS81"/>
      <c r="ROT81"/>
      <c r="ROU81"/>
      <c r="ROV81"/>
      <c r="ROW81"/>
      <c r="ROX81"/>
      <c r="ROY81"/>
      <c r="ROZ81"/>
      <c r="RPA81"/>
      <c r="RPB81"/>
      <c r="RPC81"/>
      <c r="RPD81"/>
      <c r="RPE81"/>
      <c r="RPF81"/>
      <c r="RPG81"/>
      <c r="RPH81"/>
      <c r="RPI81"/>
      <c r="RPJ81"/>
      <c r="RPK81"/>
      <c r="RPL81"/>
      <c r="RPM81"/>
      <c r="RPN81"/>
      <c r="RPO81"/>
      <c r="RPP81"/>
      <c r="RPQ81"/>
      <c r="RPR81"/>
      <c r="RPS81"/>
      <c r="RPT81"/>
      <c r="RPU81"/>
      <c r="RPV81"/>
      <c r="RPW81"/>
      <c r="RPX81"/>
      <c r="RPY81"/>
      <c r="RPZ81"/>
      <c r="RQA81"/>
      <c r="RQB81"/>
      <c r="RQC81"/>
      <c r="RQD81"/>
      <c r="RQE81"/>
      <c r="RQF81"/>
      <c r="RQG81"/>
      <c r="RQH81"/>
      <c r="RQI81"/>
      <c r="RQJ81"/>
      <c r="RQK81"/>
      <c r="RQL81"/>
      <c r="RQM81"/>
      <c r="RQN81"/>
      <c r="RQO81"/>
      <c r="RQP81"/>
      <c r="RQQ81"/>
      <c r="RQR81"/>
      <c r="RQS81"/>
      <c r="RQT81"/>
      <c r="RQU81"/>
      <c r="RQV81"/>
      <c r="RQW81"/>
      <c r="RQX81"/>
      <c r="RQY81"/>
      <c r="RQZ81"/>
      <c r="RRA81"/>
      <c r="RRB81"/>
      <c r="RRC81"/>
      <c r="RRD81"/>
      <c r="RRE81"/>
      <c r="RRF81"/>
      <c r="RRG81"/>
      <c r="RRH81"/>
      <c r="RRI81"/>
      <c r="RRJ81"/>
      <c r="RRK81"/>
      <c r="RRL81"/>
      <c r="RRM81"/>
      <c r="RRN81"/>
      <c r="RRO81"/>
      <c r="RRP81"/>
      <c r="RRQ81"/>
      <c r="RRR81"/>
      <c r="RRS81"/>
      <c r="RRT81"/>
      <c r="RRU81"/>
      <c r="RRV81"/>
      <c r="RRW81"/>
      <c r="RRX81"/>
      <c r="RRY81"/>
      <c r="RRZ81"/>
      <c r="RSA81"/>
      <c r="RSB81"/>
      <c r="RSC81"/>
      <c r="RSD81"/>
      <c r="RSE81"/>
      <c r="RSF81"/>
      <c r="RSG81"/>
      <c r="RSH81"/>
      <c r="RSI81"/>
      <c r="RSJ81"/>
      <c r="RSK81"/>
      <c r="RSL81"/>
      <c r="RSM81"/>
      <c r="RSN81"/>
      <c r="RSO81"/>
      <c r="RSP81"/>
      <c r="RSQ81"/>
      <c r="RSR81"/>
      <c r="RSS81"/>
      <c r="RST81"/>
      <c r="RSU81"/>
      <c r="RSV81"/>
      <c r="RSW81"/>
      <c r="RSX81"/>
      <c r="RSY81"/>
      <c r="RSZ81"/>
      <c r="RTA81"/>
      <c r="RTB81"/>
      <c r="RTC81"/>
      <c r="RTD81"/>
      <c r="RTE81"/>
      <c r="RTF81"/>
      <c r="RTG81"/>
      <c r="RTH81"/>
      <c r="RTI81"/>
      <c r="RTJ81"/>
      <c r="RTK81"/>
      <c r="RTL81"/>
      <c r="RTM81"/>
      <c r="RTN81"/>
      <c r="RTO81"/>
      <c r="RTP81"/>
      <c r="RTQ81"/>
      <c r="RTR81"/>
      <c r="RTS81"/>
      <c r="RTT81"/>
      <c r="RTU81"/>
      <c r="RTV81"/>
      <c r="RTW81"/>
      <c r="RTX81"/>
      <c r="RTY81"/>
      <c r="RTZ81"/>
      <c r="RUA81"/>
      <c r="RUB81"/>
      <c r="RUC81"/>
      <c r="RUD81"/>
      <c r="RUE81"/>
      <c r="RUF81"/>
      <c r="RUG81"/>
      <c r="RUH81"/>
      <c r="RUI81"/>
      <c r="RUJ81"/>
      <c r="RUK81"/>
      <c r="RUL81"/>
      <c r="RUM81"/>
      <c r="RUN81"/>
      <c r="RUO81"/>
      <c r="RUP81"/>
      <c r="RUQ81"/>
      <c r="RUR81"/>
      <c r="RUS81"/>
      <c r="RUT81"/>
      <c r="RUU81"/>
      <c r="RUV81"/>
      <c r="RUW81"/>
      <c r="RUX81"/>
      <c r="RUY81"/>
      <c r="RUZ81"/>
      <c r="RVA81"/>
      <c r="RVB81"/>
      <c r="RVC81"/>
      <c r="RVD81"/>
      <c r="RVE81"/>
      <c r="RVF81"/>
      <c r="RVG81"/>
      <c r="RVH81"/>
      <c r="RVI81"/>
      <c r="RVJ81"/>
      <c r="RVK81"/>
      <c r="RVL81"/>
      <c r="RVM81"/>
      <c r="RVN81"/>
      <c r="RVO81"/>
      <c r="RVP81"/>
      <c r="RVQ81"/>
      <c r="RVR81"/>
      <c r="RVS81"/>
      <c r="RVT81"/>
      <c r="RVU81"/>
      <c r="RVV81"/>
      <c r="RVW81"/>
      <c r="RVX81"/>
      <c r="RVY81"/>
      <c r="RVZ81"/>
      <c r="RWA81"/>
      <c r="RWB81"/>
      <c r="RWC81"/>
      <c r="RWD81"/>
      <c r="RWE81"/>
      <c r="RWF81"/>
      <c r="RWG81"/>
      <c r="RWH81"/>
      <c r="RWI81"/>
      <c r="RWJ81"/>
      <c r="RWK81"/>
      <c r="RWL81"/>
      <c r="RWM81"/>
      <c r="RWN81"/>
      <c r="RWO81"/>
      <c r="RWP81"/>
      <c r="RWQ81"/>
      <c r="RWR81"/>
      <c r="RWS81"/>
      <c r="RWT81"/>
      <c r="RWU81"/>
      <c r="RWV81"/>
      <c r="RWW81"/>
      <c r="RWX81"/>
      <c r="RWY81"/>
      <c r="RWZ81"/>
      <c r="RXA81"/>
      <c r="RXB81"/>
      <c r="RXC81"/>
      <c r="RXD81"/>
      <c r="RXE81"/>
      <c r="RXF81"/>
      <c r="RXG81"/>
      <c r="RXH81"/>
      <c r="RXI81"/>
      <c r="RXJ81"/>
      <c r="RXK81"/>
      <c r="RXL81"/>
      <c r="RXM81"/>
      <c r="RXN81"/>
      <c r="RXO81"/>
      <c r="RXP81"/>
      <c r="RXQ81"/>
      <c r="RXR81"/>
      <c r="RXS81"/>
      <c r="RXT81"/>
      <c r="RXU81"/>
      <c r="RXV81"/>
      <c r="RXW81"/>
      <c r="RXX81"/>
      <c r="RXY81"/>
      <c r="RXZ81"/>
      <c r="RYA81"/>
      <c r="RYB81"/>
      <c r="RYC81"/>
      <c r="RYD81"/>
      <c r="RYE81"/>
      <c r="RYF81"/>
      <c r="RYG81"/>
      <c r="RYH81"/>
      <c r="RYI81"/>
      <c r="RYJ81"/>
      <c r="RYK81"/>
      <c r="RYL81"/>
      <c r="RYM81"/>
      <c r="RYN81"/>
      <c r="RYO81"/>
      <c r="RYP81"/>
      <c r="RYQ81"/>
      <c r="RYR81"/>
      <c r="RYS81"/>
      <c r="RYT81"/>
      <c r="RYU81"/>
      <c r="RYV81"/>
      <c r="RYW81"/>
      <c r="RYX81"/>
      <c r="RYY81"/>
      <c r="RYZ81"/>
      <c r="RZA81"/>
      <c r="RZB81"/>
      <c r="RZC81"/>
      <c r="RZD81"/>
      <c r="RZE81"/>
      <c r="RZF81"/>
      <c r="RZG81"/>
      <c r="RZH81"/>
      <c r="RZI81"/>
      <c r="RZJ81"/>
      <c r="RZK81"/>
      <c r="RZL81"/>
      <c r="RZM81"/>
      <c r="RZN81"/>
      <c r="RZO81"/>
      <c r="RZP81"/>
      <c r="RZQ81"/>
      <c r="RZR81"/>
      <c r="RZS81"/>
      <c r="RZT81"/>
      <c r="RZU81"/>
      <c r="RZV81"/>
      <c r="RZW81"/>
      <c r="RZX81"/>
      <c r="RZY81"/>
      <c r="RZZ81"/>
      <c r="SAA81"/>
      <c r="SAB81"/>
      <c r="SAC81"/>
      <c r="SAD81"/>
      <c r="SAE81"/>
      <c r="SAF81"/>
      <c r="SAG81"/>
      <c r="SAH81"/>
      <c r="SAI81"/>
      <c r="SAJ81"/>
      <c r="SAK81"/>
      <c r="SAL81"/>
      <c r="SAM81"/>
      <c r="SAN81"/>
      <c r="SAO81"/>
      <c r="SAP81"/>
      <c r="SAQ81"/>
      <c r="SAR81"/>
      <c r="SAS81"/>
      <c r="SAT81"/>
      <c r="SAU81"/>
      <c r="SAV81"/>
      <c r="SAW81"/>
      <c r="SAX81"/>
      <c r="SAY81"/>
      <c r="SAZ81"/>
      <c r="SBA81"/>
      <c r="SBB81"/>
      <c r="SBC81"/>
      <c r="SBD81"/>
      <c r="SBE81"/>
      <c r="SBF81"/>
      <c r="SBG81"/>
      <c r="SBH81"/>
      <c r="SBI81"/>
      <c r="SBJ81"/>
      <c r="SBK81"/>
      <c r="SBL81"/>
      <c r="SBM81"/>
      <c r="SBN81"/>
      <c r="SBO81"/>
      <c r="SBP81"/>
      <c r="SBQ81"/>
      <c r="SBR81"/>
      <c r="SBS81"/>
      <c r="SBT81"/>
      <c r="SBU81"/>
      <c r="SBV81"/>
      <c r="SBW81"/>
      <c r="SBX81"/>
      <c r="SBY81"/>
      <c r="SBZ81"/>
      <c r="SCA81"/>
      <c r="SCB81"/>
      <c r="SCC81"/>
      <c r="SCD81"/>
      <c r="SCE81"/>
      <c r="SCF81"/>
      <c r="SCG81"/>
      <c r="SCH81"/>
      <c r="SCI81"/>
      <c r="SCJ81"/>
      <c r="SCK81"/>
      <c r="SCL81"/>
      <c r="SCM81"/>
      <c r="SCN81"/>
      <c r="SCO81"/>
      <c r="SCP81"/>
      <c r="SCQ81"/>
      <c r="SCR81"/>
      <c r="SCS81"/>
      <c r="SCT81"/>
      <c r="SCU81"/>
      <c r="SCV81"/>
      <c r="SCW81"/>
      <c r="SCX81"/>
      <c r="SCY81"/>
      <c r="SCZ81"/>
      <c r="SDA81"/>
      <c r="SDB81"/>
      <c r="SDC81"/>
      <c r="SDD81"/>
      <c r="SDE81"/>
      <c r="SDF81"/>
      <c r="SDG81"/>
      <c r="SDH81"/>
      <c r="SDI81"/>
      <c r="SDJ81"/>
      <c r="SDK81"/>
      <c r="SDL81"/>
      <c r="SDM81"/>
      <c r="SDN81"/>
      <c r="SDO81"/>
      <c r="SDP81"/>
      <c r="SDQ81"/>
      <c r="SDR81"/>
      <c r="SDS81"/>
      <c r="SDT81"/>
      <c r="SDU81"/>
      <c r="SDV81"/>
      <c r="SDW81"/>
      <c r="SDX81"/>
      <c r="SDY81"/>
      <c r="SDZ81"/>
      <c r="SEA81"/>
      <c r="SEB81"/>
      <c r="SEC81"/>
      <c r="SED81"/>
      <c r="SEE81"/>
      <c r="SEF81"/>
      <c r="SEG81"/>
      <c r="SEH81"/>
      <c r="SEI81"/>
      <c r="SEJ81"/>
      <c r="SEK81"/>
      <c r="SEL81"/>
      <c r="SEM81"/>
      <c r="SEN81"/>
      <c r="SEO81"/>
      <c r="SEP81"/>
      <c r="SEQ81"/>
      <c r="SER81"/>
      <c r="SES81"/>
      <c r="SET81"/>
      <c r="SEU81"/>
      <c r="SEV81"/>
      <c r="SEW81"/>
      <c r="SEX81"/>
      <c r="SEY81"/>
      <c r="SEZ81"/>
      <c r="SFA81"/>
      <c r="SFB81"/>
      <c r="SFC81"/>
      <c r="SFD81"/>
      <c r="SFE81"/>
      <c r="SFF81"/>
      <c r="SFG81"/>
      <c r="SFH81"/>
      <c r="SFI81"/>
      <c r="SFJ81"/>
      <c r="SFK81"/>
      <c r="SFL81"/>
      <c r="SFM81"/>
      <c r="SFN81"/>
      <c r="SFO81"/>
      <c r="SFP81"/>
      <c r="SFQ81"/>
      <c r="SFR81"/>
      <c r="SFS81"/>
      <c r="SFT81"/>
      <c r="SFU81"/>
      <c r="SFV81"/>
      <c r="SFW81"/>
      <c r="SFX81"/>
      <c r="SFY81"/>
      <c r="SFZ81"/>
      <c r="SGA81"/>
      <c r="SGB81"/>
      <c r="SGC81"/>
      <c r="SGD81"/>
      <c r="SGE81"/>
      <c r="SGF81"/>
      <c r="SGG81"/>
      <c r="SGH81"/>
      <c r="SGI81"/>
      <c r="SGJ81"/>
      <c r="SGK81"/>
      <c r="SGL81"/>
      <c r="SGM81"/>
      <c r="SGN81"/>
      <c r="SGO81"/>
      <c r="SGP81"/>
      <c r="SGQ81"/>
      <c r="SGR81"/>
      <c r="SGS81"/>
      <c r="SGT81"/>
      <c r="SGU81"/>
      <c r="SGV81"/>
      <c r="SGW81"/>
      <c r="SGX81"/>
      <c r="SGY81"/>
      <c r="SGZ81"/>
      <c r="SHA81"/>
      <c r="SHB81"/>
      <c r="SHC81"/>
      <c r="SHD81"/>
      <c r="SHE81"/>
      <c r="SHF81"/>
      <c r="SHG81"/>
      <c r="SHH81"/>
      <c r="SHI81"/>
      <c r="SHJ81"/>
      <c r="SHK81"/>
      <c r="SHL81"/>
      <c r="SHM81"/>
      <c r="SHN81"/>
      <c r="SHO81"/>
      <c r="SHP81"/>
      <c r="SHQ81"/>
      <c r="SHR81"/>
      <c r="SHS81"/>
      <c r="SHT81"/>
      <c r="SHU81"/>
      <c r="SHV81"/>
      <c r="SHW81"/>
      <c r="SHX81"/>
      <c r="SHY81"/>
      <c r="SHZ81"/>
      <c r="SIA81"/>
      <c r="SIB81"/>
      <c r="SIC81"/>
      <c r="SID81"/>
      <c r="SIE81"/>
      <c r="SIF81"/>
      <c r="SIG81"/>
      <c r="SIH81"/>
      <c r="SII81"/>
      <c r="SIJ81"/>
      <c r="SIK81"/>
      <c r="SIL81"/>
      <c r="SIM81"/>
      <c r="SIN81"/>
      <c r="SIO81"/>
      <c r="SIP81"/>
      <c r="SIQ81"/>
      <c r="SIR81"/>
      <c r="SIS81"/>
      <c r="SIT81"/>
      <c r="SIU81"/>
      <c r="SIV81"/>
      <c r="SIW81"/>
      <c r="SIX81"/>
      <c r="SIY81"/>
      <c r="SIZ81"/>
      <c r="SJA81"/>
      <c r="SJB81"/>
      <c r="SJC81"/>
      <c r="SJD81"/>
      <c r="SJE81"/>
      <c r="SJF81"/>
      <c r="SJG81"/>
      <c r="SJH81"/>
      <c r="SJI81"/>
      <c r="SJJ81"/>
      <c r="SJK81"/>
      <c r="SJL81"/>
      <c r="SJM81"/>
      <c r="SJN81"/>
      <c r="SJO81"/>
      <c r="SJP81"/>
      <c r="SJQ81"/>
      <c r="SJR81"/>
      <c r="SJS81"/>
      <c r="SJT81"/>
      <c r="SJU81"/>
      <c r="SJV81"/>
      <c r="SJW81"/>
      <c r="SJX81"/>
      <c r="SJY81"/>
      <c r="SJZ81"/>
      <c r="SKA81"/>
      <c r="SKB81"/>
      <c r="SKC81"/>
      <c r="SKD81"/>
      <c r="SKE81"/>
      <c r="SKF81"/>
      <c r="SKG81"/>
      <c r="SKH81"/>
      <c r="SKI81"/>
      <c r="SKJ81"/>
      <c r="SKK81"/>
      <c r="SKL81"/>
      <c r="SKM81"/>
      <c r="SKN81"/>
      <c r="SKO81"/>
      <c r="SKP81"/>
      <c r="SKQ81"/>
      <c r="SKR81"/>
      <c r="SKS81"/>
      <c r="SKT81"/>
      <c r="SKU81"/>
      <c r="SKV81"/>
      <c r="SKW81"/>
      <c r="SKX81"/>
      <c r="SKY81"/>
      <c r="SKZ81"/>
      <c r="SLA81"/>
      <c r="SLB81"/>
      <c r="SLC81"/>
      <c r="SLD81"/>
      <c r="SLE81"/>
      <c r="SLF81"/>
      <c r="SLG81"/>
      <c r="SLH81"/>
      <c r="SLI81"/>
      <c r="SLJ81"/>
      <c r="SLK81"/>
      <c r="SLL81"/>
      <c r="SLM81"/>
      <c r="SLN81"/>
      <c r="SLO81"/>
      <c r="SLP81"/>
      <c r="SLQ81"/>
      <c r="SLR81"/>
      <c r="SLS81"/>
      <c r="SLT81"/>
      <c r="SLU81"/>
      <c r="SLV81"/>
      <c r="SLW81"/>
      <c r="SLX81"/>
      <c r="SLY81"/>
      <c r="SLZ81"/>
      <c r="SMA81"/>
      <c r="SMB81"/>
      <c r="SMC81"/>
      <c r="SMD81"/>
      <c r="SME81"/>
      <c r="SMF81"/>
      <c r="SMG81"/>
      <c r="SMH81"/>
      <c r="SMI81"/>
      <c r="SMJ81"/>
      <c r="SMK81"/>
      <c r="SML81"/>
      <c r="SMM81"/>
      <c r="SMN81"/>
      <c r="SMO81"/>
      <c r="SMP81"/>
      <c r="SMQ81"/>
      <c r="SMR81"/>
      <c r="SMS81"/>
      <c r="SMT81"/>
      <c r="SMU81"/>
      <c r="SMV81"/>
      <c r="SMW81"/>
      <c r="SMX81"/>
      <c r="SMY81"/>
      <c r="SMZ81"/>
      <c r="SNA81"/>
      <c r="SNB81"/>
      <c r="SNC81"/>
      <c r="SND81"/>
      <c r="SNE81"/>
      <c r="SNF81"/>
      <c r="SNG81"/>
      <c r="SNH81"/>
      <c r="SNI81"/>
      <c r="SNJ81"/>
      <c r="SNK81"/>
      <c r="SNL81"/>
      <c r="SNM81"/>
      <c r="SNN81"/>
      <c r="SNO81"/>
      <c r="SNP81"/>
      <c r="SNQ81"/>
      <c r="SNR81"/>
      <c r="SNS81"/>
      <c r="SNT81"/>
      <c r="SNU81"/>
      <c r="SNV81"/>
      <c r="SNW81"/>
      <c r="SNX81"/>
      <c r="SNY81"/>
      <c r="SNZ81"/>
      <c r="SOA81"/>
      <c r="SOB81"/>
      <c r="SOC81"/>
      <c r="SOD81"/>
      <c r="SOE81"/>
      <c r="SOF81"/>
      <c r="SOG81"/>
      <c r="SOH81"/>
      <c r="SOI81"/>
      <c r="SOJ81"/>
      <c r="SOK81"/>
      <c r="SOL81"/>
      <c r="SOM81"/>
      <c r="SON81"/>
      <c r="SOO81"/>
      <c r="SOP81"/>
      <c r="SOQ81"/>
      <c r="SOR81"/>
      <c r="SOS81"/>
      <c r="SOT81"/>
      <c r="SOU81"/>
      <c r="SOV81"/>
      <c r="SOW81"/>
      <c r="SOX81"/>
      <c r="SOY81"/>
      <c r="SOZ81"/>
      <c r="SPA81"/>
      <c r="SPB81"/>
      <c r="SPC81"/>
      <c r="SPD81"/>
      <c r="SPE81"/>
      <c r="SPF81"/>
      <c r="SPG81"/>
      <c r="SPH81"/>
      <c r="SPI81"/>
      <c r="SPJ81"/>
      <c r="SPK81"/>
      <c r="SPL81"/>
      <c r="SPM81"/>
      <c r="SPN81"/>
      <c r="SPO81"/>
      <c r="SPP81"/>
      <c r="SPQ81"/>
      <c r="SPR81"/>
      <c r="SPS81"/>
      <c r="SPT81"/>
      <c r="SPU81"/>
      <c r="SPV81"/>
      <c r="SPW81"/>
      <c r="SPX81"/>
      <c r="SPY81"/>
      <c r="SPZ81"/>
      <c r="SQA81"/>
      <c r="SQB81"/>
      <c r="SQC81"/>
      <c r="SQD81"/>
      <c r="SQE81"/>
      <c r="SQF81"/>
      <c r="SQG81"/>
      <c r="SQH81"/>
      <c r="SQI81"/>
      <c r="SQJ81"/>
      <c r="SQK81"/>
      <c r="SQL81"/>
      <c r="SQM81"/>
      <c r="SQN81"/>
      <c r="SQO81"/>
      <c r="SQP81"/>
      <c r="SQQ81"/>
      <c r="SQR81"/>
      <c r="SQS81"/>
      <c r="SQT81"/>
      <c r="SQU81"/>
      <c r="SQV81"/>
      <c r="SQW81"/>
      <c r="SQX81"/>
      <c r="SQY81"/>
      <c r="SQZ81"/>
      <c r="SRA81"/>
      <c r="SRB81"/>
      <c r="SRC81"/>
      <c r="SRD81"/>
      <c r="SRE81"/>
      <c r="SRF81"/>
      <c r="SRG81"/>
      <c r="SRH81"/>
      <c r="SRI81"/>
      <c r="SRJ81"/>
      <c r="SRK81"/>
      <c r="SRL81"/>
      <c r="SRM81"/>
      <c r="SRN81"/>
      <c r="SRO81"/>
      <c r="SRP81"/>
      <c r="SRQ81"/>
      <c r="SRR81"/>
      <c r="SRS81"/>
      <c r="SRT81"/>
      <c r="SRU81"/>
      <c r="SRV81"/>
      <c r="SRW81"/>
      <c r="SRX81"/>
      <c r="SRY81"/>
      <c r="SRZ81"/>
      <c r="SSA81"/>
      <c r="SSB81"/>
      <c r="SSC81"/>
      <c r="SSD81"/>
      <c r="SSE81"/>
      <c r="SSF81"/>
      <c r="SSG81"/>
      <c r="SSH81"/>
      <c r="SSI81"/>
      <c r="SSJ81"/>
      <c r="SSK81"/>
      <c r="SSL81"/>
      <c r="SSM81"/>
      <c r="SSN81"/>
      <c r="SSO81"/>
      <c r="SSP81"/>
      <c r="SSQ81"/>
      <c r="SSR81"/>
      <c r="SSS81"/>
      <c r="SST81"/>
      <c r="SSU81"/>
      <c r="SSV81"/>
      <c r="SSW81"/>
      <c r="SSX81"/>
      <c r="SSY81"/>
      <c r="SSZ81"/>
      <c r="STA81"/>
      <c r="STB81"/>
      <c r="STC81"/>
      <c r="STD81"/>
      <c r="STE81"/>
      <c r="STF81"/>
      <c r="STG81"/>
      <c r="STH81"/>
      <c r="STI81"/>
      <c r="STJ81"/>
      <c r="STK81"/>
      <c r="STL81"/>
      <c r="STM81"/>
      <c r="STN81"/>
      <c r="STO81"/>
      <c r="STP81"/>
      <c r="STQ81"/>
      <c r="STR81"/>
      <c r="STS81"/>
      <c r="STT81"/>
      <c r="STU81"/>
      <c r="STV81"/>
      <c r="STW81"/>
      <c r="STX81"/>
      <c r="STY81"/>
      <c r="STZ81"/>
      <c r="SUA81"/>
      <c r="SUB81"/>
      <c r="SUC81"/>
      <c r="SUD81"/>
      <c r="SUE81"/>
      <c r="SUF81"/>
      <c r="SUG81"/>
      <c r="SUH81"/>
      <c r="SUI81"/>
      <c r="SUJ81"/>
      <c r="SUK81"/>
      <c r="SUL81"/>
      <c r="SUM81"/>
      <c r="SUN81"/>
      <c r="SUO81"/>
      <c r="SUP81"/>
      <c r="SUQ81"/>
      <c r="SUR81"/>
      <c r="SUS81"/>
      <c r="SUT81"/>
      <c r="SUU81"/>
      <c r="SUV81"/>
      <c r="SUW81"/>
      <c r="SUX81"/>
      <c r="SUY81"/>
      <c r="SUZ81"/>
      <c r="SVA81"/>
      <c r="SVB81"/>
      <c r="SVC81"/>
      <c r="SVD81"/>
      <c r="SVE81"/>
      <c r="SVF81"/>
      <c r="SVG81"/>
      <c r="SVH81"/>
      <c r="SVI81"/>
      <c r="SVJ81"/>
      <c r="SVK81"/>
      <c r="SVL81"/>
      <c r="SVM81"/>
      <c r="SVN81"/>
      <c r="SVO81"/>
      <c r="SVP81"/>
      <c r="SVQ81"/>
      <c r="SVR81"/>
      <c r="SVS81"/>
      <c r="SVT81"/>
      <c r="SVU81"/>
      <c r="SVV81"/>
      <c r="SVW81"/>
      <c r="SVX81"/>
      <c r="SVY81"/>
      <c r="SVZ81"/>
      <c r="SWA81"/>
      <c r="SWB81"/>
      <c r="SWC81"/>
      <c r="SWD81"/>
      <c r="SWE81"/>
      <c r="SWF81"/>
      <c r="SWG81"/>
      <c r="SWH81"/>
      <c r="SWI81"/>
      <c r="SWJ81"/>
      <c r="SWK81"/>
      <c r="SWL81"/>
      <c r="SWM81"/>
      <c r="SWN81"/>
      <c r="SWO81"/>
      <c r="SWP81"/>
      <c r="SWQ81"/>
      <c r="SWR81"/>
      <c r="SWS81"/>
      <c r="SWT81"/>
      <c r="SWU81"/>
      <c r="SWV81"/>
      <c r="SWW81"/>
      <c r="SWX81"/>
      <c r="SWY81"/>
      <c r="SWZ81"/>
      <c r="SXA81"/>
      <c r="SXB81"/>
      <c r="SXC81"/>
      <c r="SXD81"/>
      <c r="SXE81"/>
      <c r="SXF81"/>
      <c r="SXG81"/>
      <c r="SXH81"/>
      <c r="SXI81"/>
      <c r="SXJ81"/>
      <c r="SXK81"/>
      <c r="SXL81"/>
      <c r="SXM81"/>
      <c r="SXN81"/>
      <c r="SXO81"/>
      <c r="SXP81"/>
      <c r="SXQ81"/>
      <c r="SXR81"/>
      <c r="SXS81"/>
      <c r="SXT81"/>
      <c r="SXU81"/>
      <c r="SXV81"/>
      <c r="SXW81"/>
      <c r="SXX81"/>
      <c r="SXY81"/>
      <c r="SXZ81"/>
      <c r="SYA81"/>
      <c r="SYB81"/>
      <c r="SYC81"/>
      <c r="SYD81"/>
      <c r="SYE81"/>
      <c r="SYF81"/>
      <c r="SYG81"/>
      <c r="SYH81"/>
      <c r="SYI81"/>
      <c r="SYJ81"/>
      <c r="SYK81"/>
      <c r="SYL81"/>
      <c r="SYM81"/>
      <c r="SYN81"/>
      <c r="SYO81"/>
      <c r="SYP81"/>
      <c r="SYQ81"/>
      <c r="SYR81"/>
      <c r="SYS81"/>
      <c r="SYT81"/>
      <c r="SYU81"/>
      <c r="SYV81"/>
      <c r="SYW81"/>
      <c r="SYX81"/>
      <c r="SYY81"/>
      <c r="SYZ81"/>
      <c r="SZA81"/>
      <c r="SZB81"/>
      <c r="SZC81"/>
      <c r="SZD81"/>
      <c r="SZE81"/>
      <c r="SZF81"/>
      <c r="SZG81"/>
      <c r="SZH81"/>
      <c r="SZI81"/>
      <c r="SZJ81"/>
      <c r="SZK81"/>
      <c r="SZL81"/>
      <c r="SZM81"/>
      <c r="SZN81"/>
      <c r="SZO81"/>
      <c r="SZP81"/>
      <c r="SZQ81"/>
      <c r="SZR81"/>
      <c r="SZS81"/>
      <c r="SZT81"/>
      <c r="SZU81"/>
      <c r="SZV81"/>
      <c r="SZW81"/>
      <c r="SZX81"/>
      <c r="SZY81"/>
      <c r="SZZ81"/>
      <c r="TAA81"/>
      <c r="TAB81"/>
      <c r="TAC81"/>
      <c r="TAD81"/>
      <c r="TAE81"/>
      <c r="TAF81"/>
      <c r="TAG81"/>
      <c r="TAH81"/>
      <c r="TAI81"/>
      <c r="TAJ81"/>
      <c r="TAK81"/>
      <c r="TAL81"/>
      <c r="TAM81"/>
      <c r="TAN81"/>
      <c r="TAO81"/>
      <c r="TAP81"/>
      <c r="TAQ81"/>
      <c r="TAR81"/>
      <c r="TAS81"/>
      <c r="TAT81"/>
      <c r="TAU81"/>
      <c r="TAV81"/>
      <c r="TAW81"/>
      <c r="TAX81"/>
      <c r="TAY81"/>
      <c r="TAZ81"/>
      <c r="TBA81"/>
      <c r="TBB81"/>
      <c r="TBC81"/>
      <c r="TBD81"/>
      <c r="TBE81"/>
      <c r="TBF81"/>
      <c r="TBG81"/>
      <c r="TBH81"/>
      <c r="TBI81"/>
      <c r="TBJ81"/>
      <c r="TBK81"/>
      <c r="TBL81"/>
      <c r="TBM81"/>
      <c r="TBN81"/>
      <c r="TBO81"/>
      <c r="TBP81"/>
      <c r="TBQ81"/>
      <c r="TBR81"/>
      <c r="TBS81"/>
      <c r="TBT81"/>
      <c r="TBU81"/>
      <c r="TBV81"/>
      <c r="TBW81"/>
      <c r="TBX81"/>
      <c r="TBY81"/>
      <c r="TBZ81"/>
      <c r="TCA81"/>
      <c r="TCB81"/>
      <c r="TCC81"/>
      <c r="TCD81"/>
      <c r="TCE81"/>
      <c r="TCF81"/>
      <c r="TCG81"/>
      <c r="TCH81"/>
      <c r="TCI81"/>
      <c r="TCJ81"/>
      <c r="TCK81"/>
      <c r="TCL81"/>
      <c r="TCM81"/>
      <c r="TCN81"/>
      <c r="TCO81"/>
      <c r="TCP81"/>
      <c r="TCQ81"/>
      <c r="TCR81"/>
      <c r="TCS81"/>
      <c r="TCT81"/>
      <c r="TCU81"/>
      <c r="TCV81"/>
      <c r="TCW81"/>
      <c r="TCX81"/>
      <c r="TCY81"/>
      <c r="TCZ81"/>
      <c r="TDA81"/>
      <c r="TDB81"/>
      <c r="TDC81"/>
      <c r="TDD81"/>
      <c r="TDE81"/>
      <c r="TDF81"/>
      <c r="TDG81"/>
      <c r="TDH81"/>
      <c r="TDI81"/>
      <c r="TDJ81"/>
      <c r="TDK81"/>
      <c r="TDL81"/>
      <c r="TDM81"/>
      <c r="TDN81"/>
      <c r="TDO81"/>
      <c r="TDP81"/>
      <c r="TDQ81"/>
      <c r="TDR81"/>
      <c r="TDS81"/>
      <c r="TDT81"/>
      <c r="TDU81"/>
      <c r="TDV81"/>
      <c r="TDW81"/>
      <c r="TDX81"/>
      <c r="TDY81"/>
      <c r="TDZ81"/>
      <c r="TEA81"/>
      <c r="TEB81"/>
      <c r="TEC81"/>
      <c r="TED81"/>
      <c r="TEE81"/>
      <c r="TEF81"/>
      <c r="TEG81"/>
      <c r="TEH81"/>
      <c r="TEI81"/>
      <c r="TEJ81"/>
      <c r="TEK81"/>
      <c r="TEL81"/>
      <c r="TEM81"/>
      <c r="TEN81"/>
      <c r="TEO81"/>
      <c r="TEP81"/>
      <c r="TEQ81"/>
      <c r="TER81"/>
      <c r="TES81"/>
      <c r="TET81"/>
      <c r="TEU81"/>
      <c r="TEV81"/>
      <c r="TEW81"/>
      <c r="TEX81"/>
      <c r="TEY81"/>
      <c r="TEZ81"/>
      <c r="TFA81"/>
      <c r="TFB81"/>
      <c r="TFC81"/>
      <c r="TFD81"/>
      <c r="TFE81"/>
      <c r="TFF81"/>
      <c r="TFG81"/>
      <c r="TFH81"/>
      <c r="TFI81"/>
      <c r="TFJ81"/>
      <c r="TFK81"/>
      <c r="TFL81"/>
      <c r="TFM81"/>
      <c r="TFN81"/>
      <c r="TFO81"/>
      <c r="TFP81"/>
      <c r="TFQ81"/>
      <c r="TFR81"/>
      <c r="TFS81"/>
      <c r="TFT81"/>
      <c r="TFU81"/>
      <c r="TFV81"/>
      <c r="TFW81"/>
      <c r="TFX81"/>
      <c r="TFY81"/>
      <c r="TFZ81"/>
      <c r="TGA81"/>
      <c r="TGB81"/>
      <c r="TGC81"/>
      <c r="TGD81"/>
      <c r="TGE81"/>
      <c r="TGF81"/>
      <c r="TGG81"/>
      <c r="TGH81"/>
      <c r="TGI81"/>
      <c r="TGJ81"/>
      <c r="TGK81"/>
      <c r="TGL81"/>
      <c r="TGM81"/>
      <c r="TGN81"/>
      <c r="TGO81"/>
      <c r="TGP81"/>
      <c r="TGQ81"/>
      <c r="TGR81"/>
      <c r="TGS81"/>
      <c r="TGT81"/>
      <c r="TGU81"/>
      <c r="TGV81"/>
      <c r="TGW81"/>
      <c r="TGX81"/>
      <c r="TGY81"/>
      <c r="TGZ81"/>
      <c r="THA81"/>
      <c r="THB81"/>
      <c r="THC81"/>
      <c r="THD81"/>
      <c r="THE81"/>
      <c r="THF81"/>
      <c r="THG81"/>
      <c r="THH81"/>
      <c r="THI81"/>
      <c r="THJ81"/>
      <c r="THK81"/>
      <c r="THL81"/>
      <c r="THM81"/>
      <c r="THN81"/>
      <c r="THO81"/>
      <c r="THP81"/>
      <c r="THQ81"/>
      <c r="THR81"/>
      <c r="THS81"/>
      <c r="THT81"/>
      <c r="THU81"/>
      <c r="THV81"/>
      <c r="THW81"/>
      <c r="THX81"/>
      <c r="THY81"/>
      <c r="THZ81"/>
      <c r="TIA81"/>
      <c r="TIB81"/>
      <c r="TIC81"/>
      <c r="TID81"/>
      <c r="TIE81"/>
      <c r="TIF81"/>
      <c r="TIG81"/>
      <c r="TIH81"/>
      <c r="TII81"/>
      <c r="TIJ81"/>
      <c r="TIK81"/>
      <c r="TIL81"/>
      <c r="TIM81"/>
      <c r="TIN81"/>
      <c r="TIO81"/>
      <c r="TIP81"/>
      <c r="TIQ81"/>
      <c r="TIR81"/>
      <c r="TIS81"/>
      <c r="TIT81"/>
      <c r="TIU81"/>
      <c r="TIV81"/>
      <c r="TIW81"/>
      <c r="TIX81"/>
      <c r="TIY81"/>
      <c r="TIZ81"/>
      <c r="TJA81"/>
      <c r="TJB81"/>
      <c r="TJC81"/>
      <c r="TJD81"/>
      <c r="TJE81"/>
      <c r="TJF81"/>
      <c r="TJG81"/>
      <c r="TJH81"/>
      <c r="TJI81"/>
      <c r="TJJ81"/>
      <c r="TJK81"/>
      <c r="TJL81"/>
      <c r="TJM81"/>
      <c r="TJN81"/>
      <c r="TJO81"/>
      <c r="TJP81"/>
      <c r="TJQ81"/>
      <c r="TJR81"/>
      <c r="TJS81"/>
      <c r="TJT81"/>
      <c r="TJU81"/>
      <c r="TJV81"/>
      <c r="TJW81"/>
      <c r="TJX81"/>
      <c r="TJY81"/>
      <c r="TJZ81"/>
      <c r="TKA81"/>
      <c r="TKB81"/>
      <c r="TKC81"/>
      <c r="TKD81"/>
      <c r="TKE81"/>
      <c r="TKF81"/>
      <c r="TKG81"/>
      <c r="TKH81"/>
      <c r="TKI81"/>
      <c r="TKJ81"/>
      <c r="TKK81"/>
      <c r="TKL81"/>
      <c r="TKM81"/>
      <c r="TKN81"/>
      <c r="TKO81"/>
      <c r="TKP81"/>
      <c r="TKQ81"/>
      <c r="TKR81"/>
      <c r="TKS81"/>
      <c r="TKT81"/>
      <c r="TKU81"/>
      <c r="TKV81"/>
      <c r="TKW81"/>
      <c r="TKX81"/>
      <c r="TKY81"/>
      <c r="TKZ81"/>
      <c r="TLA81"/>
      <c r="TLB81"/>
      <c r="TLC81"/>
      <c r="TLD81"/>
      <c r="TLE81"/>
      <c r="TLF81"/>
      <c r="TLG81"/>
      <c r="TLH81"/>
      <c r="TLI81"/>
      <c r="TLJ81"/>
      <c r="TLK81"/>
      <c r="TLL81"/>
      <c r="TLM81"/>
      <c r="TLN81"/>
      <c r="TLO81"/>
      <c r="TLP81"/>
      <c r="TLQ81"/>
      <c r="TLR81"/>
      <c r="TLS81"/>
      <c r="TLT81"/>
      <c r="TLU81"/>
      <c r="TLV81"/>
      <c r="TLW81"/>
      <c r="TLX81"/>
      <c r="TLY81"/>
      <c r="TLZ81"/>
      <c r="TMA81"/>
      <c r="TMB81"/>
      <c r="TMC81"/>
      <c r="TMD81"/>
      <c r="TME81"/>
      <c r="TMF81"/>
      <c r="TMG81"/>
      <c r="TMH81"/>
      <c r="TMI81"/>
      <c r="TMJ81"/>
      <c r="TMK81"/>
      <c r="TML81"/>
      <c r="TMM81"/>
      <c r="TMN81"/>
      <c r="TMO81"/>
      <c r="TMP81"/>
      <c r="TMQ81"/>
      <c r="TMR81"/>
      <c r="TMS81"/>
      <c r="TMT81"/>
      <c r="TMU81"/>
      <c r="TMV81"/>
      <c r="TMW81"/>
      <c r="TMX81"/>
      <c r="TMY81"/>
      <c r="TMZ81"/>
      <c r="TNA81"/>
      <c r="TNB81"/>
      <c r="TNC81"/>
      <c r="TND81"/>
      <c r="TNE81"/>
      <c r="TNF81"/>
      <c r="TNG81"/>
      <c r="TNH81"/>
      <c r="TNI81"/>
      <c r="TNJ81"/>
      <c r="TNK81"/>
      <c r="TNL81"/>
      <c r="TNM81"/>
      <c r="TNN81"/>
      <c r="TNO81"/>
      <c r="TNP81"/>
      <c r="TNQ81"/>
      <c r="TNR81"/>
      <c r="TNS81"/>
      <c r="TNT81"/>
      <c r="TNU81"/>
      <c r="TNV81"/>
      <c r="TNW81"/>
      <c r="TNX81"/>
      <c r="TNY81"/>
      <c r="TNZ81"/>
      <c r="TOA81"/>
      <c r="TOB81"/>
      <c r="TOC81"/>
      <c r="TOD81"/>
      <c r="TOE81"/>
      <c r="TOF81"/>
      <c r="TOG81"/>
      <c r="TOH81"/>
      <c r="TOI81"/>
      <c r="TOJ81"/>
      <c r="TOK81"/>
      <c r="TOL81"/>
      <c r="TOM81"/>
      <c r="TON81"/>
      <c r="TOO81"/>
      <c r="TOP81"/>
      <c r="TOQ81"/>
      <c r="TOR81"/>
      <c r="TOS81"/>
      <c r="TOT81"/>
      <c r="TOU81"/>
      <c r="TOV81"/>
      <c r="TOW81"/>
      <c r="TOX81"/>
      <c r="TOY81"/>
      <c r="TOZ81"/>
      <c r="TPA81"/>
      <c r="TPB81"/>
      <c r="TPC81"/>
      <c r="TPD81"/>
      <c r="TPE81"/>
      <c r="TPF81"/>
      <c r="TPG81"/>
      <c r="TPH81"/>
      <c r="TPI81"/>
      <c r="TPJ81"/>
      <c r="TPK81"/>
      <c r="TPL81"/>
      <c r="TPM81"/>
      <c r="TPN81"/>
      <c r="TPO81"/>
      <c r="TPP81"/>
      <c r="TPQ81"/>
      <c r="TPR81"/>
      <c r="TPS81"/>
      <c r="TPT81"/>
      <c r="TPU81"/>
      <c r="TPV81"/>
      <c r="TPW81"/>
      <c r="TPX81"/>
      <c r="TPY81"/>
      <c r="TPZ81"/>
      <c r="TQA81"/>
      <c r="TQB81"/>
      <c r="TQC81"/>
      <c r="TQD81"/>
      <c r="TQE81"/>
      <c r="TQF81"/>
      <c r="TQG81"/>
      <c r="TQH81"/>
      <c r="TQI81"/>
      <c r="TQJ81"/>
      <c r="TQK81"/>
      <c r="TQL81"/>
      <c r="TQM81"/>
      <c r="TQN81"/>
      <c r="TQO81"/>
      <c r="TQP81"/>
      <c r="TQQ81"/>
      <c r="TQR81"/>
      <c r="TQS81"/>
      <c r="TQT81"/>
      <c r="TQU81"/>
      <c r="TQV81"/>
      <c r="TQW81"/>
      <c r="TQX81"/>
      <c r="TQY81"/>
      <c r="TQZ81"/>
      <c r="TRA81"/>
      <c r="TRB81"/>
      <c r="TRC81"/>
      <c r="TRD81"/>
      <c r="TRE81"/>
      <c r="TRF81"/>
      <c r="TRG81"/>
      <c r="TRH81"/>
      <c r="TRI81"/>
      <c r="TRJ81"/>
      <c r="TRK81"/>
      <c r="TRL81"/>
      <c r="TRM81"/>
      <c r="TRN81"/>
      <c r="TRO81"/>
      <c r="TRP81"/>
      <c r="TRQ81"/>
      <c r="TRR81"/>
      <c r="TRS81"/>
      <c r="TRT81"/>
      <c r="TRU81"/>
      <c r="TRV81"/>
      <c r="TRW81"/>
      <c r="TRX81"/>
      <c r="TRY81"/>
      <c r="TRZ81"/>
      <c r="TSA81"/>
      <c r="TSB81"/>
      <c r="TSC81"/>
      <c r="TSD81"/>
      <c r="TSE81"/>
      <c r="TSF81"/>
      <c r="TSG81"/>
      <c r="TSH81"/>
      <c r="TSI81"/>
      <c r="TSJ81"/>
      <c r="TSK81"/>
      <c r="TSL81"/>
      <c r="TSM81"/>
      <c r="TSN81"/>
      <c r="TSO81"/>
      <c r="TSP81"/>
      <c r="TSQ81"/>
      <c r="TSR81"/>
      <c r="TSS81"/>
      <c r="TST81"/>
      <c r="TSU81"/>
      <c r="TSV81"/>
      <c r="TSW81"/>
      <c r="TSX81"/>
      <c r="TSY81"/>
      <c r="TSZ81"/>
      <c r="TTA81"/>
      <c r="TTB81"/>
      <c r="TTC81"/>
      <c r="TTD81"/>
      <c r="TTE81"/>
      <c r="TTF81"/>
      <c r="TTG81"/>
      <c r="TTH81"/>
      <c r="TTI81"/>
      <c r="TTJ81"/>
      <c r="TTK81"/>
      <c r="TTL81"/>
      <c r="TTM81"/>
      <c r="TTN81"/>
      <c r="TTO81"/>
      <c r="TTP81"/>
      <c r="TTQ81"/>
      <c r="TTR81"/>
      <c r="TTS81"/>
      <c r="TTT81"/>
      <c r="TTU81"/>
      <c r="TTV81"/>
      <c r="TTW81"/>
      <c r="TTX81"/>
      <c r="TTY81"/>
      <c r="TTZ81"/>
      <c r="TUA81"/>
      <c r="TUB81"/>
      <c r="TUC81"/>
      <c r="TUD81"/>
      <c r="TUE81"/>
      <c r="TUF81"/>
      <c r="TUG81"/>
      <c r="TUH81"/>
      <c r="TUI81"/>
      <c r="TUJ81"/>
      <c r="TUK81"/>
      <c r="TUL81"/>
      <c r="TUM81"/>
      <c r="TUN81"/>
      <c r="TUO81"/>
      <c r="TUP81"/>
      <c r="TUQ81"/>
      <c r="TUR81"/>
      <c r="TUS81"/>
      <c r="TUT81"/>
      <c r="TUU81"/>
      <c r="TUV81"/>
      <c r="TUW81"/>
      <c r="TUX81"/>
      <c r="TUY81"/>
      <c r="TUZ81"/>
      <c r="TVA81"/>
      <c r="TVB81"/>
      <c r="TVC81"/>
      <c r="TVD81"/>
      <c r="TVE81"/>
      <c r="TVF81"/>
      <c r="TVG81"/>
      <c r="TVH81"/>
      <c r="TVI81"/>
      <c r="TVJ81"/>
      <c r="TVK81"/>
      <c r="TVL81"/>
      <c r="TVM81"/>
      <c r="TVN81"/>
      <c r="TVO81"/>
      <c r="TVP81"/>
      <c r="TVQ81"/>
      <c r="TVR81"/>
      <c r="TVS81"/>
      <c r="TVT81"/>
      <c r="TVU81"/>
      <c r="TVV81"/>
      <c r="TVW81"/>
      <c r="TVX81"/>
      <c r="TVY81"/>
      <c r="TVZ81"/>
      <c r="TWA81"/>
      <c r="TWB81"/>
      <c r="TWC81"/>
      <c r="TWD81"/>
      <c r="TWE81"/>
      <c r="TWF81"/>
      <c r="TWG81"/>
      <c r="TWH81"/>
      <c r="TWI81"/>
      <c r="TWJ81"/>
      <c r="TWK81"/>
      <c r="TWL81"/>
      <c r="TWM81"/>
      <c r="TWN81"/>
      <c r="TWO81"/>
      <c r="TWP81"/>
      <c r="TWQ81"/>
      <c r="TWR81"/>
      <c r="TWS81"/>
      <c r="TWT81"/>
      <c r="TWU81"/>
      <c r="TWV81"/>
      <c r="TWW81"/>
      <c r="TWX81"/>
      <c r="TWY81"/>
      <c r="TWZ81"/>
      <c r="TXA81"/>
      <c r="TXB81"/>
      <c r="TXC81"/>
      <c r="TXD81"/>
      <c r="TXE81"/>
      <c r="TXF81"/>
      <c r="TXG81"/>
      <c r="TXH81"/>
      <c r="TXI81"/>
      <c r="TXJ81"/>
      <c r="TXK81"/>
      <c r="TXL81"/>
      <c r="TXM81"/>
      <c r="TXN81"/>
      <c r="TXO81"/>
      <c r="TXP81"/>
      <c r="TXQ81"/>
      <c r="TXR81"/>
      <c r="TXS81"/>
      <c r="TXT81"/>
      <c r="TXU81"/>
      <c r="TXV81"/>
      <c r="TXW81"/>
      <c r="TXX81"/>
      <c r="TXY81"/>
      <c r="TXZ81"/>
      <c r="TYA81"/>
      <c r="TYB81"/>
      <c r="TYC81"/>
      <c r="TYD81"/>
      <c r="TYE81"/>
      <c r="TYF81"/>
      <c r="TYG81"/>
      <c r="TYH81"/>
      <c r="TYI81"/>
      <c r="TYJ81"/>
      <c r="TYK81"/>
      <c r="TYL81"/>
      <c r="TYM81"/>
      <c r="TYN81"/>
      <c r="TYO81"/>
      <c r="TYP81"/>
      <c r="TYQ81"/>
      <c r="TYR81"/>
      <c r="TYS81"/>
      <c r="TYT81"/>
      <c r="TYU81"/>
      <c r="TYV81"/>
      <c r="TYW81"/>
      <c r="TYX81"/>
      <c r="TYY81"/>
      <c r="TYZ81"/>
      <c r="TZA81"/>
      <c r="TZB81"/>
      <c r="TZC81"/>
      <c r="TZD81"/>
      <c r="TZE81"/>
      <c r="TZF81"/>
      <c r="TZG81"/>
      <c r="TZH81"/>
      <c r="TZI81"/>
      <c r="TZJ81"/>
      <c r="TZK81"/>
      <c r="TZL81"/>
      <c r="TZM81"/>
      <c r="TZN81"/>
      <c r="TZO81"/>
      <c r="TZP81"/>
      <c r="TZQ81"/>
      <c r="TZR81"/>
      <c r="TZS81"/>
      <c r="TZT81"/>
      <c r="TZU81"/>
      <c r="TZV81"/>
      <c r="TZW81"/>
      <c r="TZX81"/>
      <c r="TZY81"/>
      <c r="TZZ81"/>
      <c r="UAA81"/>
      <c r="UAB81"/>
      <c r="UAC81"/>
      <c r="UAD81"/>
      <c r="UAE81"/>
      <c r="UAF81"/>
      <c r="UAG81"/>
      <c r="UAH81"/>
      <c r="UAI81"/>
      <c r="UAJ81"/>
      <c r="UAK81"/>
      <c r="UAL81"/>
      <c r="UAM81"/>
      <c r="UAN81"/>
      <c r="UAO81"/>
      <c r="UAP81"/>
      <c r="UAQ81"/>
      <c r="UAR81"/>
      <c r="UAS81"/>
      <c r="UAT81"/>
      <c r="UAU81"/>
      <c r="UAV81"/>
      <c r="UAW81"/>
      <c r="UAX81"/>
      <c r="UAY81"/>
      <c r="UAZ81"/>
      <c r="UBA81"/>
      <c r="UBB81"/>
      <c r="UBC81"/>
      <c r="UBD81"/>
      <c r="UBE81"/>
      <c r="UBF81"/>
      <c r="UBG81"/>
      <c r="UBH81"/>
      <c r="UBI81"/>
      <c r="UBJ81"/>
      <c r="UBK81"/>
      <c r="UBL81"/>
      <c r="UBM81"/>
      <c r="UBN81"/>
      <c r="UBO81"/>
      <c r="UBP81"/>
      <c r="UBQ81"/>
      <c r="UBR81"/>
      <c r="UBS81"/>
      <c r="UBT81"/>
      <c r="UBU81"/>
      <c r="UBV81"/>
      <c r="UBW81"/>
      <c r="UBX81"/>
      <c r="UBY81"/>
      <c r="UBZ81"/>
      <c r="UCA81"/>
      <c r="UCB81"/>
      <c r="UCC81"/>
      <c r="UCD81"/>
      <c r="UCE81"/>
      <c r="UCF81"/>
      <c r="UCG81"/>
      <c r="UCH81"/>
      <c r="UCI81"/>
      <c r="UCJ81"/>
      <c r="UCK81"/>
      <c r="UCL81"/>
      <c r="UCM81"/>
      <c r="UCN81"/>
      <c r="UCO81"/>
      <c r="UCP81"/>
      <c r="UCQ81"/>
      <c r="UCR81"/>
      <c r="UCS81"/>
      <c r="UCT81"/>
      <c r="UCU81"/>
      <c r="UCV81"/>
      <c r="UCW81"/>
      <c r="UCX81"/>
      <c r="UCY81"/>
      <c r="UCZ81"/>
      <c r="UDA81"/>
      <c r="UDB81"/>
      <c r="UDC81"/>
      <c r="UDD81"/>
      <c r="UDE81"/>
      <c r="UDF81"/>
      <c r="UDG81"/>
      <c r="UDH81"/>
      <c r="UDI81"/>
      <c r="UDJ81"/>
      <c r="UDK81"/>
      <c r="UDL81"/>
      <c r="UDM81"/>
      <c r="UDN81"/>
      <c r="UDO81"/>
      <c r="UDP81"/>
      <c r="UDQ81"/>
      <c r="UDR81"/>
      <c r="UDS81"/>
      <c r="UDT81"/>
      <c r="UDU81"/>
      <c r="UDV81"/>
      <c r="UDW81"/>
      <c r="UDX81"/>
      <c r="UDY81"/>
      <c r="UDZ81"/>
      <c r="UEA81"/>
      <c r="UEB81"/>
      <c r="UEC81"/>
      <c r="UED81"/>
      <c r="UEE81"/>
      <c r="UEF81"/>
      <c r="UEG81"/>
      <c r="UEH81"/>
      <c r="UEI81"/>
      <c r="UEJ81"/>
      <c r="UEK81"/>
      <c r="UEL81"/>
      <c r="UEM81"/>
      <c r="UEN81"/>
      <c r="UEO81"/>
      <c r="UEP81"/>
      <c r="UEQ81"/>
      <c r="UER81"/>
      <c r="UES81"/>
      <c r="UET81"/>
      <c r="UEU81"/>
      <c r="UEV81"/>
      <c r="UEW81"/>
      <c r="UEX81"/>
      <c r="UEY81"/>
      <c r="UEZ81"/>
      <c r="UFA81"/>
      <c r="UFB81"/>
      <c r="UFC81"/>
      <c r="UFD81"/>
      <c r="UFE81"/>
      <c r="UFF81"/>
      <c r="UFG81"/>
      <c r="UFH81"/>
      <c r="UFI81"/>
      <c r="UFJ81"/>
      <c r="UFK81"/>
      <c r="UFL81"/>
      <c r="UFM81"/>
      <c r="UFN81"/>
      <c r="UFO81"/>
      <c r="UFP81"/>
      <c r="UFQ81"/>
      <c r="UFR81"/>
      <c r="UFS81"/>
      <c r="UFT81"/>
      <c r="UFU81"/>
      <c r="UFV81"/>
      <c r="UFW81"/>
      <c r="UFX81"/>
      <c r="UFY81"/>
      <c r="UFZ81"/>
      <c r="UGA81"/>
      <c r="UGB81"/>
      <c r="UGC81"/>
      <c r="UGD81"/>
      <c r="UGE81"/>
      <c r="UGF81"/>
      <c r="UGG81"/>
      <c r="UGH81"/>
      <c r="UGI81"/>
      <c r="UGJ81"/>
      <c r="UGK81"/>
      <c r="UGL81"/>
      <c r="UGM81"/>
      <c r="UGN81"/>
      <c r="UGO81"/>
      <c r="UGP81"/>
      <c r="UGQ81"/>
      <c r="UGR81"/>
      <c r="UGS81"/>
      <c r="UGT81"/>
      <c r="UGU81"/>
      <c r="UGV81"/>
      <c r="UGW81"/>
      <c r="UGX81"/>
      <c r="UGY81"/>
      <c r="UGZ81"/>
      <c r="UHA81"/>
      <c r="UHB81"/>
      <c r="UHC81"/>
      <c r="UHD81"/>
      <c r="UHE81"/>
      <c r="UHF81"/>
      <c r="UHG81"/>
      <c r="UHH81"/>
      <c r="UHI81"/>
      <c r="UHJ81"/>
      <c r="UHK81"/>
      <c r="UHL81"/>
      <c r="UHM81"/>
      <c r="UHN81"/>
      <c r="UHO81"/>
      <c r="UHP81"/>
      <c r="UHQ81"/>
      <c r="UHR81"/>
      <c r="UHS81"/>
      <c r="UHT81"/>
      <c r="UHU81"/>
      <c r="UHV81"/>
      <c r="UHW81"/>
      <c r="UHX81"/>
      <c r="UHY81"/>
      <c r="UHZ81"/>
      <c r="UIA81"/>
      <c r="UIB81"/>
      <c r="UIC81"/>
      <c r="UID81"/>
      <c r="UIE81"/>
      <c r="UIF81"/>
      <c r="UIG81"/>
      <c r="UIH81"/>
      <c r="UII81"/>
      <c r="UIJ81"/>
      <c r="UIK81"/>
      <c r="UIL81"/>
      <c r="UIM81"/>
      <c r="UIN81"/>
      <c r="UIO81"/>
      <c r="UIP81"/>
      <c r="UIQ81"/>
      <c r="UIR81"/>
      <c r="UIS81"/>
      <c r="UIT81"/>
      <c r="UIU81"/>
      <c r="UIV81"/>
      <c r="UIW81"/>
      <c r="UIX81"/>
      <c r="UIY81"/>
      <c r="UIZ81"/>
      <c r="UJA81"/>
      <c r="UJB81"/>
      <c r="UJC81"/>
      <c r="UJD81"/>
      <c r="UJE81"/>
      <c r="UJF81"/>
      <c r="UJG81"/>
      <c r="UJH81"/>
      <c r="UJI81"/>
      <c r="UJJ81"/>
      <c r="UJK81"/>
      <c r="UJL81"/>
      <c r="UJM81"/>
      <c r="UJN81"/>
      <c r="UJO81"/>
      <c r="UJP81"/>
      <c r="UJQ81"/>
      <c r="UJR81"/>
      <c r="UJS81"/>
      <c r="UJT81"/>
      <c r="UJU81"/>
      <c r="UJV81"/>
      <c r="UJW81"/>
      <c r="UJX81"/>
      <c r="UJY81"/>
      <c r="UJZ81"/>
      <c r="UKA81"/>
      <c r="UKB81"/>
      <c r="UKC81"/>
      <c r="UKD81"/>
      <c r="UKE81"/>
      <c r="UKF81"/>
      <c r="UKG81"/>
      <c r="UKH81"/>
      <c r="UKI81"/>
      <c r="UKJ81"/>
      <c r="UKK81"/>
      <c r="UKL81"/>
      <c r="UKM81"/>
      <c r="UKN81"/>
      <c r="UKO81"/>
      <c r="UKP81"/>
      <c r="UKQ81"/>
      <c r="UKR81"/>
      <c r="UKS81"/>
      <c r="UKT81"/>
      <c r="UKU81"/>
      <c r="UKV81"/>
      <c r="UKW81"/>
      <c r="UKX81"/>
      <c r="UKY81"/>
      <c r="UKZ81"/>
      <c r="ULA81"/>
      <c r="ULB81"/>
      <c r="ULC81"/>
      <c r="ULD81"/>
      <c r="ULE81"/>
      <c r="ULF81"/>
      <c r="ULG81"/>
      <c r="ULH81"/>
      <c r="ULI81"/>
      <c r="ULJ81"/>
      <c r="ULK81"/>
      <c r="ULL81"/>
      <c r="ULM81"/>
      <c r="ULN81"/>
      <c r="ULO81"/>
      <c r="ULP81"/>
      <c r="ULQ81"/>
      <c r="ULR81"/>
      <c r="ULS81"/>
      <c r="ULT81"/>
      <c r="ULU81"/>
      <c r="ULV81"/>
      <c r="ULW81"/>
      <c r="ULX81"/>
      <c r="ULY81"/>
      <c r="ULZ81"/>
      <c r="UMA81"/>
      <c r="UMB81"/>
      <c r="UMC81"/>
      <c r="UMD81"/>
      <c r="UME81"/>
      <c r="UMF81"/>
      <c r="UMG81"/>
      <c r="UMH81"/>
      <c r="UMI81"/>
      <c r="UMJ81"/>
      <c r="UMK81"/>
      <c r="UML81"/>
      <c r="UMM81"/>
      <c r="UMN81"/>
      <c r="UMO81"/>
      <c r="UMP81"/>
      <c r="UMQ81"/>
      <c r="UMR81"/>
      <c r="UMS81"/>
      <c r="UMT81"/>
      <c r="UMU81"/>
      <c r="UMV81"/>
      <c r="UMW81"/>
      <c r="UMX81"/>
      <c r="UMY81"/>
      <c r="UMZ81"/>
      <c r="UNA81"/>
      <c r="UNB81"/>
      <c r="UNC81"/>
      <c r="UND81"/>
      <c r="UNE81"/>
      <c r="UNF81"/>
      <c r="UNG81"/>
      <c r="UNH81"/>
      <c r="UNI81"/>
      <c r="UNJ81"/>
      <c r="UNK81"/>
      <c r="UNL81"/>
      <c r="UNM81"/>
      <c r="UNN81"/>
      <c r="UNO81"/>
      <c r="UNP81"/>
      <c r="UNQ81"/>
      <c r="UNR81"/>
      <c r="UNS81"/>
      <c r="UNT81"/>
      <c r="UNU81"/>
      <c r="UNV81"/>
      <c r="UNW81"/>
      <c r="UNX81"/>
      <c r="UNY81"/>
      <c r="UNZ81"/>
      <c r="UOA81"/>
      <c r="UOB81"/>
      <c r="UOC81"/>
      <c r="UOD81"/>
      <c r="UOE81"/>
      <c r="UOF81"/>
      <c r="UOG81"/>
      <c r="UOH81"/>
      <c r="UOI81"/>
      <c r="UOJ81"/>
      <c r="UOK81"/>
      <c r="UOL81"/>
      <c r="UOM81"/>
      <c r="UON81"/>
      <c r="UOO81"/>
      <c r="UOP81"/>
      <c r="UOQ81"/>
      <c r="UOR81"/>
      <c r="UOS81"/>
      <c r="UOT81"/>
      <c r="UOU81"/>
      <c r="UOV81"/>
      <c r="UOW81"/>
      <c r="UOX81"/>
      <c r="UOY81"/>
      <c r="UOZ81"/>
      <c r="UPA81"/>
      <c r="UPB81"/>
      <c r="UPC81"/>
      <c r="UPD81"/>
      <c r="UPE81"/>
      <c r="UPF81"/>
      <c r="UPG81"/>
      <c r="UPH81"/>
      <c r="UPI81"/>
      <c r="UPJ81"/>
      <c r="UPK81"/>
      <c r="UPL81"/>
      <c r="UPM81"/>
      <c r="UPN81"/>
      <c r="UPO81"/>
      <c r="UPP81"/>
      <c r="UPQ81"/>
      <c r="UPR81"/>
      <c r="UPS81"/>
      <c r="UPT81"/>
      <c r="UPU81"/>
      <c r="UPV81"/>
      <c r="UPW81"/>
      <c r="UPX81"/>
      <c r="UPY81"/>
      <c r="UPZ81"/>
      <c r="UQA81"/>
      <c r="UQB81"/>
      <c r="UQC81"/>
      <c r="UQD81"/>
      <c r="UQE81"/>
      <c r="UQF81"/>
      <c r="UQG81"/>
      <c r="UQH81"/>
      <c r="UQI81"/>
      <c r="UQJ81"/>
      <c r="UQK81"/>
      <c r="UQL81"/>
      <c r="UQM81"/>
      <c r="UQN81"/>
      <c r="UQO81"/>
      <c r="UQP81"/>
      <c r="UQQ81"/>
      <c r="UQR81"/>
      <c r="UQS81"/>
      <c r="UQT81"/>
      <c r="UQU81"/>
      <c r="UQV81"/>
      <c r="UQW81"/>
      <c r="UQX81"/>
      <c r="UQY81"/>
      <c r="UQZ81"/>
      <c r="URA81"/>
      <c r="URB81"/>
      <c r="URC81"/>
      <c r="URD81"/>
      <c r="URE81"/>
      <c r="URF81"/>
      <c r="URG81"/>
      <c r="URH81"/>
      <c r="URI81"/>
      <c r="URJ81"/>
      <c r="URK81"/>
      <c r="URL81"/>
      <c r="URM81"/>
      <c r="URN81"/>
      <c r="URO81"/>
      <c r="URP81"/>
      <c r="URQ81"/>
      <c r="URR81"/>
      <c r="URS81"/>
      <c r="URT81"/>
      <c r="URU81"/>
      <c r="URV81"/>
      <c r="URW81"/>
      <c r="URX81"/>
      <c r="URY81"/>
      <c r="URZ81"/>
      <c r="USA81"/>
      <c r="USB81"/>
      <c r="USC81"/>
      <c r="USD81"/>
      <c r="USE81"/>
      <c r="USF81"/>
      <c r="USG81"/>
      <c r="USH81"/>
      <c r="USI81"/>
      <c r="USJ81"/>
      <c r="USK81"/>
      <c r="USL81"/>
      <c r="USM81"/>
      <c r="USN81"/>
      <c r="USO81"/>
      <c r="USP81"/>
      <c r="USQ81"/>
      <c r="USR81"/>
      <c r="USS81"/>
      <c r="UST81"/>
      <c r="USU81"/>
      <c r="USV81"/>
      <c r="USW81"/>
      <c r="USX81"/>
      <c r="USY81"/>
      <c r="USZ81"/>
      <c r="UTA81"/>
      <c r="UTB81"/>
      <c r="UTC81"/>
      <c r="UTD81"/>
      <c r="UTE81"/>
      <c r="UTF81"/>
      <c r="UTG81"/>
      <c r="UTH81"/>
      <c r="UTI81"/>
      <c r="UTJ81"/>
      <c r="UTK81"/>
      <c r="UTL81"/>
      <c r="UTM81"/>
      <c r="UTN81"/>
      <c r="UTO81"/>
      <c r="UTP81"/>
      <c r="UTQ81"/>
      <c r="UTR81"/>
      <c r="UTS81"/>
      <c r="UTT81"/>
      <c r="UTU81"/>
      <c r="UTV81"/>
      <c r="UTW81"/>
      <c r="UTX81"/>
      <c r="UTY81"/>
      <c r="UTZ81"/>
      <c r="UUA81"/>
      <c r="UUB81"/>
      <c r="UUC81"/>
      <c r="UUD81"/>
      <c r="UUE81"/>
      <c r="UUF81"/>
      <c r="UUG81"/>
      <c r="UUH81"/>
      <c r="UUI81"/>
      <c r="UUJ81"/>
      <c r="UUK81"/>
      <c r="UUL81"/>
      <c r="UUM81"/>
      <c r="UUN81"/>
      <c r="UUO81"/>
      <c r="UUP81"/>
      <c r="UUQ81"/>
      <c r="UUR81"/>
      <c r="UUS81"/>
      <c r="UUT81"/>
      <c r="UUU81"/>
      <c r="UUV81"/>
      <c r="UUW81"/>
      <c r="UUX81"/>
      <c r="UUY81"/>
      <c r="UUZ81"/>
      <c r="UVA81"/>
      <c r="UVB81"/>
      <c r="UVC81"/>
      <c r="UVD81"/>
      <c r="UVE81"/>
      <c r="UVF81"/>
      <c r="UVG81"/>
      <c r="UVH81"/>
      <c r="UVI81"/>
      <c r="UVJ81"/>
      <c r="UVK81"/>
      <c r="UVL81"/>
      <c r="UVM81"/>
      <c r="UVN81"/>
      <c r="UVO81"/>
      <c r="UVP81"/>
      <c r="UVQ81"/>
      <c r="UVR81"/>
      <c r="UVS81"/>
      <c r="UVT81"/>
      <c r="UVU81"/>
      <c r="UVV81"/>
      <c r="UVW81"/>
      <c r="UVX81"/>
      <c r="UVY81"/>
      <c r="UVZ81"/>
      <c r="UWA81"/>
      <c r="UWB81"/>
      <c r="UWC81"/>
      <c r="UWD81"/>
      <c r="UWE81"/>
      <c r="UWF81"/>
      <c r="UWG81"/>
      <c r="UWH81"/>
      <c r="UWI81"/>
      <c r="UWJ81"/>
      <c r="UWK81"/>
      <c r="UWL81"/>
      <c r="UWM81"/>
      <c r="UWN81"/>
      <c r="UWO81"/>
      <c r="UWP81"/>
      <c r="UWQ81"/>
      <c r="UWR81"/>
      <c r="UWS81"/>
      <c r="UWT81"/>
      <c r="UWU81"/>
      <c r="UWV81"/>
      <c r="UWW81"/>
      <c r="UWX81"/>
      <c r="UWY81"/>
      <c r="UWZ81"/>
      <c r="UXA81"/>
      <c r="UXB81"/>
      <c r="UXC81"/>
      <c r="UXD81"/>
      <c r="UXE81"/>
      <c r="UXF81"/>
      <c r="UXG81"/>
      <c r="UXH81"/>
      <c r="UXI81"/>
      <c r="UXJ81"/>
      <c r="UXK81"/>
      <c r="UXL81"/>
      <c r="UXM81"/>
      <c r="UXN81"/>
      <c r="UXO81"/>
      <c r="UXP81"/>
      <c r="UXQ81"/>
      <c r="UXR81"/>
      <c r="UXS81"/>
      <c r="UXT81"/>
      <c r="UXU81"/>
      <c r="UXV81"/>
      <c r="UXW81"/>
      <c r="UXX81"/>
      <c r="UXY81"/>
      <c r="UXZ81"/>
      <c r="UYA81"/>
      <c r="UYB81"/>
      <c r="UYC81"/>
      <c r="UYD81"/>
      <c r="UYE81"/>
      <c r="UYF81"/>
      <c r="UYG81"/>
      <c r="UYH81"/>
      <c r="UYI81"/>
      <c r="UYJ81"/>
      <c r="UYK81"/>
      <c r="UYL81"/>
      <c r="UYM81"/>
      <c r="UYN81"/>
      <c r="UYO81"/>
      <c r="UYP81"/>
      <c r="UYQ81"/>
      <c r="UYR81"/>
      <c r="UYS81"/>
      <c r="UYT81"/>
      <c r="UYU81"/>
      <c r="UYV81"/>
      <c r="UYW81"/>
      <c r="UYX81"/>
      <c r="UYY81"/>
      <c r="UYZ81"/>
      <c r="UZA81"/>
      <c r="UZB81"/>
      <c r="UZC81"/>
      <c r="UZD81"/>
      <c r="UZE81"/>
      <c r="UZF81"/>
      <c r="UZG81"/>
      <c r="UZH81"/>
      <c r="UZI81"/>
      <c r="UZJ81"/>
      <c r="UZK81"/>
      <c r="UZL81"/>
      <c r="UZM81"/>
      <c r="UZN81"/>
      <c r="UZO81"/>
      <c r="UZP81"/>
      <c r="UZQ81"/>
      <c r="UZR81"/>
      <c r="UZS81"/>
      <c r="UZT81"/>
      <c r="UZU81"/>
      <c r="UZV81"/>
      <c r="UZW81"/>
      <c r="UZX81"/>
      <c r="UZY81"/>
      <c r="UZZ81"/>
      <c r="VAA81"/>
      <c r="VAB81"/>
      <c r="VAC81"/>
      <c r="VAD81"/>
      <c r="VAE81"/>
      <c r="VAF81"/>
      <c r="VAG81"/>
      <c r="VAH81"/>
      <c r="VAI81"/>
      <c r="VAJ81"/>
      <c r="VAK81"/>
      <c r="VAL81"/>
      <c r="VAM81"/>
      <c r="VAN81"/>
      <c r="VAO81"/>
      <c r="VAP81"/>
      <c r="VAQ81"/>
      <c r="VAR81"/>
      <c r="VAS81"/>
      <c r="VAT81"/>
      <c r="VAU81"/>
      <c r="VAV81"/>
      <c r="VAW81"/>
      <c r="VAX81"/>
      <c r="VAY81"/>
      <c r="VAZ81"/>
      <c r="VBA81"/>
      <c r="VBB81"/>
      <c r="VBC81"/>
      <c r="VBD81"/>
      <c r="VBE81"/>
      <c r="VBF81"/>
      <c r="VBG81"/>
      <c r="VBH81"/>
      <c r="VBI81"/>
      <c r="VBJ81"/>
      <c r="VBK81"/>
      <c r="VBL81"/>
      <c r="VBM81"/>
      <c r="VBN81"/>
      <c r="VBO81"/>
      <c r="VBP81"/>
      <c r="VBQ81"/>
      <c r="VBR81"/>
      <c r="VBS81"/>
      <c r="VBT81"/>
      <c r="VBU81"/>
      <c r="VBV81"/>
      <c r="VBW81"/>
      <c r="VBX81"/>
      <c r="VBY81"/>
      <c r="VBZ81"/>
      <c r="VCA81"/>
      <c r="VCB81"/>
      <c r="VCC81"/>
      <c r="VCD81"/>
      <c r="VCE81"/>
      <c r="VCF81"/>
      <c r="VCG81"/>
      <c r="VCH81"/>
      <c r="VCI81"/>
      <c r="VCJ81"/>
      <c r="VCK81"/>
      <c r="VCL81"/>
      <c r="VCM81"/>
      <c r="VCN81"/>
      <c r="VCO81"/>
      <c r="VCP81"/>
      <c r="VCQ81"/>
      <c r="VCR81"/>
      <c r="VCS81"/>
      <c r="VCT81"/>
      <c r="VCU81"/>
      <c r="VCV81"/>
      <c r="VCW81"/>
      <c r="VCX81"/>
      <c r="VCY81"/>
      <c r="VCZ81"/>
      <c r="VDA81"/>
      <c r="VDB81"/>
      <c r="VDC81"/>
      <c r="VDD81"/>
      <c r="VDE81"/>
      <c r="VDF81"/>
      <c r="VDG81"/>
      <c r="VDH81"/>
      <c r="VDI81"/>
      <c r="VDJ81"/>
      <c r="VDK81"/>
      <c r="VDL81"/>
      <c r="VDM81"/>
      <c r="VDN81"/>
      <c r="VDO81"/>
      <c r="VDP81"/>
      <c r="VDQ81"/>
      <c r="VDR81"/>
      <c r="VDS81"/>
      <c r="VDT81"/>
      <c r="VDU81"/>
      <c r="VDV81"/>
      <c r="VDW81"/>
      <c r="VDX81"/>
      <c r="VDY81"/>
      <c r="VDZ81"/>
      <c r="VEA81"/>
      <c r="VEB81"/>
      <c r="VEC81"/>
      <c r="VED81"/>
      <c r="VEE81"/>
      <c r="VEF81"/>
      <c r="VEG81"/>
      <c r="VEH81"/>
      <c r="VEI81"/>
      <c r="VEJ81"/>
      <c r="VEK81"/>
      <c r="VEL81"/>
      <c r="VEM81"/>
      <c r="VEN81"/>
      <c r="VEO81"/>
      <c r="VEP81"/>
      <c r="VEQ81"/>
      <c r="VER81"/>
      <c r="VES81"/>
      <c r="VET81"/>
      <c r="VEU81"/>
      <c r="VEV81"/>
      <c r="VEW81"/>
      <c r="VEX81"/>
      <c r="VEY81"/>
      <c r="VEZ81"/>
      <c r="VFA81"/>
      <c r="VFB81"/>
      <c r="VFC81"/>
      <c r="VFD81"/>
      <c r="VFE81"/>
      <c r="VFF81"/>
      <c r="VFG81"/>
      <c r="VFH81"/>
      <c r="VFI81"/>
      <c r="VFJ81"/>
      <c r="VFK81"/>
      <c r="VFL81"/>
      <c r="VFM81"/>
      <c r="VFN81"/>
      <c r="VFO81"/>
      <c r="VFP81"/>
      <c r="VFQ81"/>
      <c r="VFR81"/>
      <c r="VFS81"/>
      <c r="VFT81"/>
      <c r="VFU81"/>
      <c r="VFV81"/>
      <c r="VFW81"/>
      <c r="VFX81"/>
      <c r="VFY81"/>
      <c r="VFZ81"/>
      <c r="VGA81"/>
      <c r="VGB81"/>
      <c r="VGC81"/>
      <c r="VGD81"/>
      <c r="VGE81"/>
      <c r="VGF81"/>
      <c r="VGG81"/>
      <c r="VGH81"/>
      <c r="VGI81"/>
      <c r="VGJ81"/>
      <c r="VGK81"/>
      <c r="VGL81"/>
      <c r="VGM81"/>
      <c r="VGN81"/>
      <c r="VGO81"/>
      <c r="VGP81"/>
      <c r="VGQ81"/>
      <c r="VGR81"/>
      <c r="VGS81"/>
      <c r="VGT81"/>
      <c r="VGU81"/>
      <c r="VGV81"/>
      <c r="VGW81"/>
      <c r="VGX81"/>
      <c r="VGY81"/>
      <c r="VGZ81"/>
      <c r="VHA81"/>
      <c r="VHB81"/>
      <c r="VHC81"/>
      <c r="VHD81"/>
      <c r="VHE81"/>
      <c r="VHF81"/>
      <c r="VHG81"/>
      <c r="VHH81"/>
      <c r="VHI81"/>
      <c r="VHJ81"/>
      <c r="VHK81"/>
      <c r="VHL81"/>
      <c r="VHM81"/>
      <c r="VHN81"/>
      <c r="VHO81"/>
      <c r="VHP81"/>
      <c r="VHQ81"/>
      <c r="VHR81"/>
      <c r="VHS81"/>
      <c r="VHT81"/>
      <c r="VHU81"/>
      <c r="VHV81"/>
      <c r="VHW81"/>
      <c r="VHX81"/>
      <c r="VHY81"/>
      <c r="VHZ81"/>
      <c r="VIA81"/>
      <c r="VIB81"/>
      <c r="VIC81"/>
      <c r="VID81"/>
      <c r="VIE81"/>
      <c r="VIF81"/>
      <c r="VIG81"/>
      <c r="VIH81"/>
      <c r="VII81"/>
      <c r="VIJ81"/>
      <c r="VIK81"/>
      <c r="VIL81"/>
      <c r="VIM81"/>
      <c r="VIN81"/>
      <c r="VIO81"/>
      <c r="VIP81"/>
      <c r="VIQ81"/>
      <c r="VIR81"/>
      <c r="VIS81"/>
      <c r="VIT81"/>
      <c r="VIU81"/>
      <c r="VIV81"/>
      <c r="VIW81"/>
      <c r="VIX81"/>
      <c r="VIY81"/>
      <c r="VIZ81"/>
      <c r="VJA81"/>
      <c r="VJB81"/>
      <c r="VJC81"/>
      <c r="VJD81"/>
      <c r="VJE81"/>
      <c r="VJF81"/>
      <c r="VJG81"/>
      <c r="VJH81"/>
      <c r="VJI81"/>
      <c r="VJJ81"/>
      <c r="VJK81"/>
      <c r="VJL81"/>
      <c r="VJM81"/>
      <c r="VJN81"/>
      <c r="VJO81"/>
      <c r="VJP81"/>
      <c r="VJQ81"/>
      <c r="VJR81"/>
      <c r="VJS81"/>
      <c r="VJT81"/>
      <c r="VJU81"/>
      <c r="VJV81"/>
      <c r="VJW81"/>
      <c r="VJX81"/>
      <c r="VJY81"/>
      <c r="VJZ81"/>
      <c r="VKA81"/>
      <c r="VKB81"/>
      <c r="VKC81"/>
      <c r="VKD81"/>
      <c r="VKE81"/>
      <c r="VKF81"/>
      <c r="VKG81"/>
      <c r="VKH81"/>
      <c r="VKI81"/>
      <c r="VKJ81"/>
      <c r="VKK81"/>
      <c r="VKL81"/>
      <c r="VKM81"/>
      <c r="VKN81"/>
      <c r="VKO81"/>
      <c r="VKP81"/>
      <c r="VKQ81"/>
      <c r="VKR81"/>
      <c r="VKS81"/>
      <c r="VKT81"/>
      <c r="VKU81"/>
      <c r="VKV81"/>
      <c r="VKW81"/>
      <c r="VKX81"/>
      <c r="VKY81"/>
      <c r="VKZ81"/>
      <c r="VLA81"/>
      <c r="VLB81"/>
      <c r="VLC81"/>
      <c r="VLD81"/>
      <c r="VLE81"/>
      <c r="VLF81"/>
      <c r="VLG81"/>
      <c r="VLH81"/>
      <c r="VLI81"/>
      <c r="VLJ81"/>
      <c r="VLK81"/>
      <c r="VLL81"/>
      <c r="VLM81"/>
      <c r="VLN81"/>
      <c r="VLO81"/>
      <c r="VLP81"/>
      <c r="VLQ81"/>
      <c r="VLR81"/>
      <c r="VLS81"/>
      <c r="VLT81"/>
      <c r="VLU81"/>
      <c r="VLV81"/>
      <c r="VLW81"/>
      <c r="VLX81"/>
      <c r="VLY81"/>
      <c r="VLZ81"/>
      <c r="VMA81"/>
      <c r="VMB81"/>
      <c r="VMC81"/>
      <c r="VMD81"/>
      <c r="VME81"/>
      <c r="VMF81"/>
      <c r="VMG81"/>
      <c r="VMH81"/>
      <c r="VMI81"/>
      <c r="VMJ81"/>
      <c r="VMK81"/>
      <c r="VML81"/>
      <c r="VMM81"/>
      <c r="VMN81"/>
      <c r="VMO81"/>
      <c r="VMP81"/>
      <c r="VMQ81"/>
      <c r="VMR81"/>
      <c r="VMS81"/>
      <c r="VMT81"/>
      <c r="VMU81"/>
      <c r="VMV81"/>
      <c r="VMW81"/>
      <c r="VMX81"/>
      <c r="VMY81"/>
      <c r="VMZ81"/>
      <c r="VNA81"/>
      <c r="VNB81"/>
      <c r="VNC81"/>
      <c r="VND81"/>
      <c r="VNE81"/>
      <c r="VNF81"/>
      <c r="VNG81"/>
      <c r="VNH81"/>
      <c r="VNI81"/>
      <c r="VNJ81"/>
      <c r="VNK81"/>
      <c r="VNL81"/>
      <c r="VNM81"/>
      <c r="VNN81"/>
      <c r="VNO81"/>
      <c r="VNP81"/>
      <c r="VNQ81"/>
      <c r="VNR81"/>
      <c r="VNS81"/>
      <c r="VNT81"/>
      <c r="VNU81"/>
      <c r="VNV81"/>
      <c r="VNW81"/>
      <c r="VNX81"/>
      <c r="VNY81"/>
      <c r="VNZ81"/>
      <c r="VOA81"/>
      <c r="VOB81"/>
      <c r="VOC81"/>
      <c r="VOD81"/>
      <c r="VOE81"/>
      <c r="VOF81"/>
      <c r="VOG81"/>
      <c r="VOH81"/>
      <c r="VOI81"/>
      <c r="VOJ81"/>
      <c r="VOK81"/>
      <c r="VOL81"/>
      <c r="VOM81"/>
      <c r="VON81"/>
      <c r="VOO81"/>
      <c r="VOP81"/>
      <c r="VOQ81"/>
      <c r="VOR81"/>
      <c r="VOS81"/>
      <c r="VOT81"/>
      <c r="VOU81"/>
      <c r="VOV81"/>
      <c r="VOW81"/>
      <c r="VOX81"/>
      <c r="VOY81"/>
      <c r="VOZ81"/>
      <c r="VPA81"/>
      <c r="VPB81"/>
      <c r="VPC81"/>
      <c r="VPD81"/>
      <c r="VPE81"/>
      <c r="VPF81"/>
      <c r="VPG81"/>
      <c r="VPH81"/>
      <c r="VPI81"/>
      <c r="VPJ81"/>
      <c r="VPK81"/>
      <c r="VPL81"/>
      <c r="VPM81"/>
      <c r="VPN81"/>
      <c r="VPO81"/>
      <c r="VPP81"/>
      <c r="VPQ81"/>
      <c r="VPR81"/>
      <c r="VPS81"/>
      <c r="VPT81"/>
      <c r="VPU81"/>
      <c r="VPV81"/>
      <c r="VPW81"/>
      <c r="VPX81"/>
      <c r="VPY81"/>
      <c r="VPZ81"/>
      <c r="VQA81"/>
      <c r="VQB81"/>
      <c r="VQC81"/>
      <c r="VQD81"/>
      <c r="VQE81"/>
      <c r="VQF81"/>
      <c r="VQG81"/>
      <c r="VQH81"/>
      <c r="VQI81"/>
      <c r="VQJ81"/>
      <c r="VQK81"/>
      <c r="VQL81"/>
      <c r="VQM81"/>
      <c r="VQN81"/>
      <c r="VQO81"/>
      <c r="VQP81"/>
      <c r="VQQ81"/>
      <c r="VQR81"/>
      <c r="VQS81"/>
      <c r="VQT81"/>
      <c r="VQU81"/>
      <c r="VQV81"/>
      <c r="VQW81"/>
      <c r="VQX81"/>
      <c r="VQY81"/>
      <c r="VQZ81"/>
      <c r="VRA81"/>
      <c r="VRB81"/>
      <c r="VRC81"/>
      <c r="VRD81"/>
      <c r="VRE81"/>
      <c r="VRF81"/>
      <c r="VRG81"/>
      <c r="VRH81"/>
      <c r="VRI81"/>
      <c r="VRJ81"/>
      <c r="VRK81"/>
      <c r="VRL81"/>
      <c r="VRM81"/>
      <c r="VRN81"/>
      <c r="VRO81"/>
      <c r="VRP81"/>
      <c r="VRQ81"/>
      <c r="VRR81"/>
      <c r="VRS81"/>
      <c r="VRT81"/>
      <c r="VRU81"/>
      <c r="VRV81"/>
      <c r="VRW81"/>
      <c r="VRX81"/>
      <c r="VRY81"/>
      <c r="VRZ81"/>
      <c r="VSA81"/>
      <c r="VSB81"/>
      <c r="VSC81"/>
      <c r="VSD81"/>
      <c r="VSE81"/>
      <c r="VSF81"/>
      <c r="VSG81"/>
      <c r="VSH81"/>
      <c r="VSI81"/>
      <c r="VSJ81"/>
      <c r="VSK81"/>
      <c r="VSL81"/>
      <c r="VSM81"/>
      <c r="VSN81"/>
      <c r="VSO81"/>
      <c r="VSP81"/>
      <c r="VSQ81"/>
      <c r="VSR81"/>
      <c r="VSS81"/>
      <c r="VST81"/>
      <c r="VSU81"/>
      <c r="VSV81"/>
      <c r="VSW81"/>
      <c r="VSX81"/>
      <c r="VSY81"/>
      <c r="VSZ81"/>
      <c r="VTA81"/>
      <c r="VTB81"/>
      <c r="VTC81"/>
      <c r="VTD81"/>
      <c r="VTE81"/>
      <c r="VTF81"/>
      <c r="VTG81"/>
      <c r="VTH81"/>
      <c r="VTI81"/>
      <c r="VTJ81"/>
      <c r="VTK81"/>
      <c r="VTL81"/>
      <c r="VTM81"/>
      <c r="VTN81"/>
      <c r="VTO81"/>
      <c r="VTP81"/>
      <c r="VTQ81"/>
      <c r="VTR81"/>
      <c r="VTS81"/>
      <c r="VTT81"/>
      <c r="VTU81"/>
      <c r="VTV81"/>
      <c r="VTW81"/>
      <c r="VTX81"/>
      <c r="VTY81"/>
      <c r="VTZ81"/>
      <c r="VUA81"/>
      <c r="VUB81"/>
      <c r="VUC81"/>
      <c r="VUD81"/>
      <c r="VUE81"/>
      <c r="VUF81"/>
      <c r="VUG81"/>
      <c r="VUH81"/>
      <c r="VUI81"/>
      <c r="VUJ81"/>
      <c r="VUK81"/>
      <c r="VUL81"/>
      <c r="VUM81"/>
      <c r="VUN81"/>
      <c r="VUO81"/>
      <c r="VUP81"/>
      <c r="VUQ81"/>
      <c r="VUR81"/>
      <c r="VUS81"/>
      <c r="VUT81"/>
      <c r="VUU81"/>
      <c r="VUV81"/>
      <c r="VUW81"/>
      <c r="VUX81"/>
      <c r="VUY81"/>
      <c r="VUZ81"/>
      <c r="VVA81"/>
      <c r="VVB81"/>
      <c r="VVC81"/>
      <c r="VVD81"/>
      <c r="VVE81"/>
      <c r="VVF81"/>
      <c r="VVG81"/>
      <c r="VVH81"/>
      <c r="VVI81"/>
      <c r="VVJ81"/>
      <c r="VVK81"/>
      <c r="VVL81"/>
      <c r="VVM81"/>
      <c r="VVN81"/>
      <c r="VVO81"/>
      <c r="VVP81"/>
      <c r="VVQ81"/>
      <c r="VVR81"/>
      <c r="VVS81"/>
      <c r="VVT81"/>
      <c r="VVU81"/>
      <c r="VVV81"/>
      <c r="VVW81"/>
      <c r="VVX81"/>
      <c r="VVY81"/>
      <c r="VVZ81"/>
      <c r="VWA81"/>
      <c r="VWB81"/>
      <c r="VWC81"/>
      <c r="VWD81"/>
      <c r="VWE81"/>
      <c r="VWF81"/>
      <c r="VWG81"/>
      <c r="VWH81"/>
      <c r="VWI81"/>
      <c r="VWJ81"/>
      <c r="VWK81"/>
      <c r="VWL81"/>
      <c r="VWM81"/>
      <c r="VWN81"/>
      <c r="VWO81"/>
      <c r="VWP81"/>
      <c r="VWQ81"/>
      <c r="VWR81"/>
      <c r="VWS81"/>
      <c r="VWT81"/>
      <c r="VWU81"/>
      <c r="VWV81"/>
      <c r="VWW81"/>
      <c r="VWX81"/>
      <c r="VWY81"/>
      <c r="VWZ81"/>
      <c r="VXA81"/>
      <c r="VXB81"/>
      <c r="VXC81"/>
      <c r="VXD81"/>
      <c r="VXE81"/>
      <c r="VXF81"/>
      <c r="VXG81"/>
      <c r="VXH81"/>
      <c r="VXI81"/>
      <c r="VXJ81"/>
      <c r="VXK81"/>
      <c r="VXL81"/>
      <c r="VXM81"/>
      <c r="VXN81"/>
      <c r="VXO81"/>
      <c r="VXP81"/>
      <c r="VXQ81"/>
      <c r="VXR81"/>
      <c r="VXS81"/>
      <c r="VXT81"/>
      <c r="VXU81"/>
      <c r="VXV81"/>
      <c r="VXW81"/>
      <c r="VXX81"/>
      <c r="VXY81"/>
      <c r="VXZ81"/>
      <c r="VYA81"/>
      <c r="VYB81"/>
      <c r="VYC81"/>
      <c r="VYD81"/>
      <c r="VYE81"/>
      <c r="VYF81"/>
      <c r="VYG81"/>
      <c r="VYH81"/>
      <c r="VYI81"/>
      <c r="VYJ81"/>
      <c r="VYK81"/>
      <c r="VYL81"/>
      <c r="VYM81"/>
      <c r="VYN81"/>
      <c r="VYO81"/>
      <c r="VYP81"/>
      <c r="VYQ81"/>
      <c r="VYR81"/>
      <c r="VYS81"/>
      <c r="VYT81"/>
      <c r="VYU81"/>
      <c r="VYV81"/>
      <c r="VYW81"/>
      <c r="VYX81"/>
      <c r="VYY81"/>
      <c r="VYZ81"/>
      <c r="VZA81"/>
      <c r="VZB81"/>
      <c r="VZC81"/>
      <c r="VZD81"/>
      <c r="VZE81"/>
      <c r="VZF81"/>
      <c r="VZG81"/>
      <c r="VZH81"/>
      <c r="VZI81"/>
      <c r="VZJ81"/>
      <c r="VZK81"/>
      <c r="VZL81"/>
      <c r="VZM81"/>
      <c r="VZN81"/>
      <c r="VZO81"/>
      <c r="VZP81"/>
      <c r="VZQ81"/>
      <c r="VZR81"/>
      <c r="VZS81"/>
      <c r="VZT81"/>
      <c r="VZU81"/>
      <c r="VZV81"/>
      <c r="VZW81"/>
      <c r="VZX81"/>
      <c r="VZY81"/>
      <c r="VZZ81"/>
      <c r="WAA81"/>
      <c r="WAB81"/>
      <c r="WAC81"/>
      <c r="WAD81"/>
      <c r="WAE81"/>
      <c r="WAF81"/>
      <c r="WAG81"/>
      <c r="WAH81"/>
      <c r="WAI81"/>
      <c r="WAJ81"/>
      <c r="WAK81"/>
      <c r="WAL81"/>
      <c r="WAM81"/>
      <c r="WAN81"/>
      <c r="WAO81"/>
      <c r="WAP81"/>
      <c r="WAQ81"/>
      <c r="WAR81"/>
      <c r="WAS81"/>
      <c r="WAT81"/>
      <c r="WAU81"/>
      <c r="WAV81"/>
      <c r="WAW81"/>
      <c r="WAX81"/>
      <c r="WAY81"/>
      <c r="WAZ81"/>
      <c r="WBA81"/>
      <c r="WBB81"/>
      <c r="WBC81"/>
      <c r="WBD81"/>
      <c r="WBE81"/>
      <c r="WBF81"/>
      <c r="WBG81"/>
      <c r="WBH81"/>
      <c r="WBI81"/>
      <c r="WBJ81"/>
      <c r="WBK81"/>
      <c r="WBL81"/>
      <c r="WBM81"/>
      <c r="WBN81"/>
      <c r="WBO81"/>
      <c r="WBP81"/>
      <c r="WBQ81"/>
      <c r="WBR81"/>
      <c r="WBS81"/>
      <c r="WBT81"/>
      <c r="WBU81"/>
      <c r="WBV81"/>
      <c r="WBW81"/>
      <c r="WBX81"/>
      <c r="WBY81"/>
      <c r="WBZ81"/>
      <c r="WCA81"/>
      <c r="WCB81"/>
      <c r="WCC81"/>
      <c r="WCD81"/>
      <c r="WCE81"/>
      <c r="WCF81"/>
      <c r="WCG81"/>
      <c r="WCH81"/>
      <c r="WCI81"/>
      <c r="WCJ81"/>
      <c r="WCK81"/>
      <c r="WCL81"/>
      <c r="WCM81"/>
      <c r="WCN81"/>
      <c r="WCO81"/>
      <c r="WCP81"/>
      <c r="WCQ81"/>
      <c r="WCR81"/>
      <c r="WCS81"/>
      <c r="WCT81"/>
      <c r="WCU81"/>
      <c r="WCV81"/>
      <c r="WCW81"/>
      <c r="WCX81"/>
      <c r="WCY81"/>
      <c r="WCZ81"/>
      <c r="WDA81"/>
      <c r="WDB81"/>
      <c r="WDC81"/>
      <c r="WDD81"/>
      <c r="WDE81"/>
      <c r="WDF81"/>
      <c r="WDG81"/>
      <c r="WDH81"/>
      <c r="WDI81"/>
      <c r="WDJ81"/>
      <c r="WDK81"/>
      <c r="WDL81"/>
      <c r="WDM81"/>
      <c r="WDN81"/>
      <c r="WDO81"/>
      <c r="WDP81"/>
      <c r="WDQ81"/>
      <c r="WDR81"/>
      <c r="WDS81"/>
      <c r="WDT81"/>
      <c r="WDU81"/>
      <c r="WDV81"/>
      <c r="WDW81"/>
      <c r="WDX81"/>
      <c r="WDY81"/>
      <c r="WDZ81"/>
      <c r="WEA81"/>
      <c r="WEB81"/>
      <c r="WEC81"/>
      <c r="WED81"/>
      <c r="WEE81"/>
      <c r="WEF81"/>
      <c r="WEG81"/>
      <c r="WEH81"/>
      <c r="WEI81"/>
      <c r="WEJ81"/>
      <c r="WEK81"/>
      <c r="WEL81"/>
      <c r="WEM81"/>
      <c r="WEN81"/>
      <c r="WEO81"/>
      <c r="WEP81"/>
      <c r="WEQ81"/>
      <c r="WER81"/>
      <c r="WES81"/>
      <c r="WET81"/>
      <c r="WEU81"/>
      <c r="WEV81"/>
      <c r="WEW81"/>
      <c r="WEX81"/>
      <c r="WEY81"/>
      <c r="WEZ81"/>
      <c r="WFA81"/>
      <c r="WFB81"/>
      <c r="WFC81"/>
      <c r="WFD81"/>
      <c r="WFE81"/>
      <c r="WFF81"/>
      <c r="WFG81"/>
      <c r="WFH81"/>
      <c r="WFI81"/>
      <c r="WFJ81"/>
      <c r="WFK81"/>
      <c r="WFL81"/>
      <c r="WFM81"/>
      <c r="WFN81"/>
      <c r="WFO81"/>
      <c r="WFP81"/>
      <c r="WFQ81"/>
      <c r="WFR81"/>
      <c r="WFS81"/>
      <c r="WFT81"/>
      <c r="WFU81"/>
      <c r="WFV81"/>
      <c r="WFW81"/>
      <c r="WFX81"/>
      <c r="WFY81"/>
      <c r="WFZ81"/>
      <c r="WGA81"/>
      <c r="WGB81"/>
      <c r="WGC81"/>
      <c r="WGD81"/>
      <c r="WGE81"/>
      <c r="WGF81"/>
      <c r="WGG81"/>
      <c r="WGH81"/>
      <c r="WGI81"/>
      <c r="WGJ81"/>
      <c r="WGK81"/>
      <c r="WGL81"/>
      <c r="WGM81"/>
      <c r="WGN81"/>
      <c r="WGO81"/>
      <c r="WGP81"/>
      <c r="WGQ81"/>
      <c r="WGR81"/>
      <c r="WGS81"/>
      <c r="WGT81"/>
      <c r="WGU81"/>
      <c r="WGV81"/>
      <c r="WGW81"/>
      <c r="WGX81"/>
      <c r="WGY81"/>
      <c r="WGZ81"/>
      <c r="WHA81"/>
      <c r="WHB81"/>
      <c r="WHC81"/>
      <c r="WHD81"/>
      <c r="WHE81"/>
      <c r="WHF81"/>
      <c r="WHG81"/>
      <c r="WHH81"/>
      <c r="WHI81"/>
      <c r="WHJ81"/>
      <c r="WHK81"/>
      <c r="WHL81"/>
      <c r="WHM81"/>
      <c r="WHN81"/>
      <c r="WHO81"/>
      <c r="WHP81"/>
      <c r="WHQ81"/>
      <c r="WHR81"/>
      <c r="WHS81"/>
      <c r="WHT81"/>
      <c r="WHU81"/>
      <c r="WHV81"/>
      <c r="WHW81"/>
      <c r="WHX81"/>
      <c r="WHY81"/>
      <c r="WHZ81"/>
      <c r="WIA81"/>
      <c r="WIB81"/>
      <c r="WIC81"/>
      <c r="WID81"/>
      <c r="WIE81"/>
      <c r="WIF81"/>
      <c r="WIG81"/>
      <c r="WIH81"/>
      <c r="WII81"/>
      <c r="WIJ81"/>
      <c r="WIK81"/>
      <c r="WIL81"/>
      <c r="WIM81"/>
      <c r="WIN81"/>
      <c r="WIO81"/>
      <c r="WIP81"/>
      <c r="WIQ81"/>
      <c r="WIR81"/>
      <c r="WIS81"/>
      <c r="WIT81"/>
      <c r="WIU81"/>
      <c r="WIV81"/>
      <c r="WIW81"/>
      <c r="WIX81"/>
      <c r="WIY81"/>
      <c r="WIZ81"/>
      <c r="WJA81"/>
      <c r="WJB81"/>
      <c r="WJC81"/>
      <c r="WJD81"/>
      <c r="WJE81"/>
      <c r="WJF81"/>
      <c r="WJG81"/>
      <c r="WJH81"/>
      <c r="WJI81"/>
      <c r="WJJ81"/>
      <c r="WJK81"/>
      <c r="WJL81"/>
      <c r="WJM81"/>
      <c r="WJN81"/>
      <c r="WJO81"/>
      <c r="WJP81"/>
      <c r="WJQ81"/>
      <c r="WJR81"/>
      <c r="WJS81"/>
      <c r="WJT81"/>
      <c r="WJU81"/>
      <c r="WJV81"/>
      <c r="WJW81"/>
      <c r="WJX81"/>
      <c r="WJY81"/>
      <c r="WJZ81"/>
      <c r="WKA81"/>
      <c r="WKB81"/>
      <c r="WKC81"/>
      <c r="WKD81"/>
      <c r="WKE81"/>
      <c r="WKF81"/>
      <c r="WKG81"/>
      <c r="WKH81"/>
      <c r="WKI81"/>
      <c r="WKJ81"/>
      <c r="WKK81"/>
      <c r="WKL81"/>
      <c r="WKM81"/>
      <c r="WKN81"/>
      <c r="WKO81"/>
      <c r="WKP81"/>
      <c r="WKQ81"/>
      <c r="WKR81"/>
      <c r="WKS81"/>
      <c r="WKT81"/>
      <c r="WKU81"/>
      <c r="WKV81"/>
      <c r="WKW81"/>
      <c r="WKX81"/>
      <c r="WKY81"/>
      <c r="WKZ81"/>
      <c r="WLA81"/>
      <c r="WLB81"/>
      <c r="WLC81"/>
      <c r="WLD81"/>
      <c r="WLE81"/>
      <c r="WLF81"/>
      <c r="WLG81"/>
      <c r="WLH81"/>
      <c r="WLI81"/>
      <c r="WLJ81"/>
      <c r="WLK81"/>
      <c r="WLL81"/>
      <c r="WLM81"/>
      <c r="WLN81"/>
      <c r="WLO81"/>
      <c r="WLP81"/>
      <c r="WLQ81"/>
      <c r="WLR81"/>
      <c r="WLS81"/>
      <c r="WLT81"/>
      <c r="WLU81"/>
      <c r="WLV81"/>
      <c r="WLW81"/>
      <c r="WLX81"/>
      <c r="WLY81"/>
      <c r="WLZ81"/>
      <c r="WMA81"/>
      <c r="WMB81"/>
      <c r="WMC81"/>
      <c r="WMD81"/>
      <c r="WME81"/>
      <c r="WMF81"/>
      <c r="WMG81"/>
      <c r="WMH81"/>
      <c r="WMI81"/>
      <c r="WMJ81"/>
      <c r="WMK81"/>
      <c r="WML81"/>
      <c r="WMM81"/>
      <c r="WMN81"/>
      <c r="WMO81"/>
      <c r="WMP81"/>
      <c r="WMQ81"/>
      <c r="WMR81"/>
      <c r="WMS81"/>
      <c r="WMT81"/>
      <c r="WMU81"/>
      <c r="WMV81"/>
      <c r="WMW81"/>
      <c r="WMX81"/>
      <c r="WMY81"/>
      <c r="WMZ81"/>
      <c r="WNA81"/>
      <c r="WNB81"/>
      <c r="WNC81"/>
      <c r="WND81"/>
      <c r="WNE81"/>
      <c r="WNF81"/>
      <c r="WNG81"/>
      <c r="WNH81"/>
      <c r="WNI81"/>
      <c r="WNJ81"/>
      <c r="WNK81"/>
      <c r="WNL81"/>
      <c r="WNM81"/>
      <c r="WNN81"/>
      <c r="WNO81"/>
      <c r="WNP81"/>
      <c r="WNQ81"/>
      <c r="WNR81"/>
      <c r="WNS81"/>
      <c r="WNT81"/>
      <c r="WNU81"/>
      <c r="WNV81"/>
      <c r="WNW81"/>
      <c r="WNX81"/>
      <c r="WNY81"/>
      <c r="WNZ81"/>
      <c r="WOA81"/>
      <c r="WOB81"/>
      <c r="WOC81"/>
      <c r="WOD81"/>
      <c r="WOE81"/>
      <c r="WOF81"/>
      <c r="WOG81"/>
      <c r="WOH81"/>
      <c r="WOI81"/>
      <c r="WOJ81"/>
      <c r="WOK81"/>
      <c r="WOL81"/>
      <c r="WOM81"/>
      <c r="WON81"/>
      <c r="WOO81"/>
      <c r="WOP81"/>
      <c r="WOQ81"/>
      <c r="WOR81"/>
      <c r="WOS81"/>
      <c r="WOT81"/>
      <c r="WOU81"/>
      <c r="WOV81"/>
      <c r="WOW81"/>
      <c r="WOX81"/>
      <c r="WOY81"/>
      <c r="WOZ81"/>
      <c r="WPA81"/>
      <c r="WPB81"/>
      <c r="WPC81"/>
      <c r="WPD81"/>
      <c r="WPE81"/>
      <c r="WPF81"/>
      <c r="WPG81"/>
      <c r="WPH81"/>
      <c r="WPI81"/>
      <c r="WPJ81"/>
      <c r="WPK81"/>
      <c r="WPL81"/>
      <c r="WPM81"/>
      <c r="WPN81"/>
      <c r="WPO81"/>
      <c r="WPP81"/>
      <c r="WPQ81"/>
      <c r="WPR81"/>
      <c r="WPS81"/>
      <c r="WPT81"/>
      <c r="WPU81"/>
      <c r="WPV81"/>
      <c r="WPW81"/>
      <c r="WPX81"/>
      <c r="WPY81"/>
      <c r="WPZ81"/>
      <c r="WQA81"/>
      <c r="WQB81"/>
      <c r="WQC81"/>
      <c r="WQD81"/>
      <c r="WQE81"/>
      <c r="WQF81"/>
      <c r="WQG81"/>
      <c r="WQH81"/>
      <c r="WQI81"/>
      <c r="WQJ81"/>
      <c r="WQK81"/>
      <c r="WQL81"/>
      <c r="WQM81"/>
      <c r="WQN81"/>
      <c r="WQO81"/>
      <c r="WQP81"/>
      <c r="WQQ81"/>
      <c r="WQR81"/>
      <c r="WQS81"/>
      <c r="WQT81"/>
      <c r="WQU81"/>
      <c r="WQV81"/>
      <c r="WQW81"/>
      <c r="WQX81"/>
      <c r="WQY81"/>
      <c r="WQZ81"/>
      <c r="WRA81"/>
      <c r="WRB81"/>
      <c r="WRC81"/>
      <c r="WRD81"/>
      <c r="WRE81"/>
      <c r="WRF81"/>
      <c r="WRG81"/>
      <c r="WRH81"/>
      <c r="WRI81"/>
      <c r="WRJ81"/>
      <c r="WRK81"/>
      <c r="WRL81"/>
      <c r="WRM81"/>
      <c r="WRN81"/>
      <c r="WRO81"/>
      <c r="WRP81"/>
      <c r="WRQ81"/>
      <c r="WRR81"/>
      <c r="WRS81"/>
      <c r="WRT81"/>
      <c r="WRU81"/>
      <c r="WRV81"/>
      <c r="WRW81"/>
      <c r="WRX81"/>
      <c r="WRY81"/>
      <c r="WRZ81"/>
      <c r="WSA81"/>
      <c r="WSB81"/>
      <c r="WSC81"/>
      <c r="WSD81"/>
      <c r="WSE81"/>
      <c r="WSF81"/>
      <c r="WSG81"/>
      <c r="WSH81"/>
      <c r="WSI81"/>
      <c r="WSJ81"/>
      <c r="WSK81"/>
      <c r="WSL81"/>
      <c r="WSM81"/>
      <c r="WSN81"/>
      <c r="WSO81"/>
      <c r="WSP81"/>
      <c r="WSQ81"/>
      <c r="WSR81"/>
      <c r="WSS81"/>
      <c r="WST81"/>
      <c r="WSU81"/>
      <c r="WSV81"/>
      <c r="WSW81"/>
      <c r="WSX81"/>
      <c r="WSY81"/>
      <c r="WSZ81"/>
      <c r="WTA81"/>
      <c r="WTB81"/>
      <c r="WTC81"/>
      <c r="WTD81"/>
      <c r="WTE81"/>
      <c r="WTF81"/>
      <c r="WTG81"/>
      <c r="WTH81"/>
      <c r="WTI81"/>
      <c r="WTJ81"/>
      <c r="WTK81"/>
      <c r="WTL81"/>
      <c r="WTM81"/>
      <c r="WTN81"/>
      <c r="WTO81"/>
      <c r="WTP81"/>
      <c r="WTQ81"/>
      <c r="WTR81"/>
      <c r="WTS81"/>
      <c r="WTT81"/>
      <c r="WTU81"/>
      <c r="WTV81"/>
      <c r="WTW81"/>
      <c r="WTX81"/>
      <c r="WTY81"/>
      <c r="WTZ81"/>
      <c r="WUA81"/>
      <c r="WUB81"/>
      <c r="WUC81"/>
      <c r="WUD81"/>
      <c r="WUE81"/>
      <c r="WUF81"/>
      <c r="WUG81"/>
      <c r="WUH81"/>
      <c r="WUI81"/>
      <c r="WUJ81"/>
      <c r="WUK81"/>
      <c r="WUL81"/>
      <c r="WUM81"/>
      <c r="WUN81"/>
      <c r="WUO81"/>
      <c r="WUP81"/>
      <c r="WUQ81"/>
      <c r="WUR81"/>
      <c r="WUS81"/>
      <c r="WUT81"/>
      <c r="WUU81"/>
      <c r="WUV81"/>
      <c r="WUW81"/>
      <c r="WUX81"/>
      <c r="WUY81"/>
      <c r="WUZ81"/>
      <c r="WVA81"/>
      <c r="WVB81"/>
      <c r="WVC81"/>
      <c r="WVD81"/>
      <c r="WVE81"/>
      <c r="WVF81"/>
      <c r="WVG81"/>
      <c r="WVH81"/>
      <c r="WVI81"/>
      <c r="WVJ81"/>
      <c r="WVK81"/>
      <c r="WVL81"/>
      <c r="WVM81"/>
      <c r="WVN81"/>
      <c r="WVO81"/>
      <c r="WVP81"/>
      <c r="WVQ81"/>
      <c r="WVR81"/>
      <c r="WVS81"/>
      <c r="WVT81"/>
      <c r="WVU81"/>
      <c r="WVV81"/>
      <c r="WVW81"/>
      <c r="WVX81"/>
      <c r="WVY81"/>
      <c r="WVZ81"/>
      <c r="WWA81"/>
      <c r="WWB81"/>
      <c r="WWC81"/>
      <c r="WWD81"/>
      <c r="WWE81"/>
      <c r="WWF81"/>
      <c r="WWG81"/>
      <c r="WWH81"/>
      <c r="WWI81"/>
      <c r="WWJ81"/>
      <c r="WWK81"/>
      <c r="WWL81"/>
      <c r="WWM81"/>
      <c r="WWN81"/>
      <c r="WWO81"/>
      <c r="WWP81"/>
      <c r="WWQ81"/>
      <c r="WWR81"/>
      <c r="WWS81"/>
      <c r="WWT81"/>
      <c r="WWU81"/>
      <c r="WWV81"/>
      <c r="WWW81"/>
      <c r="WWX81"/>
      <c r="WWY81"/>
      <c r="WWZ81"/>
      <c r="WXA81"/>
      <c r="WXB81"/>
      <c r="WXC81"/>
      <c r="WXD81"/>
      <c r="WXE81"/>
      <c r="WXF81"/>
      <c r="WXG81"/>
      <c r="WXH81"/>
      <c r="WXI81"/>
      <c r="WXJ81"/>
      <c r="WXK81"/>
      <c r="WXL81"/>
      <c r="WXM81"/>
      <c r="WXN81"/>
      <c r="WXO81"/>
      <c r="WXP81"/>
      <c r="WXQ81"/>
      <c r="WXR81"/>
      <c r="WXS81"/>
      <c r="WXT81"/>
      <c r="WXU81"/>
      <c r="WXV81"/>
      <c r="WXW81"/>
      <c r="WXX81"/>
      <c r="WXY81"/>
      <c r="WXZ81"/>
      <c r="WYA81"/>
      <c r="WYB81"/>
      <c r="WYC81"/>
      <c r="WYD81"/>
      <c r="WYE81"/>
      <c r="WYF81"/>
      <c r="WYG81"/>
      <c r="WYH81"/>
      <c r="WYI81"/>
      <c r="WYJ81"/>
      <c r="WYK81"/>
      <c r="WYL81"/>
      <c r="WYM81"/>
      <c r="WYN81"/>
      <c r="WYO81"/>
      <c r="WYP81"/>
      <c r="WYQ81"/>
      <c r="WYR81"/>
      <c r="WYS81"/>
      <c r="WYT81"/>
      <c r="WYU81"/>
      <c r="WYV81"/>
      <c r="WYW81"/>
      <c r="WYX81"/>
      <c r="WYY81"/>
      <c r="WYZ81"/>
      <c r="WZA81"/>
      <c r="WZB81"/>
      <c r="WZC81"/>
      <c r="WZD81"/>
      <c r="WZE81"/>
      <c r="WZF81"/>
      <c r="WZG81"/>
      <c r="WZH81"/>
      <c r="WZI81"/>
      <c r="WZJ81"/>
      <c r="WZK81"/>
      <c r="WZL81"/>
      <c r="WZM81"/>
      <c r="WZN81"/>
      <c r="WZO81"/>
      <c r="WZP81"/>
      <c r="WZQ81"/>
      <c r="WZR81"/>
      <c r="WZS81"/>
      <c r="WZT81"/>
      <c r="WZU81"/>
      <c r="WZV81"/>
      <c r="WZW81"/>
      <c r="WZX81"/>
      <c r="WZY81"/>
      <c r="WZZ81"/>
      <c r="XAA81"/>
      <c r="XAB81"/>
      <c r="XAC81"/>
      <c r="XAD81"/>
      <c r="XAE81"/>
      <c r="XAF81"/>
      <c r="XAG81"/>
      <c r="XAH81"/>
      <c r="XAI81"/>
      <c r="XAJ81"/>
      <c r="XAK81"/>
      <c r="XAL81"/>
      <c r="XAM81"/>
      <c r="XAN81"/>
      <c r="XAO81"/>
      <c r="XAP81"/>
      <c r="XAQ81"/>
      <c r="XAR81"/>
      <c r="XAS81"/>
      <c r="XAT81"/>
      <c r="XAU81"/>
      <c r="XAV81"/>
      <c r="XAW81"/>
      <c r="XAX81"/>
      <c r="XAY81"/>
      <c r="XAZ81"/>
      <c r="XBA81"/>
      <c r="XBB81"/>
      <c r="XBC81"/>
      <c r="XBD81"/>
      <c r="XBE81"/>
      <c r="XBF81"/>
      <c r="XBG81"/>
      <c r="XBH81"/>
      <c r="XBI81"/>
      <c r="XBJ81"/>
      <c r="XBK81"/>
      <c r="XBL81"/>
      <c r="XBM81"/>
      <c r="XBN81"/>
      <c r="XBO81"/>
      <c r="XBP81"/>
      <c r="XBQ81"/>
      <c r="XBR81"/>
      <c r="XBS81"/>
      <c r="XBT81"/>
      <c r="XBU81"/>
      <c r="XBV81"/>
      <c r="XBW81"/>
      <c r="XBX81"/>
      <c r="XBY81"/>
      <c r="XBZ81"/>
      <c r="XCA81"/>
      <c r="XCB81"/>
      <c r="XCC81"/>
      <c r="XCD81"/>
      <c r="XCE81"/>
      <c r="XCF81"/>
      <c r="XCG81"/>
      <c r="XCH81"/>
      <c r="XCI81"/>
      <c r="XCJ81"/>
      <c r="XCK81"/>
      <c r="XCL81"/>
      <c r="XCM81"/>
      <c r="XCN81"/>
      <c r="XCO81"/>
      <c r="XCP81"/>
      <c r="XCQ81"/>
      <c r="XCR81"/>
      <c r="XCS81"/>
      <c r="XCT81"/>
      <c r="XCU81"/>
      <c r="XCV81"/>
      <c r="XCW81"/>
      <c r="XCX81"/>
      <c r="XCY81"/>
      <c r="XCZ81"/>
      <c r="XDA81"/>
      <c r="XDB81"/>
      <c r="XDC81"/>
      <c r="XDD81"/>
      <c r="XDE81"/>
      <c r="XDF81"/>
      <c r="XDG81"/>
      <c r="XDH81"/>
      <c r="XDI81"/>
      <c r="XDJ81"/>
      <c r="XDK81"/>
      <c r="XDL81"/>
      <c r="XDM81"/>
      <c r="XDN81"/>
      <c r="XDO81"/>
      <c r="XDP81"/>
      <c r="XDQ81"/>
      <c r="XDR81"/>
      <c r="XDS81"/>
      <c r="XDT81"/>
      <c r="XDU81"/>
      <c r="XDV81"/>
      <c r="XDW81"/>
      <c r="XDX81"/>
      <c r="XDY81"/>
      <c r="XDZ81"/>
      <c r="XEA81"/>
      <c r="XEB81"/>
      <c r="XEC81"/>
      <c r="XED81"/>
      <c r="XEE81"/>
      <c r="XEF81"/>
      <c r="XEG81"/>
      <c r="XEH81"/>
      <c r="XEI81"/>
      <c r="XEJ81"/>
      <c r="XEK81"/>
      <c r="XEL81"/>
      <c r="XEM81"/>
      <c r="XEN81"/>
      <c r="XEO81"/>
      <c r="XEP81"/>
      <c r="XEQ81"/>
      <c r="XER81"/>
      <c r="XES81"/>
      <c r="XET81"/>
      <c r="XEU81"/>
      <c r="XEV81"/>
      <c r="XEW81"/>
      <c r="XEX81"/>
      <c r="XEY81"/>
      <c r="XEZ81"/>
      <c r="XFA81"/>
      <c r="XFB81"/>
      <c r="XFC81"/>
      <c r="XFD81"/>
    </row>
    <row r="82" spans="2:16384" ht="19.5" x14ac:dyDescent="0.3">
      <c r="H82" s="26">
        <f t="shared" ref="H82:N82" si="10">+H58-H81</f>
        <v>0</v>
      </c>
      <c r="I82" s="26">
        <f t="shared" si="10"/>
        <v>0</v>
      </c>
      <c r="J82" s="26">
        <f t="shared" si="10"/>
        <v>0</v>
      </c>
      <c r="K82" s="26">
        <f t="shared" si="10"/>
        <v>0</v>
      </c>
      <c r="L82" s="26">
        <f t="shared" si="10"/>
        <v>0</v>
      </c>
      <c r="M82" s="26">
        <f t="shared" si="10"/>
        <v>0</v>
      </c>
      <c r="N82" s="26">
        <f t="shared" si="10"/>
        <v>0</v>
      </c>
      <c r="O82" s="26" t="e">
        <f ca="1">+O58-O81</f>
        <v>#REF!</v>
      </c>
      <c r="Q82" s="403" t="s">
        <v>1488</v>
      </c>
      <c r="R82" s="404" t="s">
        <v>1433</v>
      </c>
      <c r="S82" s="138"/>
      <c r="T82" s="138"/>
      <c r="U82" s="138"/>
      <c r="V82" s="138"/>
      <c r="W82" s="138"/>
      <c r="X82" s="138"/>
    </row>
    <row r="83" spans="2:16384" ht="20.25" thickBot="1" x14ac:dyDescent="0.35">
      <c r="Q83" s="403" t="s">
        <v>1489</v>
      </c>
      <c r="R83" s="404" t="s">
        <v>1434</v>
      </c>
      <c r="S83" s="138"/>
      <c r="T83" s="138"/>
      <c r="U83" s="138"/>
      <c r="V83" s="138"/>
      <c r="W83" s="138"/>
      <c r="X83" s="138"/>
    </row>
    <row r="84" spans="2:16384" ht="19.5" thickBot="1" x14ac:dyDescent="0.35">
      <c r="B84" s="150" t="s">
        <v>1808</v>
      </c>
      <c r="C84" s="151"/>
      <c r="D84" s="151"/>
      <c r="E84" s="151"/>
      <c r="F84" s="151"/>
      <c r="G84" s="151"/>
      <c r="H84" s="151"/>
      <c r="I84" s="151"/>
      <c r="J84" s="151"/>
      <c r="K84" s="151"/>
      <c r="L84" s="151"/>
      <c r="M84" s="151"/>
      <c r="N84" s="151"/>
      <c r="O84" s="152" t="s">
        <v>1823</v>
      </c>
      <c r="Q84" s="403" t="s">
        <v>1490</v>
      </c>
      <c r="R84" s="404" t="s">
        <v>1435</v>
      </c>
      <c r="S84" s="402"/>
      <c r="T84" s="402"/>
      <c r="U84" s="402"/>
      <c r="V84" s="402"/>
      <c r="W84" s="402"/>
      <c r="X84" s="402"/>
    </row>
    <row r="85" spans="2:16384" x14ac:dyDescent="0.3">
      <c r="B85" s="143" t="s">
        <v>1809</v>
      </c>
      <c r="C85" s="144"/>
      <c r="D85" s="144"/>
      <c r="E85" s="144"/>
      <c r="F85" s="144"/>
      <c r="G85" s="144"/>
      <c r="H85" s="144"/>
      <c r="I85" s="144"/>
      <c r="J85" s="144"/>
      <c r="K85" s="144"/>
      <c r="L85" s="144"/>
      <c r="M85" s="144"/>
      <c r="N85" s="144"/>
      <c r="O85" s="145"/>
      <c r="Q85" s="403" t="s">
        <v>1491</v>
      </c>
      <c r="R85" s="404" t="s">
        <v>1436</v>
      </c>
      <c r="S85" s="402"/>
      <c r="T85" s="402"/>
      <c r="U85" s="402"/>
      <c r="V85" s="402"/>
      <c r="W85" s="402"/>
      <c r="X85" s="402"/>
    </row>
    <row r="86" spans="2:16384" ht="19.5" thickBot="1" x14ac:dyDescent="0.35">
      <c r="B86" s="146"/>
      <c r="C86" s="15"/>
      <c r="D86" s="15"/>
      <c r="E86" s="15"/>
      <c r="F86" s="15"/>
      <c r="G86" s="15"/>
      <c r="H86" s="15"/>
      <c r="I86" s="15"/>
      <c r="J86" s="15"/>
      <c r="K86" s="15"/>
      <c r="L86" s="15"/>
      <c r="M86" s="15"/>
      <c r="N86" s="15"/>
      <c r="O86" s="147"/>
      <c r="Q86" s="403" t="s">
        <v>1492</v>
      </c>
      <c r="R86" s="404" t="s">
        <v>1437</v>
      </c>
      <c r="S86" s="402"/>
      <c r="T86" s="402"/>
      <c r="U86" s="402"/>
      <c r="V86" s="402"/>
      <c r="W86" s="402"/>
      <c r="X86" s="402"/>
    </row>
    <row r="87" spans="2:16384" x14ac:dyDescent="0.3">
      <c r="B87" s="165"/>
      <c r="C87" s="166"/>
      <c r="D87" s="166"/>
      <c r="E87" s="166"/>
      <c r="F87" s="166"/>
      <c r="G87" s="166"/>
      <c r="H87" s="166"/>
      <c r="I87" s="166"/>
      <c r="J87" s="166"/>
      <c r="K87" s="166"/>
      <c r="L87" s="166"/>
      <c r="M87" s="166"/>
      <c r="N87" s="167" t="s">
        <v>74</v>
      </c>
      <c r="O87" s="168" t="s">
        <v>75</v>
      </c>
      <c r="Q87" s="403" t="s">
        <v>1493</v>
      </c>
      <c r="R87" s="404" t="s">
        <v>1438</v>
      </c>
      <c r="S87" s="402"/>
      <c r="T87" s="402"/>
      <c r="U87" s="402"/>
      <c r="V87" s="402"/>
      <c r="W87" s="402"/>
      <c r="X87" s="402"/>
    </row>
    <row r="88" spans="2:16384" x14ac:dyDescent="0.3">
      <c r="B88" s="160" t="s">
        <v>1818</v>
      </c>
      <c r="C88" s="161"/>
      <c r="D88" s="158"/>
      <c r="E88" s="159"/>
      <c r="F88" s="162"/>
      <c r="G88" s="162"/>
      <c r="H88" s="162"/>
      <c r="I88" s="162"/>
      <c r="J88" s="162"/>
      <c r="K88" s="162"/>
      <c r="L88" s="162"/>
      <c r="M88" s="162"/>
      <c r="N88" s="163" t="s">
        <v>78</v>
      </c>
      <c r="O88" s="164" t="s">
        <v>78</v>
      </c>
      <c r="Q88" s="403" t="s">
        <v>1494</v>
      </c>
      <c r="R88" s="404" t="s">
        <v>1439</v>
      </c>
      <c r="S88" s="402"/>
      <c r="T88" s="402"/>
      <c r="U88" s="402"/>
      <c r="V88" s="402"/>
      <c r="W88" s="402"/>
      <c r="X88" s="402"/>
    </row>
    <row r="89" spans="2:16384" x14ac:dyDescent="0.3">
      <c r="B89" s="148"/>
      <c r="C89" s="15"/>
      <c r="D89" s="15"/>
      <c r="E89" s="15"/>
      <c r="F89" s="15"/>
      <c r="G89" s="15"/>
      <c r="H89" s="15"/>
      <c r="I89" s="15"/>
      <c r="J89" s="15"/>
      <c r="K89" s="15"/>
      <c r="L89" s="15"/>
      <c r="M89" s="15"/>
      <c r="N89" s="15"/>
      <c r="O89" s="147"/>
      <c r="Q89" s="403" t="s">
        <v>1495</v>
      </c>
      <c r="R89" s="404" t="s">
        <v>1440</v>
      </c>
      <c r="S89" s="402"/>
      <c r="T89" s="402"/>
      <c r="U89" s="402"/>
      <c r="V89" s="402"/>
      <c r="W89" s="402"/>
      <c r="X89" s="402"/>
    </row>
    <row r="90" spans="2:16384" x14ac:dyDescent="0.3">
      <c r="B90" s="205" t="s">
        <v>1810</v>
      </c>
      <c r="C90" s="199"/>
      <c r="D90" s="199"/>
      <c r="E90" s="206"/>
      <c r="F90" s="206"/>
      <c r="G90" s="206"/>
      <c r="H90" s="206"/>
      <c r="I90" s="206"/>
      <c r="J90" s="206"/>
      <c r="K90" s="206"/>
      <c r="L90" s="206"/>
      <c r="M90" s="206"/>
      <c r="N90" s="207">
        <v>100000</v>
      </c>
      <c r="O90" s="208">
        <v>99000</v>
      </c>
      <c r="Q90" s="403" t="s">
        <v>1496</v>
      </c>
      <c r="R90" s="404" t="s">
        <v>1441</v>
      </c>
      <c r="S90" s="402"/>
      <c r="T90" s="402"/>
      <c r="U90" s="402"/>
      <c r="V90" s="402"/>
      <c r="W90" s="402"/>
      <c r="X90" s="402"/>
    </row>
    <row r="91" spans="2:16384" x14ac:dyDescent="0.3">
      <c r="B91" s="205" t="s">
        <v>1811</v>
      </c>
      <c r="C91" s="199"/>
      <c r="D91" s="199"/>
      <c r="E91" s="206"/>
      <c r="F91" s="206"/>
      <c r="G91" s="206"/>
      <c r="H91" s="206"/>
      <c r="I91" s="206"/>
      <c r="J91" s="206"/>
      <c r="K91" s="206"/>
      <c r="L91" s="206"/>
      <c r="M91" s="206"/>
      <c r="N91" s="207">
        <v>120000</v>
      </c>
      <c r="O91" s="208">
        <v>130000</v>
      </c>
      <c r="Q91" s="403" t="s">
        <v>1497</v>
      </c>
      <c r="R91" s="404" t="s">
        <v>1442</v>
      </c>
      <c r="S91" s="402"/>
      <c r="T91" s="402"/>
      <c r="U91" s="402"/>
      <c r="V91" s="402"/>
      <c r="W91" s="402"/>
      <c r="X91" s="402"/>
    </row>
    <row r="92" spans="2:16384" ht="19.5" thickBot="1" x14ac:dyDescent="0.35">
      <c r="B92" s="205" t="s">
        <v>1812</v>
      </c>
      <c r="C92" s="199"/>
      <c r="D92" s="199"/>
      <c r="E92" s="206"/>
      <c r="F92" s="206"/>
      <c r="G92" s="206"/>
      <c r="H92" s="206"/>
      <c r="I92" s="206"/>
      <c r="J92" s="206"/>
      <c r="K92" s="206"/>
      <c r="L92" s="206"/>
      <c r="M92" s="206"/>
      <c r="N92" s="207">
        <f>+'-1.2-'!H93-N90-N91</f>
        <v>181000</v>
      </c>
      <c r="O92" s="208">
        <f>+'-1.2-'!I93-O90-O91</f>
        <v>157000</v>
      </c>
      <c r="Q92" s="403" t="s">
        <v>1498</v>
      </c>
      <c r="R92" s="404" t="s">
        <v>1443</v>
      </c>
      <c r="S92" s="402"/>
      <c r="T92" s="402"/>
      <c r="U92" s="402"/>
      <c r="V92" s="402"/>
      <c r="W92" s="402"/>
      <c r="X92" s="402"/>
    </row>
    <row r="93" spans="2:16384" ht="19.5" thickBot="1" x14ac:dyDescent="0.35">
      <c r="B93" s="153"/>
      <c r="C93" s="154"/>
      <c r="D93" s="154"/>
      <c r="E93" s="155"/>
      <c r="F93" s="155"/>
      <c r="G93" s="155"/>
      <c r="H93" s="155"/>
      <c r="I93" s="155"/>
      <c r="J93" s="155"/>
      <c r="K93" s="155"/>
      <c r="L93" s="155"/>
      <c r="M93" s="155"/>
      <c r="N93" s="156">
        <f>SUM(N90:N92)</f>
        <v>401000</v>
      </c>
      <c r="O93" s="157">
        <f>SUM(O90:O92)</f>
        <v>386000</v>
      </c>
      <c r="Q93" s="403" t="s">
        <v>1499</v>
      </c>
      <c r="R93" s="404" t="s">
        <v>1444</v>
      </c>
      <c r="S93" s="402"/>
      <c r="T93" s="402"/>
      <c r="U93" s="402"/>
      <c r="V93" s="402"/>
      <c r="W93" s="402"/>
      <c r="X93" s="402"/>
    </row>
    <row r="94" spans="2:16384" ht="19.5" thickBot="1" x14ac:dyDescent="0.35">
      <c r="B94"/>
      <c r="C94"/>
      <c r="D94"/>
      <c r="E94"/>
      <c r="F94"/>
      <c r="G94"/>
      <c r="H94"/>
      <c r="I94"/>
      <c r="J94"/>
      <c r="K94"/>
      <c r="L94"/>
      <c r="M94"/>
      <c r="N94"/>
      <c r="O94"/>
      <c r="Q94" s="403" t="s">
        <v>1500</v>
      </c>
      <c r="R94" s="404" t="s">
        <v>1445</v>
      </c>
      <c r="S94" s="402"/>
      <c r="T94" s="402"/>
      <c r="U94" s="402"/>
      <c r="V94" s="402"/>
      <c r="W94" s="402"/>
      <c r="X94" s="402"/>
    </row>
    <row r="95" spans="2:16384" x14ac:dyDescent="0.3">
      <c r="B95" s="165"/>
      <c r="C95" s="166"/>
      <c r="D95" s="166"/>
      <c r="E95" s="166"/>
      <c r="F95" s="166"/>
      <c r="G95" s="166"/>
      <c r="H95" s="166"/>
      <c r="I95" s="166"/>
      <c r="J95" s="166"/>
      <c r="K95" s="166"/>
      <c r="L95" s="166"/>
      <c r="M95" s="166"/>
      <c r="N95" s="167" t="s">
        <v>74</v>
      </c>
      <c r="O95" s="168" t="s">
        <v>75</v>
      </c>
      <c r="Q95" s="403" t="s">
        <v>1501</v>
      </c>
      <c r="R95" s="404" t="s">
        <v>1446</v>
      </c>
      <c r="S95" s="402"/>
      <c r="T95" s="402"/>
      <c r="U95" s="402"/>
      <c r="V95" s="402"/>
      <c r="W95" s="402"/>
      <c r="X95" s="402"/>
    </row>
    <row r="96" spans="2:16384" x14ac:dyDescent="0.3">
      <c r="B96" s="160" t="s">
        <v>1819</v>
      </c>
      <c r="C96" s="161"/>
      <c r="D96" s="158"/>
      <c r="E96" s="159"/>
      <c r="F96" s="162"/>
      <c r="G96" s="162"/>
      <c r="H96" s="162"/>
      <c r="I96" s="162"/>
      <c r="J96" s="162"/>
      <c r="K96" s="162"/>
      <c r="L96" s="162"/>
      <c r="M96" s="162"/>
      <c r="N96" s="163" t="s">
        <v>78</v>
      </c>
      <c r="O96" s="164" t="s">
        <v>78</v>
      </c>
      <c r="Q96" s="403" t="s">
        <v>1502</v>
      </c>
      <c r="R96" s="404" t="s">
        <v>1447</v>
      </c>
      <c r="S96" s="402"/>
      <c r="T96" s="402"/>
      <c r="U96" s="402"/>
      <c r="V96" s="402"/>
      <c r="W96" s="402"/>
      <c r="X96" s="402"/>
    </row>
    <row r="97" spans="2:24" x14ac:dyDescent="0.3">
      <c r="B97" s="148"/>
      <c r="C97" s="15"/>
      <c r="D97" s="15"/>
      <c r="E97" s="18"/>
      <c r="F97" s="18"/>
      <c r="G97" s="18"/>
      <c r="H97" s="18"/>
      <c r="I97" s="18"/>
      <c r="J97" s="18"/>
      <c r="K97" s="18"/>
      <c r="L97" s="18"/>
      <c r="M97" s="18"/>
      <c r="N97" s="19"/>
      <c r="O97" s="149"/>
      <c r="Q97" s="403" t="s">
        <v>1503</v>
      </c>
      <c r="R97" s="404" t="s">
        <v>1448</v>
      </c>
      <c r="S97" s="402"/>
      <c r="T97" s="402"/>
      <c r="U97" s="402"/>
      <c r="V97" s="402"/>
      <c r="W97" s="402"/>
      <c r="X97" s="402"/>
    </row>
    <row r="98" spans="2:24" x14ac:dyDescent="0.3">
      <c r="B98" s="205" t="s">
        <v>1813</v>
      </c>
      <c r="C98" s="199"/>
      <c r="D98" s="199"/>
      <c r="E98" s="206"/>
      <c r="F98" s="206"/>
      <c r="G98" s="206"/>
      <c r="H98" s="206"/>
      <c r="I98" s="206"/>
      <c r="J98" s="206"/>
      <c r="K98" s="206"/>
      <c r="L98" s="206"/>
      <c r="M98" s="206"/>
      <c r="N98" s="207">
        <v>90000</v>
      </c>
      <c r="O98" s="208">
        <v>85000</v>
      </c>
      <c r="Q98" s="403" t="s">
        <v>1504</v>
      </c>
      <c r="R98" s="404" t="s">
        <v>1449</v>
      </c>
      <c r="S98" s="402"/>
      <c r="T98" s="402"/>
      <c r="U98" s="402"/>
      <c r="V98" s="402"/>
      <c r="W98" s="402"/>
      <c r="X98" s="402"/>
    </row>
    <row r="99" spans="2:24" x14ac:dyDescent="0.3">
      <c r="B99" s="205" t="s">
        <v>1814</v>
      </c>
      <c r="C99" s="199"/>
      <c r="D99" s="199"/>
      <c r="E99" s="206"/>
      <c r="F99" s="206"/>
      <c r="G99" s="206"/>
      <c r="H99" s="206"/>
      <c r="I99" s="206"/>
      <c r="J99" s="206"/>
      <c r="K99" s="206"/>
      <c r="L99" s="206"/>
      <c r="M99" s="206"/>
      <c r="N99" s="207">
        <v>150000</v>
      </c>
      <c r="O99" s="208">
        <v>180000</v>
      </c>
      <c r="Q99" s="403" t="s">
        <v>1505</v>
      </c>
      <c r="R99" s="404" t="s">
        <v>1450</v>
      </c>
      <c r="S99" s="402"/>
      <c r="T99" s="402"/>
      <c r="U99" s="402"/>
      <c r="V99" s="402"/>
      <c r="W99" s="402"/>
      <c r="X99" s="402"/>
    </row>
    <row r="100" spans="2:24" ht="19.5" thickBot="1" x14ac:dyDescent="0.35">
      <c r="B100" s="205" t="s">
        <v>1815</v>
      </c>
      <c r="C100" s="199"/>
      <c r="D100" s="199"/>
      <c r="E100" s="206"/>
      <c r="F100" s="206"/>
      <c r="G100" s="206"/>
      <c r="H100" s="206"/>
      <c r="I100" s="206"/>
      <c r="J100" s="206"/>
      <c r="K100" s="206"/>
      <c r="L100" s="206"/>
      <c r="M100" s="206"/>
      <c r="N100" s="207">
        <f>+'-1.2-'!H93-N98-N99</f>
        <v>161000</v>
      </c>
      <c r="O100" s="208">
        <f>+'-1.2-'!I93-O98-O99</f>
        <v>121000</v>
      </c>
      <c r="Q100" s="403" t="s">
        <v>1506</v>
      </c>
      <c r="R100" s="404" t="s">
        <v>1451</v>
      </c>
      <c r="S100" s="402"/>
      <c r="T100" s="402"/>
      <c r="U100" s="402"/>
      <c r="V100" s="402"/>
      <c r="W100" s="402"/>
      <c r="X100" s="402"/>
    </row>
    <row r="101" spans="2:24" ht="19.5" thickBot="1" x14ac:dyDescent="0.35">
      <c r="B101" s="153"/>
      <c r="C101" s="154"/>
      <c r="D101" s="154"/>
      <c r="E101" s="155"/>
      <c r="F101" s="155"/>
      <c r="G101" s="155"/>
      <c r="H101" s="155"/>
      <c r="I101" s="155"/>
      <c r="J101" s="155"/>
      <c r="K101" s="155"/>
      <c r="L101" s="155"/>
      <c r="M101" s="155"/>
      <c r="N101" s="156">
        <f>SUM(N98:N100)</f>
        <v>401000</v>
      </c>
      <c r="O101" s="157">
        <f>SUM(O98:O100)</f>
        <v>386000</v>
      </c>
      <c r="Q101" s="403" t="s">
        <v>1507</v>
      </c>
      <c r="R101" s="404" t="s">
        <v>1452</v>
      </c>
      <c r="S101" s="402"/>
      <c r="T101" s="402"/>
      <c r="U101" s="402"/>
      <c r="V101" s="402"/>
      <c r="W101" s="402"/>
      <c r="X101" s="402"/>
    </row>
    <row r="102" spans="2:24" ht="19.5" thickBot="1" x14ac:dyDescent="0.35">
      <c r="B102"/>
      <c r="C102"/>
      <c r="D102"/>
      <c r="E102"/>
      <c r="F102"/>
      <c r="G102"/>
      <c r="H102"/>
      <c r="I102"/>
      <c r="J102"/>
      <c r="K102"/>
      <c r="L102"/>
      <c r="M102"/>
      <c r="N102"/>
      <c r="O102"/>
      <c r="Q102" s="403" t="s">
        <v>1508</v>
      </c>
      <c r="R102" s="404" t="s">
        <v>1453</v>
      </c>
      <c r="S102" s="402"/>
      <c r="T102" s="402"/>
      <c r="U102" s="402"/>
      <c r="V102" s="402"/>
      <c r="W102" s="402"/>
      <c r="X102" s="402"/>
    </row>
    <row r="103" spans="2:24" ht="19.5" thickBot="1" x14ac:dyDescent="0.35">
      <c r="B103" s="150" t="s">
        <v>1825</v>
      </c>
      <c r="C103" s="151"/>
      <c r="D103" s="151"/>
      <c r="E103" s="151"/>
      <c r="F103" s="151"/>
      <c r="G103" s="151"/>
      <c r="H103" s="151"/>
      <c r="I103" s="151"/>
      <c r="J103" s="151"/>
      <c r="K103" s="151"/>
      <c r="L103" s="151"/>
      <c r="M103" s="151"/>
      <c r="N103" s="151"/>
      <c r="O103" s="152" t="s">
        <v>1824</v>
      </c>
      <c r="Q103" s="403" t="s">
        <v>1509</v>
      </c>
      <c r="R103" s="404" t="s">
        <v>1454</v>
      </c>
      <c r="S103" s="402"/>
      <c r="T103" s="402"/>
      <c r="U103" s="402"/>
      <c r="V103" s="402"/>
      <c r="W103" s="402"/>
      <c r="X103" s="402"/>
    </row>
    <row r="104" spans="2:24" x14ac:dyDescent="0.3">
      <c r="B104" s="209" t="s">
        <v>1829</v>
      </c>
      <c r="C104" s="210"/>
      <c r="D104" s="210"/>
      <c r="E104" s="210"/>
      <c r="F104" s="210"/>
      <c r="G104" s="210"/>
      <c r="H104" s="210"/>
      <c r="I104" s="210"/>
      <c r="J104" s="210"/>
      <c r="K104" s="210"/>
      <c r="L104" s="210"/>
      <c r="M104" s="210"/>
      <c r="N104" s="210"/>
      <c r="O104" s="211"/>
      <c r="Q104" s="403" t="s">
        <v>1510</v>
      </c>
      <c r="R104" s="404" t="s">
        <v>1455</v>
      </c>
      <c r="S104" s="402"/>
      <c r="T104" s="402"/>
      <c r="U104" s="402"/>
      <c r="V104" s="402"/>
      <c r="W104" s="402"/>
      <c r="X104" s="402"/>
    </row>
    <row r="105" spans="2:24" x14ac:dyDescent="0.3">
      <c r="B105" s="212" t="s">
        <v>1828</v>
      </c>
      <c r="C105" s="213"/>
      <c r="D105" s="213"/>
      <c r="E105" s="213"/>
      <c r="F105" s="213"/>
      <c r="G105" s="213"/>
      <c r="H105" s="213"/>
      <c r="I105" s="213"/>
      <c r="J105" s="213"/>
      <c r="K105" s="213"/>
      <c r="L105" s="213"/>
      <c r="M105" s="213"/>
      <c r="N105" s="213"/>
      <c r="O105" s="214"/>
      <c r="Q105" s="403" t="s">
        <v>1511</v>
      </c>
      <c r="R105" s="404" t="s">
        <v>1456</v>
      </c>
      <c r="S105" s="402"/>
      <c r="T105" s="402"/>
      <c r="U105" s="402"/>
      <c r="V105" s="402"/>
      <c r="W105" s="402"/>
      <c r="X105" s="402"/>
    </row>
    <row r="106" spans="2:24" x14ac:dyDescent="0.3">
      <c r="B106" s="212" t="s">
        <v>1827</v>
      </c>
      <c r="C106" s="213"/>
      <c r="D106" s="213"/>
      <c r="E106" s="213"/>
      <c r="F106" s="213"/>
      <c r="G106" s="213"/>
      <c r="H106" s="213"/>
      <c r="I106" s="213"/>
      <c r="J106" s="213"/>
      <c r="K106" s="213"/>
      <c r="L106" s="213"/>
      <c r="M106" s="213"/>
      <c r="N106" s="213"/>
      <c r="O106" s="214"/>
      <c r="Q106" s="403" t="s">
        <v>1512</v>
      </c>
      <c r="R106" s="404" t="s">
        <v>1457</v>
      </c>
      <c r="S106" s="402"/>
      <c r="T106" s="402"/>
      <c r="U106" s="402"/>
      <c r="V106" s="402"/>
      <c r="W106" s="402"/>
      <c r="X106" s="402"/>
    </row>
    <row r="107" spans="2:24" x14ac:dyDescent="0.3">
      <c r="B107" s="212" t="s">
        <v>1826</v>
      </c>
      <c r="C107" s="213"/>
      <c r="D107" s="213"/>
      <c r="E107" s="213"/>
      <c r="F107" s="213"/>
      <c r="G107" s="213"/>
      <c r="H107" s="213"/>
      <c r="I107" s="213"/>
      <c r="J107" s="213"/>
      <c r="K107" s="213"/>
      <c r="L107" s="213"/>
      <c r="M107" s="213"/>
      <c r="N107" s="213"/>
      <c r="O107" s="214"/>
      <c r="Q107" s="403" t="s">
        <v>1513</v>
      </c>
      <c r="R107" s="404" t="s">
        <v>1458</v>
      </c>
      <c r="S107" s="402"/>
      <c r="T107" s="402"/>
      <c r="U107" s="402"/>
      <c r="V107" s="402"/>
      <c r="W107" s="402"/>
      <c r="X107" s="402"/>
    </row>
    <row r="108" spans="2:24" x14ac:dyDescent="0.3">
      <c r="B108" s="212" t="s">
        <v>1830</v>
      </c>
      <c r="C108" s="213"/>
      <c r="D108" s="213"/>
      <c r="E108" s="213"/>
      <c r="F108" s="213"/>
      <c r="G108" s="213"/>
      <c r="H108" s="213"/>
      <c r="I108" s="213"/>
      <c r="J108" s="213"/>
      <c r="K108" s="213"/>
      <c r="L108" s="213"/>
      <c r="M108" s="213"/>
      <c r="N108" s="213"/>
      <c r="O108" s="214"/>
      <c r="Q108" s="403" t="s">
        <v>1514</v>
      </c>
      <c r="R108" s="404" t="s">
        <v>1459</v>
      </c>
      <c r="S108" s="402"/>
      <c r="T108" s="402"/>
      <c r="U108" s="402"/>
      <c r="V108" s="402"/>
      <c r="W108" s="402"/>
      <c r="X108" s="402"/>
    </row>
    <row r="109" spans="2:24" ht="19.5" thickBot="1" x14ac:dyDescent="0.35">
      <c r="B109" s="215" t="s">
        <v>1831</v>
      </c>
      <c r="C109" s="216"/>
      <c r="D109" s="216"/>
      <c r="E109" s="216"/>
      <c r="F109" s="216"/>
      <c r="G109" s="216"/>
      <c r="H109" s="216"/>
      <c r="I109" s="216"/>
      <c r="J109" s="216"/>
      <c r="K109" s="216"/>
      <c r="L109" s="216"/>
      <c r="M109" s="216"/>
      <c r="N109" s="216"/>
      <c r="O109" s="217"/>
      <c r="Q109" s="403" t="s">
        <v>1515</v>
      </c>
      <c r="R109" s="404" t="s">
        <v>1460</v>
      </c>
      <c r="S109" s="402"/>
      <c r="T109" s="402"/>
      <c r="U109" s="402"/>
      <c r="V109" s="402"/>
      <c r="W109" s="402"/>
      <c r="X109" s="402"/>
    </row>
    <row r="110" spans="2:24" x14ac:dyDescent="0.3">
      <c r="B110" s="165"/>
      <c r="C110" s="166"/>
      <c r="D110" s="166"/>
      <c r="E110" s="166"/>
      <c r="F110" s="166"/>
      <c r="G110" s="166"/>
      <c r="H110" s="166"/>
      <c r="I110" s="166"/>
      <c r="J110" s="166"/>
      <c r="K110" s="166"/>
      <c r="L110" s="166"/>
      <c r="M110" s="166"/>
      <c r="N110" s="167" t="s">
        <v>74</v>
      </c>
      <c r="O110" s="168" t="s">
        <v>75</v>
      </c>
      <c r="Q110" s="403" t="s">
        <v>1516</v>
      </c>
      <c r="R110" s="404" t="s">
        <v>1461</v>
      </c>
      <c r="S110" s="402"/>
      <c r="T110" s="402"/>
      <c r="U110" s="402"/>
      <c r="V110" s="402"/>
      <c r="W110" s="402"/>
      <c r="X110" s="402"/>
    </row>
    <row r="111" spans="2:24" x14ac:dyDescent="0.3">
      <c r="B111" s="160" t="s">
        <v>1832</v>
      </c>
      <c r="C111" s="161"/>
      <c r="D111" s="158"/>
      <c r="E111" s="159"/>
      <c r="F111" s="162"/>
      <c r="G111" s="162"/>
      <c r="H111" s="162"/>
      <c r="I111" s="162"/>
      <c r="J111" s="162"/>
      <c r="K111" s="162"/>
      <c r="L111" s="162"/>
      <c r="M111" s="162"/>
      <c r="N111" s="163" t="s">
        <v>78</v>
      </c>
      <c r="O111" s="164" t="s">
        <v>78</v>
      </c>
      <c r="Q111" s="403" t="s">
        <v>1517</v>
      </c>
      <c r="R111" s="404" t="s">
        <v>1462</v>
      </c>
      <c r="S111" s="402"/>
      <c r="T111" s="402"/>
      <c r="U111" s="402"/>
      <c r="V111" s="402"/>
      <c r="W111" s="402"/>
      <c r="X111" s="402"/>
    </row>
    <row r="112" spans="2:24" x14ac:dyDescent="0.3">
      <c r="B112" s="148"/>
      <c r="C112" s="15"/>
      <c r="D112" s="15"/>
      <c r="E112" s="15"/>
      <c r="F112" s="15"/>
      <c r="G112" s="15"/>
      <c r="H112" s="15"/>
      <c r="I112" s="15"/>
      <c r="J112" s="15"/>
      <c r="K112" s="15"/>
      <c r="L112" s="15"/>
      <c r="M112" s="15"/>
      <c r="N112" s="15"/>
      <c r="O112" s="147"/>
      <c r="Q112" s="403" t="s">
        <v>1518</v>
      </c>
      <c r="R112" s="404" t="s">
        <v>1463</v>
      </c>
      <c r="S112" s="402"/>
      <c r="T112" s="402"/>
      <c r="U112" s="402"/>
      <c r="V112" s="402"/>
      <c r="W112" s="402"/>
      <c r="X112" s="402"/>
    </row>
    <row r="113" spans="2:24" x14ac:dyDescent="0.3">
      <c r="B113" s="146" t="s">
        <v>1833</v>
      </c>
      <c r="C113" s="15"/>
      <c r="D113" s="15"/>
      <c r="E113" s="18"/>
      <c r="F113" s="18"/>
      <c r="G113" s="18"/>
      <c r="H113" s="18"/>
      <c r="I113" s="18"/>
      <c r="J113" s="18"/>
      <c r="K113" s="18"/>
      <c r="L113" s="18"/>
      <c r="M113" s="18"/>
      <c r="N113" s="19"/>
      <c r="O113" s="149"/>
      <c r="Q113" s="403" t="s">
        <v>1519</v>
      </c>
      <c r="R113" s="404" t="s">
        <v>1464</v>
      </c>
      <c r="S113" s="402"/>
      <c r="T113" s="402"/>
      <c r="U113" s="402"/>
      <c r="V113" s="402"/>
      <c r="W113" s="402"/>
      <c r="X113" s="402"/>
    </row>
    <row r="114" spans="2:24" x14ac:dyDescent="0.3">
      <c r="B114" s="205" t="s">
        <v>1834</v>
      </c>
      <c r="C114" s="199"/>
      <c r="D114" s="199"/>
      <c r="E114" s="206"/>
      <c r="F114" s="206"/>
      <c r="G114" s="206"/>
      <c r="H114" s="206"/>
      <c r="I114" s="206"/>
      <c r="J114" s="206"/>
      <c r="K114" s="206"/>
      <c r="L114" s="206"/>
      <c r="M114" s="206"/>
      <c r="N114" s="207">
        <f>N93*0.32</f>
        <v>128320</v>
      </c>
      <c r="O114" s="208">
        <f>+O93*0.32</f>
        <v>123520</v>
      </c>
      <c r="Q114" s="403" t="s">
        <v>1520</v>
      </c>
      <c r="R114" s="404" t="s">
        <v>1465</v>
      </c>
      <c r="S114" s="402"/>
      <c r="T114" s="402"/>
      <c r="U114" s="402"/>
      <c r="V114" s="402"/>
      <c r="W114" s="402"/>
      <c r="X114" s="402"/>
    </row>
    <row r="115" spans="2:24" ht="19.5" thickBot="1" x14ac:dyDescent="0.35">
      <c r="B115" s="205" t="s">
        <v>1835</v>
      </c>
      <c r="C115" s="199"/>
      <c r="D115" s="199"/>
      <c r="E115" s="206"/>
      <c r="F115" s="206"/>
      <c r="G115" s="206"/>
      <c r="H115" s="206"/>
      <c r="I115" s="206"/>
      <c r="J115" s="206"/>
      <c r="K115" s="206"/>
      <c r="L115" s="206"/>
      <c r="M115" s="206"/>
      <c r="N115" s="207">
        <f>+N93-N114</f>
        <v>272680</v>
      </c>
      <c r="O115" s="208">
        <f>+O93-O114</f>
        <v>262480</v>
      </c>
      <c r="Q115" s="403" t="s">
        <v>1521</v>
      </c>
      <c r="R115" s="404" t="s">
        <v>1466</v>
      </c>
      <c r="S115" s="402"/>
      <c r="T115" s="402"/>
      <c r="U115" s="402"/>
      <c r="V115" s="402"/>
      <c r="W115" s="402"/>
      <c r="X115" s="402"/>
    </row>
    <row r="116" spans="2:24" ht="19.5" thickBot="1" x14ac:dyDescent="0.35">
      <c r="B116" s="153"/>
      <c r="C116" s="154"/>
      <c r="D116" s="154"/>
      <c r="E116" s="155"/>
      <c r="F116" s="155"/>
      <c r="G116" s="155"/>
      <c r="H116" s="155"/>
      <c r="I116" s="155"/>
      <c r="J116" s="155"/>
      <c r="K116" s="155"/>
      <c r="L116" s="155"/>
      <c r="M116" s="155"/>
      <c r="N116" s="156">
        <f>SUM(N113:N115)</f>
        <v>401000</v>
      </c>
      <c r="O116" s="157">
        <f>SUM(O113:O115)</f>
        <v>386000</v>
      </c>
      <c r="Q116" s="403" t="s">
        <v>1522</v>
      </c>
      <c r="R116" s="404" t="s">
        <v>1467</v>
      </c>
      <c r="S116" s="402"/>
      <c r="T116" s="402"/>
      <c r="U116" s="402"/>
      <c r="V116" s="402"/>
      <c r="W116" s="402"/>
      <c r="X116" s="402"/>
    </row>
    <row r="117" spans="2:24" ht="19.5" thickBot="1" x14ac:dyDescent="0.35">
      <c r="B117" s="169"/>
      <c r="C117" s="170"/>
      <c r="D117" s="170"/>
      <c r="E117" s="170"/>
      <c r="F117" s="170"/>
      <c r="G117" s="170"/>
      <c r="H117" s="170"/>
      <c r="I117" s="170"/>
      <c r="J117" s="170"/>
      <c r="K117" s="170"/>
      <c r="L117" s="170"/>
      <c r="M117" s="170"/>
      <c r="N117" s="170"/>
      <c r="O117" s="171"/>
      <c r="Q117" s="403" t="s">
        <v>1523</v>
      </c>
      <c r="R117" s="404" t="s">
        <v>1468</v>
      </c>
      <c r="S117" s="402"/>
      <c r="T117" s="402"/>
      <c r="U117" s="402"/>
      <c r="V117" s="402"/>
      <c r="W117" s="402"/>
      <c r="X117" s="402"/>
    </row>
    <row r="118" spans="2:24" ht="19.5" thickBot="1" x14ac:dyDescent="0.35">
      <c r="B118" s="150" t="s">
        <v>1820</v>
      </c>
      <c r="C118" s="151"/>
      <c r="D118" s="151"/>
      <c r="E118" s="151"/>
      <c r="F118" s="151"/>
      <c r="G118" s="151"/>
      <c r="H118" s="151"/>
      <c r="I118" s="151"/>
      <c r="J118" s="151"/>
      <c r="K118" s="151"/>
      <c r="L118" s="151"/>
      <c r="M118" s="151"/>
      <c r="N118" s="151"/>
      <c r="O118" s="152" t="s">
        <v>1822</v>
      </c>
      <c r="Q118" s="403" t="s">
        <v>1524</v>
      </c>
      <c r="R118" s="404" t="s">
        <v>1469</v>
      </c>
      <c r="S118" s="402"/>
      <c r="T118" s="402"/>
      <c r="U118" s="402"/>
      <c r="V118" s="402"/>
      <c r="W118" s="402"/>
      <c r="X118" s="402"/>
    </row>
    <row r="119" spans="2:24" x14ac:dyDescent="0.3">
      <c r="B119" s="143" t="s">
        <v>1821</v>
      </c>
      <c r="C119" s="144"/>
      <c r="D119" s="144"/>
      <c r="E119" s="144"/>
      <c r="F119" s="144"/>
      <c r="G119" s="144"/>
      <c r="H119" s="144"/>
      <c r="I119" s="144"/>
      <c r="J119" s="144"/>
      <c r="K119" s="144"/>
      <c r="L119" s="144"/>
      <c r="M119" s="144"/>
      <c r="N119" s="144"/>
      <c r="O119" s="145"/>
      <c r="Q119" s="403" t="s">
        <v>1525</v>
      </c>
      <c r="R119" s="404" t="s">
        <v>1470</v>
      </c>
      <c r="S119" s="402"/>
      <c r="T119" s="402"/>
      <c r="U119" s="402"/>
      <c r="V119" s="402"/>
      <c r="W119" s="402"/>
      <c r="X119" s="402"/>
    </row>
    <row r="120" spans="2:24" ht="19.5" thickBot="1" x14ac:dyDescent="0.35">
      <c r="B120" s="146"/>
      <c r="C120" s="15"/>
      <c r="D120" s="15"/>
      <c r="E120" s="15"/>
      <c r="F120" s="15"/>
      <c r="G120" s="15"/>
      <c r="H120" s="15"/>
      <c r="I120" s="15"/>
      <c r="J120" s="15"/>
      <c r="K120" s="15"/>
      <c r="L120" s="15"/>
      <c r="M120" s="15"/>
      <c r="N120" s="15"/>
      <c r="O120" s="147"/>
      <c r="Q120" s="403" t="s">
        <v>1526</v>
      </c>
      <c r="R120" s="404" t="s">
        <v>1471</v>
      </c>
      <c r="S120" s="402"/>
      <c r="T120" s="402"/>
      <c r="U120" s="402"/>
      <c r="V120" s="402"/>
      <c r="W120" s="402"/>
      <c r="X120" s="402"/>
    </row>
    <row r="121" spans="2:24" x14ac:dyDescent="0.3">
      <c r="B121" s="165"/>
      <c r="C121" s="166"/>
      <c r="D121" s="166"/>
      <c r="E121" s="166"/>
      <c r="F121" s="166"/>
      <c r="G121" s="166"/>
      <c r="H121" s="166"/>
      <c r="I121" s="166"/>
      <c r="J121" s="166"/>
      <c r="K121" s="166"/>
      <c r="L121" s="166"/>
      <c r="M121" s="166"/>
      <c r="N121" s="167" t="s">
        <v>74</v>
      </c>
      <c r="O121" s="168" t="s">
        <v>75</v>
      </c>
      <c r="Q121" s="403" t="s">
        <v>1527</v>
      </c>
      <c r="R121" s="404" t="s">
        <v>1472</v>
      </c>
      <c r="S121" s="402"/>
      <c r="T121" s="402"/>
      <c r="U121" s="402"/>
      <c r="V121" s="402"/>
      <c r="W121" s="402"/>
      <c r="X121" s="402"/>
    </row>
    <row r="122" spans="2:24" x14ac:dyDescent="0.3">
      <c r="B122" s="160" t="s">
        <v>1970</v>
      </c>
      <c r="C122" s="161"/>
      <c r="D122" s="158"/>
      <c r="E122" s="159"/>
      <c r="F122" s="162"/>
      <c r="G122" s="162"/>
      <c r="H122" s="162"/>
      <c r="I122" s="162"/>
      <c r="J122" s="162"/>
      <c r="K122" s="162"/>
      <c r="L122" s="162"/>
      <c r="M122" s="162"/>
      <c r="N122" s="163" t="s">
        <v>78</v>
      </c>
      <c r="O122" s="164" t="s">
        <v>78</v>
      </c>
      <c r="Q122" s="403" t="s">
        <v>1528</v>
      </c>
      <c r="R122" s="404" t="s">
        <v>1473</v>
      </c>
      <c r="S122" s="402"/>
      <c r="T122" s="402"/>
      <c r="U122" s="402"/>
      <c r="V122" s="402"/>
      <c r="W122" s="402"/>
      <c r="X122" s="402"/>
    </row>
    <row r="123" spans="2:24" x14ac:dyDescent="0.3">
      <c r="B123" s="148"/>
      <c r="C123" s="15"/>
      <c r="D123" s="15"/>
      <c r="E123" s="15"/>
      <c r="F123" s="15"/>
      <c r="G123" s="15"/>
      <c r="H123" s="15"/>
      <c r="I123" s="15"/>
      <c r="J123" s="15"/>
      <c r="K123" s="15"/>
      <c r="L123" s="15"/>
      <c r="M123" s="15"/>
      <c r="N123" s="15"/>
      <c r="O123" s="147"/>
      <c r="Q123" s="403" t="s">
        <v>1529</v>
      </c>
      <c r="R123" s="404" t="s">
        <v>1474</v>
      </c>
      <c r="S123" s="402"/>
      <c r="T123" s="402"/>
      <c r="U123" s="402"/>
      <c r="V123" s="402"/>
      <c r="W123" s="402"/>
      <c r="X123" s="402"/>
    </row>
    <row r="124" spans="2:24" x14ac:dyDescent="0.3">
      <c r="B124" s="146" t="s">
        <v>1813</v>
      </c>
      <c r="C124" s="15"/>
      <c r="D124" s="15"/>
      <c r="E124" s="18"/>
      <c r="F124" s="18"/>
      <c r="G124" s="18"/>
      <c r="H124" s="18"/>
      <c r="I124" s="18"/>
      <c r="J124" s="18"/>
      <c r="K124" s="18"/>
      <c r="L124" s="18"/>
      <c r="M124" s="18"/>
      <c r="N124" s="19">
        <v>10000</v>
      </c>
      <c r="O124" s="149">
        <v>9000</v>
      </c>
      <c r="Q124" s="403" t="s">
        <v>1530</v>
      </c>
      <c r="R124" s="404" t="s">
        <v>1475</v>
      </c>
      <c r="S124" s="402"/>
      <c r="T124" s="402"/>
      <c r="U124" s="402"/>
      <c r="V124" s="402"/>
      <c r="W124" s="402"/>
      <c r="X124" s="402"/>
    </row>
    <row r="125" spans="2:24" x14ac:dyDescent="0.3">
      <c r="B125" s="146" t="s">
        <v>1814</v>
      </c>
      <c r="C125" s="15"/>
      <c r="D125" s="15"/>
      <c r="E125" s="18"/>
      <c r="F125" s="18"/>
      <c r="G125" s="18"/>
      <c r="H125" s="18"/>
      <c r="I125" s="18"/>
      <c r="J125" s="18"/>
      <c r="K125" s="18"/>
      <c r="L125" s="18"/>
      <c r="M125" s="18"/>
      <c r="N125" s="19">
        <v>20000</v>
      </c>
      <c r="O125" s="149">
        <v>18000</v>
      </c>
      <c r="Q125" s="403" t="s">
        <v>1531</v>
      </c>
      <c r="R125" s="404" t="s">
        <v>1476</v>
      </c>
      <c r="S125" s="402"/>
      <c r="T125" s="402"/>
      <c r="U125" s="402"/>
      <c r="V125" s="402"/>
      <c r="W125" s="402"/>
      <c r="X125" s="402"/>
    </row>
    <row r="126" spans="2:24" ht="19.5" thickBot="1" x14ac:dyDescent="0.35">
      <c r="B126" s="146" t="s">
        <v>1815</v>
      </c>
      <c r="C126" s="15"/>
      <c r="D126" s="15"/>
      <c r="E126" s="18"/>
      <c r="F126" s="18"/>
      <c r="G126" s="18"/>
      <c r="H126" s="18"/>
      <c r="I126" s="18"/>
      <c r="J126" s="18"/>
      <c r="K126" s="18"/>
      <c r="L126" s="18"/>
      <c r="M126" s="18"/>
      <c r="N126" s="19">
        <f ca="1">+'-1.2-'!G25-N124-N125</f>
        <v>63500</v>
      </c>
      <c r="O126" s="149">
        <f>+'-1.2-'!H25-O124-O125</f>
        <v>36700</v>
      </c>
      <c r="Q126" s="403" t="s">
        <v>1532</v>
      </c>
      <c r="R126" s="404" t="s">
        <v>1477</v>
      </c>
      <c r="S126" s="402"/>
      <c r="T126" s="402"/>
      <c r="U126" s="402"/>
      <c r="V126" s="402"/>
      <c r="W126" s="402"/>
      <c r="X126" s="402"/>
    </row>
    <row r="127" spans="2:24" ht="19.5" thickBot="1" x14ac:dyDescent="0.35">
      <c r="B127" s="153"/>
      <c r="C127" s="154"/>
      <c r="D127" s="154"/>
      <c r="E127" s="155"/>
      <c r="F127" s="155"/>
      <c r="G127" s="155"/>
      <c r="H127" s="155"/>
      <c r="I127" s="155"/>
      <c r="J127" s="155"/>
      <c r="K127" s="155"/>
      <c r="L127" s="155"/>
      <c r="M127" s="155"/>
      <c r="N127" s="156">
        <f ca="1">SUM(N124:N126)</f>
        <v>93500</v>
      </c>
      <c r="O127" s="157">
        <f>SUM(O124:O126)</f>
        <v>63700</v>
      </c>
      <c r="Q127" s="403" t="s">
        <v>1533</v>
      </c>
      <c r="R127" s="404" t="s">
        <v>1478</v>
      </c>
      <c r="S127" s="402"/>
      <c r="T127" s="402"/>
      <c r="U127" s="402"/>
      <c r="V127" s="402"/>
      <c r="W127" s="402"/>
      <c r="X127" s="402"/>
    </row>
    <row r="128" spans="2:24" x14ac:dyDescent="0.3">
      <c r="Q128" s="403" t="s">
        <v>1534</v>
      </c>
      <c r="R128" s="404" t="s">
        <v>1479</v>
      </c>
      <c r="S128" s="402"/>
      <c r="T128" s="402"/>
      <c r="U128" s="402"/>
      <c r="V128" s="402"/>
      <c r="W128" s="402"/>
      <c r="X128" s="402"/>
    </row>
    <row r="129" spans="17:24" x14ac:dyDescent="0.3">
      <c r="Q129" s="403" t="s">
        <v>1535</v>
      </c>
      <c r="R129" s="404" t="s">
        <v>1480</v>
      </c>
      <c r="S129" s="402"/>
      <c r="T129" s="402"/>
      <c r="U129" s="402"/>
      <c r="V129" s="402"/>
      <c r="W129" s="402"/>
      <c r="X129" s="402"/>
    </row>
    <row r="130" spans="17:24" x14ac:dyDescent="0.3">
      <c r="Q130" s="403" t="s">
        <v>1536</v>
      </c>
      <c r="R130" s="404" t="s">
        <v>1481</v>
      </c>
      <c r="S130" s="402"/>
      <c r="T130" s="402"/>
      <c r="U130" s="402"/>
      <c r="V130" s="402"/>
      <c r="W130" s="402"/>
      <c r="X130" s="402"/>
    </row>
    <row r="131" spans="17:24" x14ac:dyDescent="0.3">
      <c r="Q131" s="403" t="s">
        <v>1537</v>
      </c>
      <c r="R131" s="404" t="s">
        <v>1482</v>
      </c>
      <c r="S131" s="402"/>
      <c r="T131" s="402"/>
      <c r="U131" s="402"/>
      <c r="V131" s="402"/>
      <c r="W131" s="402"/>
      <c r="X131" s="402"/>
    </row>
    <row r="132" spans="17:24" x14ac:dyDescent="0.3">
      <c r="Q132" s="403" t="s">
        <v>1538</v>
      </c>
      <c r="R132" s="404" t="s">
        <v>1483</v>
      </c>
      <c r="S132" s="402"/>
      <c r="T132" s="402"/>
      <c r="U132" s="402"/>
      <c r="V132" s="402"/>
      <c r="W132" s="402"/>
      <c r="X132" s="402"/>
    </row>
    <row r="133" spans="17:24" x14ac:dyDescent="0.3">
      <c r="Q133" s="403" t="s">
        <v>1539</v>
      </c>
      <c r="R133" s="404" t="s">
        <v>1484</v>
      </c>
      <c r="S133" s="402"/>
      <c r="T133" s="402"/>
      <c r="U133" s="402"/>
      <c r="V133" s="402"/>
      <c r="W133" s="402"/>
      <c r="X133" s="402"/>
    </row>
    <row r="134" spans="17:24" x14ac:dyDescent="0.3">
      <c r="Q134" s="403" t="s">
        <v>1540</v>
      </c>
      <c r="R134" s="404" t="s">
        <v>1485</v>
      </c>
      <c r="S134" s="402"/>
      <c r="T134" s="402"/>
      <c r="U134" s="402"/>
      <c r="V134" s="402"/>
      <c r="W134" s="402"/>
      <c r="X134" s="402"/>
    </row>
    <row r="135" spans="17:24" x14ac:dyDescent="0.3">
      <c r="Q135" s="403" t="s">
        <v>1587</v>
      </c>
      <c r="R135" s="404" t="s">
        <v>1541</v>
      </c>
      <c r="S135" s="402"/>
      <c r="T135" s="402"/>
      <c r="U135" s="402"/>
      <c r="V135" s="402"/>
      <c r="W135" s="402"/>
      <c r="X135" s="402"/>
    </row>
    <row r="136" spans="17:24" x14ac:dyDescent="0.3">
      <c r="Q136" s="403" t="s">
        <v>1588</v>
      </c>
      <c r="R136" s="404" t="s">
        <v>1542</v>
      </c>
      <c r="S136" s="402"/>
      <c r="T136" s="402"/>
      <c r="U136" s="402"/>
      <c r="V136" s="402"/>
      <c r="W136" s="402"/>
      <c r="X136" s="402"/>
    </row>
    <row r="137" spans="17:24" x14ac:dyDescent="0.3">
      <c r="Q137" s="403" t="s">
        <v>1589</v>
      </c>
      <c r="R137" s="404" t="s">
        <v>1543</v>
      </c>
      <c r="S137" s="402"/>
      <c r="T137" s="402"/>
      <c r="U137" s="402"/>
      <c r="V137" s="402"/>
      <c r="W137" s="402"/>
      <c r="X137" s="402"/>
    </row>
    <row r="138" spans="17:24" x14ac:dyDescent="0.3">
      <c r="Q138" s="403" t="s">
        <v>1590</v>
      </c>
      <c r="R138" s="404" t="s">
        <v>1544</v>
      </c>
      <c r="S138" s="402"/>
      <c r="T138" s="402"/>
      <c r="U138" s="402"/>
      <c r="V138" s="402"/>
      <c r="W138" s="402"/>
      <c r="X138" s="402"/>
    </row>
    <row r="139" spans="17:24" x14ac:dyDescent="0.3">
      <c r="Q139" s="403" t="s">
        <v>1591</v>
      </c>
      <c r="R139" s="404" t="s">
        <v>1545</v>
      </c>
      <c r="S139" s="402"/>
      <c r="T139" s="402"/>
      <c r="U139" s="402"/>
      <c r="V139" s="402"/>
      <c r="W139" s="402"/>
      <c r="X139" s="402"/>
    </row>
    <row r="140" spans="17:24" x14ac:dyDescent="0.3">
      <c r="Q140" s="403" t="s">
        <v>1592</v>
      </c>
      <c r="R140" s="404" t="s">
        <v>1546</v>
      </c>
      <c r="S140" s="402"/>
      <c r="T140" s="402"/>
      <c r="U140" s="402"/>
      <c r="V140" s="402"/>
      <c r="W140" s="402"/>
      <c r="X140" s="402"/>
    </row>
    <row r="141" spans="17:24" x14ac:dyDescent="0.3">
      <c r="Q141" s="403" t="s">
        <v>1593</v>
      </c>
      <c r="R141" s="404" t="s">
        <v>1547</v>
      </c>
      <c r="S141" s="402"/>
      <c r="T141" s="402"/>
      <c r="U141" s="402"/>
      <c r="V141" s="402"/>
      <c r="W141" s="402"/>
      <c r="X141" s="402"/>
    </row>
    <row r="142" spans="17:24" x14ac:dyDescent="0.3">
      <c r="Q142" s="403" t="s">
        <v>1594</v>
      </c>
      <c r="R142" s="404" t="s">
        <v>1548</v>
      </c>
      <c r="S142" s="402"/>
      <c r="T142" s="402"/>
      <c r="U142" s="402"/>
      <c r="V142" s="402"/>
      <c r="W142" s="402"/>
      <c r="X142" s="402"/>
    </row>
    <row r="143" spans="17:24" x14ac:dyDescent="0.3">
      <c r="Q143" s="403" t="s">
        <v>1595</v>
      </c>
      <c r="R143" s="404" t="s">
        <v>1549</v>
      </c>
      <c r="S143" s="402"/>
      <c r="T143" s="402"/>
      <c r="U143" s="402"/>
      <c r="V143" s="402"/>
      <c r="W143" s="402"/>
      <c r="X143" s="402"/>
    </row>
    <row r="144" spans="17:24" x14ac:dyDescent="0.3">
      <c r="Q144" s="403" t="s">
        <v>1596</v>
      </c>
      <c r="R144" s="404" t="s">
        <v>1550</v>
      </c>
      <c r="S144" s="402"/>
      <c r="T144" s="402"/>
      <c r="U144" s="402"/>
      <c r="V144" s="402"/>
      <c r="W144" s="402"/>
      <c r="X144" s="402"/>
    </row>
    <row r="145" spans="17:24" x14ac:dyDescent="0.3">
      <c r="Q145" s="403" t="s">
        <v>1597</v>
      </c>
      <c r="R145" s="404" t="s">
        <v>1551</v>
      </c>
      <c r="S145" s="402"/>
      <c r="T145" s="402"/>
      <c r="U145" s="402"/>
      <c r="V145" s="402"/>
      <c r="W145" s="402"/>
      <c r="X145" s="402"/>
    </row>
    <row r="146" spans="17:24" x14ac:dyDescent="0.3">
      <c r="Q146" s="403" t="s">
        <v>1598</v>
      </c>
      <c r="R146" s="404" t="s">
        <v>1552</v>
      </c>
      <c r="S146" s="402"/>
      <c r="T146" s="402"/>
      <c r="U146" s="402"/>
      <c r="V146" s="402"/>
      <c r="W146" s="402"/>
      <c r="X146" s="402"/>
    </row>
    <row r="147" spans="17:24" x14ac:dyDescent="0.3">
      <c r="Q147" s="403" t="s">
        <v>1599</v>
      </c>
      <c r="R147" s="404" t="s">
        <v>1553</v>
      </c>
      <c r="S147" s="402"/>
      <c r="T147" s="402"/>
      <c r="U147" s="402"/>
      <c r="V147" s="402"/>
      <c r="W147" s="402"/>
      <c r="X147" s="402"/>
    </row>
    <row r="148" spans="17:24" x14ac:dyDescent="0.3">
      <c r="Q148" s="403" t="s">
        <v>1600</v>
      </c>
      <c r="R148" s="404" t="s">
        <v>1554</v>
      </c>
      <c r="S148" s="402"/>
      <c r="T148" s="402"/>
      <c r="U148" s="402"/>
      <c r="V148" s="402"/>
      <c r="W148" s="402"/>
      <c r="X148" s="402"/>
    </row>
    <row r="149" spans="17:24" x14ac:dyDescent="0.3">
      <c r="Q149" s="403" t="s">
        <v>1601</v>
      </c>
      <c r="R149" s="404" t="s">
        <v>1555</v>
      </c>
      <c r="S149" s="402"/>
      <c r="T149" s="402"/>
      <c r="U149" s="402"/>
      <c r="V149" s="402"/>
      <c r="W149" s="402"/>
      <c r="X149" s="402"/>
    </row>
    <row r="150" spans="17:24" x14ac:dyDescent="0.3">
      <c r="Q150" s="403" t="s">
        <v>1602</v>
      </c>
      <c r="R150" s="404" t="s">
        <v>1556</v>
      </c>
      <c r="S150" s="402"/>
      <c r="T150" s="402"/>
      <c r="U150" s="402"/>
      <c r="V150" s="402"/>
      <c r="W150" s="402"/>
      <c r="X150" s="402"/>
    </row>
    <row r="151" spans="17:24" x14ac:dyDescent="0.3">
      <c r="Q151" s="403" t="s">
        <v>1603</v>
      </c>
      <c r="R151" s="404" t="s">
        <v>1557</v>
      </c>
      <c r="S151" s="402"/>
      <c r="T151" s="402"/>
      <c r="U151" s="402"/>
      <c r="V151" s="402"/>
      <c r="W151" s="402"/>
      <c r="X151" s="402"/>
    </row>
    <row r="152" spans="17:24" x14ac:dyDescent="0.3">
      <c r="Q152" s="403" t="s">
        <v>1604</v>
      </c>
      <c r="R152" s="404" t="s">
        <v>1558</v>
      </c>
      <c r="S152" s="402"/>
      <c r="T152" s="402"/>
      <c r="U152" s="402"/>
      <c r="V152" s="402"/>
      <c r="W152" s="402"/>
      <c r="X152" s="402"/>
    </row>
    <row r="153" spans="17:24" x14ac:dyDescent="0.3">
      <c r="Q153" s="403" t="s">
        <v>1605</v>
      </c>
      <c r="R153" s="404" t="s">
        <v>1559</v>
      </c>
      <c r="S153" s="402"/>
      <c r="T153" s="402"/>
      <c r="U153" s="402"/>
      <c r="V153" s="402"/>
      <c r="W153" s="402"/>
      <c r="X153" s="402"/>
    </row>
    <row r="154" spans="17:24" x14ac:dyDescent="0.3">
      <c r="Q154" s="403" t="s">
        <v>1606</v>
      </c>
      <c r="R154" s="404" t="s">
        <v>1560</v>
      </c>
      <c r="S154" s="402"/>
      <c r="T154" s="402"/>
      <c r="U154" s="402"/>
      <c r="V154" s="402"/>
      <c r="W154" s="402"/>
      <c r="X154" s="402"/>
    </row>
    <row r="155" spans="17:24" x14ac:dyDescent="0.3">
      <c r="Q155" s="403" t="s">
        <v>1607</v>
      </c>
      <c r="R155" s="404" t="s">
        <v>1561</v>
      </c>
      <c r="S155" s="402"/>
      <c r="T155" s="402"/>
      <c r="U155" s="402"/>
      <c r="V155" s="402"/>
      <c r="W155" s="402"/>
      <c r="X155" s="402"/>
    </row>
    <row r="156" spans="17:24" x14ac:dyDescent="0.3">
      <c r="Q156" s="403" t="s">
        <v>1608</v>
      </c>
      <c r="R156" s="404" t="s">
        <v>1562</v>
      </c>
      <c r="S156" s="402"/>
      <c r="T156" s="402"/>
      <c r="U156" s="402"/>
      <c r="V156" s="402"/>
      <c r="W156" s="402"/>
      <c r="X156" s="402"/>
    </row>
    <row r="157" spans="17:24" x14ac:dyDescent="0.3">
      <c r="Q157" s="403" t="s">
        <v>1609</v>
      </c>
      <c r="R157" s="404" t="s">
        <v>1563</v>
      </c>
      <c r="S157" s="402"/>
      <c r="T157" s="402"/>
      <c r="U157" s="402"/>
      <c r="V157" s="402"/>
      <c r="W157" s="402"/>
      <c r="X157" s="402"/>
    </row>
    <row r="158" spans="17:24" x14ac:dyDescent="0.3">
      <c r="Q158" s="403" t="s">
        <v>1610</v>
      </c>
      <c r="R158" s="404" t="s">
        <v>1564</v>
      </c>
      <c r="S158" s="402"/>
      <c r="T158" s="402"/>
      <c r="U158" s="402"/>
      <c r="V158" s="402"/>
      <c r="W158" s="402"/>
      <c r="X158" s="402"/>
    </row>
    <row r="159" spans="17:24" x14ac:dyDescent="0.3">
      <c r="Q159" s="403" t="s">
        <v>1611</v>
      </c>
      <c r="R159" s="404" t="s">
        <v>1565</v>
      </c>
      <c r="S159" s="402"/>
      <c r="T159" s="402"/>
      <c r="U159" s="402"/>
      <c r="V159" s="402"/>
      <c r="W159" s="402"/>
      <c r="X159" s="402"/>
    </row>
    <row r="160" spans="17:24" x14ac:dyDescent="0.3">
      <c r="Q160" s="403" t="s">
        <v>1612</v>
      </c>
      <c r="R160" s="404" t="s">
        <v>1566</v>
      </c>
      <c r="S160" s="402"/>
      <c r="T160" s="402"/>
      <c r="U160" s="402"/>
      <c r="V160" s="402"/>
      <c r="W160" s="402"/>
      <c r="X160" s="402"/>
    </row>
    <row r="161" spans="17:24" x14ac:dyDescent="0.3">
      <c r="Q161" s="403" t="s">
        <v>1613</v>
      </c>
      <c r="R161" s="404" t="s">
        <v>1567</v>
      </c>
      <c r="S161" s="402"/>
      <c r="T161" s="402"/>
      <c r="U161" s="402"/>
      <c r="V161" s="402"/>
      <c r="W161" s="402"/>
      <c r="X161" s="402"/>
    </row>
    <row r="162" spans="17:24" x14ac:dyDescent="0.3">
      <c r="Q162" s="403" t="s">
        <v>1614</v>
      </c>
      <c r="R162" s="404" t="s">
        <v>1568</v>
      </c>
      <c r="S162" s="402"/>
      <c r="T162" s="402"/>
      <c r="U162" s="402"/>
      <c r="V162" s="402"/>
      <c r="W162" s="402"/>
      <c r="X162" s="402"/>
    </row>
    <row r="163" spans="17:24" x14ac:dyDescent="0.3">
      <c r="Q163" s="403" t="s">
        <v>1615</v>
      </c>
      <c r="R163" s="404" t="s">
        <v>1569</v>
      </c>
      <c r="S163" s="402"/>
      <c r="T163" s="402"/>
      <c r="U163" s="402"/>
      <c r="V163" s="402"/>
      <c r="W163" s="402"/>
      <c r="X163" s="402"/>
    </row>
    <row r="164" spans="17:24" x14ac:dyDescent="0.3">
      <c r="Q164" s="403" t="s">
        <v>1616</v>
      </c>
      <c r="R164" s="404" t="s">
        <v>1570</v>
      </c>
      <c r="S164" s="402"/>
      <c r="T164" s="402"/>
      <c r="U164" s="402"/>
      <c r="V164" s="402"/>
      <c r="W164" s="402"/>
      <c r="X164" s="402"/>
    </row>
    <row r="165" spans="17:24" x14ac:dyDescent="0.3">
      <c r="Q165" s="403" t="s">
        <v>1617</v>
      </c>
      <c r="R165" s="404" t="s">
        <v>1571</v>
      </c>
      <c r="S165" s="402"/>
      <c r="T165" s="402"/>
      <c r="U165" s="402"/>
      <c r="V165" s="402"/>
      <c r="W165" s="402"/>
      <c r="X165" s="402"/>
    </row>
    <row r="166" spans="17:24" x14ac:dyDescent="0.3">
      <c r="Q166" s="403" t="s">
        <v>1618</v>
      </c>
      <c r="R166" s="404" t="s">
        <v>1572</v>
      </c>
      <c r="S166" s="402"/>
      <c r="T166" s="402"/>
      <c r="U166" s="402"/>
      <c r="V166" s="402"/>
      <c r="W166" s="402"/>
      <c r="X166" s="402"/>
    </row>
    <row r="167" spans="17:24" x14ac:dyDescent="0.3">
      <c r="Q167" s="403" t="s">
        <v>1619</v>
      </c>
      <c r="R167" s="404" t="s">
        <v>1573</v>
      </c>
      <c r="S167" s="402"/>
      <c r="T167" s="402"/>
      <c r="U167" s="402"/>
      <c r="V167" s="402"/>
      <c r="W167" s="402"/>
      <c r="X167" s="402"/>
    </row>
    <row r="168" spans="17:24" x14ac:dyDescent="0.3">
      <c r="Q168" s="403" t="s">
        <v>1620</v>
      </c>
      <c r="R168" s="404" t="s">
        <v>1574</v>
      </c>
      <c r="S168" s="402"/>
      <c r="T168" s="402"/>
      <c r="U168" s="402"/>
      <c r="V168" s="402"/>
      <c r="W168" s="402"/>
      <c r="X168" s="402"/>
    </row>
    <row r="169" spans="17:24" x14ac:dyDescent="0.3">
      <c r="Q169" s="403" t="s">
        <v>1621</v>
      </c>
      <c r="R169" s="404" t="s">
        <v>1575</v>
      </c>
      <c r="S169" s="402"/>
      <c r="T169" s="402"/>
      <c r="U169" s="402"/>
      <c r="V169" s="402"/>
      <c r="W169" s="402"/>
      <c r="X169" s="402"/>
    </row>
    <row r="170" spans="17:24" x14ac:dyDescent="0.3">
      <c r="Q170" s="403" t="s">
        <v>1622</v>
      </c>
      <c r="R170" s="404" t="s">
        <v>1576</v>
      </c>
      <c r="S170" s="402"/>
      <c r="T170" s="402"/>
      <c r="U170" s="402"/>
      <c r="V170" s="402"/>
      <c r="W170" s="402"/>
      <c r="X170" s="402"/>
    </row>
    <row r="171" spans="17:24" x14ac:dyDescent="0.3">
      <c r="Q171" s="403" t="s">
        <v>1623</v>
      </c>
      <c r="R171" s="404" t="s">
        <v>1577</v>
      </c>
      <c r="S171" s="402"/>
      <c r="T171" s="402"/>
      <c r="U171" s="402"/>
      <c r="V171" s="402"/>
      <c r="W171" s="402"/>
      <c r="X171" s="402"/>
    </row>
    <row r="172" spans="17:24" x14ac:dyDescent="0.3">
      <c r="Q172" s="403" t="s">
        <v>1624</v>
      </c>
      <c r="R172" s="404" t="s">
        <v>1578</v>
      </c>
      <c r="S172" s="402"/>
      <c r="T172" s="402"/>
      <c r="U172" s="402"/>
      <c r="V172" s="402"/>
      <c r="W172" s="402"/>
      <c r="X172" s="402"/>
    </row>
    <row r="173" spans="17:24" x14ac:dyDescent="0.3">
      <c r="Q173" s="403" t="s">
        <v>1625</v>
      </c>
      <c r="R173" s="404" t="s">
        <v>1579</v>
      </c>
      <c r="S173" s="402"/>
      <c r="T173" s="402"/>
      <c r="U173" s="402"/>
      <c r="V173" s="402"/>
      <c r="W173" s="402"/>
      <c r="X173" s="402"/>
    </row>
    <row r="174" spans="17:24" x14ac:dyDescent="0.3">
      <c r="Q174" s="403" t="s">
        <v>1626</v>
      </c>
      <c r="R174" s="404" t="s">
        <v>1580</v>
      </c>
      <c r="S174" s="402"/>
      <c r="T174" s="402"/>
      <c r="U174" s="402"/>
      <c r="V174" s="402"/>
      <c r="W174" s="402"/>
      <c r="X174" s="402"/>
    </row>
    <row r="175" spans="17:24" x14ac:dyDescent="0.3">
      <c r="Q175" s="403" t="s">
        <v>1627</v>
      </c>
      <c r="R175" s="404" t="s">
        <v>1581</v>
      </c>
      <c r="S175" s="402"/>
      <c r="T175" s="402"/>
      <c r="U175" s="402"/>
      <c r="V175" s="402"/>
      <c r="W175" s="402"/>
      <c r="X175" s="402"/>
    </row>
    <row r="176" spans="17:24" x14ac:dyDescent="0.3">
      <c r="Q176" s="403" t="s">
        <v>1628</v>
      </c>
      <c r="R176" s="404" t="s">
        <v>1582</v>
      </c>
      <c r="S176" s="402"/>
      <c r="T176" s="402"/>
      <c r="U176" s="402"/>
      <c r="V176" s="402"/>
      <c r="W176" s="402"/>
      <c r="X176" s="402"/>
    </row>
    <row r="177" spans="17:24" x14ac:dyDescent="0.3">
      <c r="Q177" s="403" t="s">
        <v>1629</v>
      </c>
      <c r="R177" s="404" t="s">
        <v>1583</v>
      </c>
      <c r="S177" s="402"/>
      <c r="T177" s="402"/>
      <c r="U177" s="402"/>
      <c r="V177" s="402"/>
      <c r="W177" s="402"/>
      <c r="X177" s="402"/>
    </row>
    <row r="178" spans="17:24" x14ac:dyDescent="0.3">
      <c r="Q178" s="403" t="s">
        <v>1630</v>
      </c>
      <c r="R178" s="404" t="s">
        <v>1584</v>
      </c>
      <c r="S178" s="402"/>
      <c r="T178" s="402"/>
      <c r="U178" s="402"/>
      <c r="V178" s="402"/>
      <c r="W178" s="402"/>
      <c r="X178" s="402"/>
    </row>
    <row r="179" spans="17:24" x14ac:dyDescent="0.3">
      <c r="Q179" s="403" t="s">
        <v>1631</v>
      </c>
      <c r="R179" s="404" t="s">
        <v>1585</v>
      </c>
      <c r="S179" s="402"/>
      <c r="T179" s="402"/>
      <c r="U179" s="402"/>
      <c r="V179" s="402"/>
      <c r="W179" s="402"/>
      <c r="X179" s="402"/>
    </row>
    <row r="180" spans="17:24" x14ac:dyDescent="0.3">
      <c r="Q180" s="403" t="s">
        <v>1632</v>
      </c>
      <c r="R180" s="404" t="s">
        <v>1586</v>
      </c>
      <c r="S180" s="402"/>
      <c r="T180" s="402"/>
      <c r="U180" s="402"/>
      <c r="V180" s="402"/>
      <c r="W180" s="402"/>
      <c r="X180" s="402"/>
    </row>
    <row r="181" spans="17:24" x14ac:dyDescent="0.3">
      <c r="Q181" s="403" t="s">
        <v>1680</v>
      </c>
      <c r="R181" s="404" t="s">
        <v>1633</v>
      </c>
      <c r="S181" s="402"/>
      <c r="T181" s="402"/>
      <c r="U181" s="402"/>
      <c r="V181" s="402"/>
      <c r="W181" s="402"/>
      <c r="X181" s="402"/>
    </row>
    <row r="182" spans="17:24" x14ac:dyDescent="0.3">
      <c r="Q182" s="403" t="s">
        <v>1681</v>
      </c>
      <c r="R182" s="404" t="s">
        <v>1634</v>
      </c>
      <c r="S182" s="402"/>
      <c r="T182" s="402"/>
      <c r="U182" s="402"/>
      <c r="V182" s="402"/>
      <c r="W182" s="402"/>
      <c r="X182" s="402"/>
    </row>
    <row r="183" spans="17:24" x14ac:dyDescent="0.3">
      <c r="Q183" s="403" t="s">
        <v>1682</v>
      </c>
      <c r="R183" s="404" t="s">
        <v>1635</v>
      </c>
      <c r="S183" s="402"/>
      <c r="T183" s="402"/>
      <c r="U183" s="402"/>
      <c r="V183" s="402"/>
      <c r="W183" s="402"/>
      <c r="X183" s="402"/>
    </row>
    <row r="184" spans="17:24" x14ac:dyDescent="0.3">
      <c r="Q184" s="403" t="s">
        <v>1683</v>
      </c>
      <c r="R184" s="404" t="s">
        <v>1636</v>
      </c>
      <c r="S184" s="402"/>
      <c r="T184" s="402"/>
      <c r="U184" s="402"/>
      <c r="V184" s="402"/>
      <c r="W184" s="402"/>
      <c r="X184" s="402"/>
    </row>
    <row r="185" spans="17:24" x14ac:dyDescent="0.3">
      <c r="Q185" s="403" t="s">
        <v>1684</v>
      </c>
      <c r="R185" s="404" t="s">
        <v>1637</v>
      </c>
      <c r="S185" s="402"/>
      <c r="T185" s="402"/>
      <c r="U185" s="402"/>
      <c r="V185" s="402"/>
      <c r="W185" s="402"/>
      <c r="X185" s="402"/>
    </row>
    <row r="186" spans="17:24" x14ac:dyDescent="0.3">
      <c r="Q186" s="403" t="s">
        <v>1685</v>
      </c>
      <c r="R186" s="404" t="s">
        <v>1638</v>
      </c>
      <c r="S186" s="402"/>
      <c r="T186" s="402"/>
      <c r="U186" s="402"/>
      <c r="V186" s="402"/>
      <c r="W186" s="402"/>
      <c r="X186" s="402"/>
    </row>
    <row r="187" spans="17:24" x14ac:dyDescent="0.3">
      <c r="Q187" s="403" t="s">
        <v>1686</v>
      </c>
      <c r="R187" s="404" t="s">
        <v>1639</v>
      </c>
      <c r="S187" s="402"/>
      <c r="T187" s="402"/>
      <c r="U187" s="402"/>
      <c r="V187" s="402"/>
      <c r="W187" s="402"/>
      <c r="X187" s="402"/>
    </row>
    <row r="188" spans="17:24" x14ac:dyDescent="0.3">
      <c r="Q188" s="403" t="s">
        <v>1687</v>
      </c>
      <c r="R188" s="404" t="s">
        <v>1640</v>
      </c>
      <c r="S188" s="402"/>
      <c r="T188" s="402"/>
      <c r="U188" s="402"/>
      <c r="V188" s="402"/>
      <c r="W188" s="402"/>
      <c r="X188" s="402"/>
    </row>
    <row r="189" spans="17:24" x14ac:dyDescent="0.3">
      <c r="Q189" s="403" t="s">
        <v>1688</v>
      </c>
      <c r="R189" s="404" t="s">
        <v>1641</v>
      </c>
      <c r="S189" s="402"/>
      <c r="T189" s="402"/>
      <c r="U189" s="402"/>
      <c r="V189" s="402"/>
      <c r="W189" s="402"/>
      <c r="X189" s="402"/>
    </row>
    <row r="190" spans="17:24" x14ac:dyDescent="0.3">
      <c r="Q190" s="403" t="s">
        <v>1689</v>
      </c>
      <c r="R190" s="404" t="s">
        <v>1642</v>
      </c>
      <c r="S190" s="402"/>
      <c r="T190" s="402"/>
      <c r="U190" s="402"/>
      <c r="V190" s="402"/>
      <c r="W190" s="402"/>
      <c r="X190" s="402"/>
    </row>
    <row r="191" spans="17:24" x14ac:dyDescent="0.3">
      <c r="Q191" s="403" t="s">
        <v>1690</v>
      </c>
      <c r="R191" s="404" t="s">
        <v>1643</v>
      </c>
      <c r="S191" s="402"/>
      <c r="T191" s="402"/>
      <c r="U191" s="402"/>
      <c r="V191" s="402"/>
      <c r="W191" s="402"/>
      <c r="X191" s="402"/>
    </row>
    <row r="192" spans="17:24" x14ac:dyDescent="0.3">
      <c r="Q192" s="403" t="s">
        <v>1691</v>
      </c>
      <c r="R192" s="404" t="s">
        <v>1644</v>
      </c>
      <c r="S192" s="402"/>
      <c r="T192" s="402"/>
      <c r="U192" s="402"/>
      <c r="V192" s="402"/>
      <c r="W192" s="402"/>
      <c r="X192" s="402"/>
    </row>
    <row r="193" spans="17:24" x14ac:dyDescent="0.3">
      <c r="Q193" s="403" t="s">
        <v>1692</v>
      </c>
      <c r="R193" s="404" t="s">
        <v>1645</v>
      </c>
      <c r="S193" s="402"/>
      <c r="T193" s="402"/>
      <c r="U193" s="402"/>
      <c r="V193" s="402"/>
      <c r="W193" s="402"/>
      <c r="X193" s="402"/>
    </row>
    <row r="194" spans="17:24" x14ac:dyDescent="0.3">
      <c r="Q194" s="403" t="s">
        <v>1693</v>
      </c>
      <c r="R194" s="404" t="s">
        <v>1646</v>
      </c>
      <c r="S194" s="402"/>
      <c r="T194" s="402"/>
      <c r="U194" s="402"/>
      <c r="V194" s="402"/>
      <c r="W194" s="402"/>
      <c r="X194" s="402"/>
    </row>
    <row r="195" spans="17:24" x14ac:dyDescent="0.3">
      <c r="Q195" s="403" t="s">
        <v>1694</v>
      </c>
      <c r="R195" s="404" t="s">
        <v>1647</v>
      </c>
      <c r="S195" s="402"/>
      <c r="T195" s="402"/>
      <c r="U195" s="402"/>
      <c r="V195" s="402"/>
      <c r="W195" s="402"/>
      <c r="X195" s="402"/>
    </row>
    <row r="196" spans="17:24" x14ac:dyDescent="0.3">
      <c r="Q196" s="403" t="s">
        <v>1695</v>
      </c>
      <c r="R196" s="404" t="s">
        <v>1648</v>
      </c>
      <c r="S196" s="402"/>
      <c r="T196" s="402"/>
      <c r="U196" s="402"/>
      <c r="V196" s="402"/>
      <c r="W196" s="402"/>
      <c r="X196" s="402"/>
    </row>
    <row r="197" spans="17:24" x14ac:dyDescent="0.3">
      <c r="Q197" s="403" t="s">
        <v>1696</v>
      </c>
      <c r="R197" s="404" t="s">
        <v>1649</v>
      </c>
      <c r="S197" s="402"/>
      <c r="T197" s="402"/>
      <c r="U197" s="402"/>
      <c r="V197" s="402"/>
      <c r="W197" s="402"/>
      <c r="X197" s="402"/>
    </row>
    <row r="198" spans="17:24" x14ac:dyDescent="0.3">
      <c r="Q198" s="403" t="s">
        <v>1697</v>
      </c>
      <c r="R198" s="404" t="s">
        <v>1650</v>
      </c>
      <c r="S198" s="402"/>
      <c r="T198" s="402"/>
      <c r="U198" s="402"/>
      <c r="V198" s="402"/>
      <c r="W198" s="402"/>
      <c r="X198" s="402"/>
    </row>
    <row r="199" spans="17:24" x14ac:dyDescent="0.3">
      <c r="Q199" s="403" t="s">
        <v>1698</v>
      </c>
      <c r="R199" s="404" t="s">
        <v>1651</v>
      </c>
      <c r="S199" s="402"/>
      <c r="T199" s="402"/>
      <c r="U199" s="402"/>
      <c r="V199" s="402"/>
      <c r="W199" s="402"/>
      <c r="X199" s="402"/>
    </row>
    <row r="200" spans="17:24" x14ac:dyDescent="0.3">
      <c r="Q200" s="403" t="s">
        <v>1699</v>
      </c>
      <c r="R200" s="404" t="s">
        <v>1652</v>
      </c>
      <c r="S200" s="402"/>
      <c r="T200" s="402"/>
      <c r="U200" s="402"/>
      <c r="V200" s="402"/>
      <c r="W200" s="402"/>
      <c r="X200" s="402"/>
    </row>
    <row r="201" spans="17:24" x14ac:dyDescent="0.3">
      <c r="Q201" s="403" t="s">
        <v>1700</v>
      </c>
      <c r="R201" s="404" t="s">
        <v>1653</v>
      </c>
      <c r="S201" s="402"/>
      <c r="T201" s="402"/>
      <c r="U201" s="402"/>
      <c r="V201" s="402"/>
      <c r="W201" s="402"/>
      <c r="X201" s="402"/>
    </row>
    <row r="202" spans="17:24" x14ac:dyDescent="0.3">
      <c r="Q202" s="403" t="s">
        <v>1701</v>
      </c>
      <c r="R202" s="404" t="s">
        <v>1654</v>
      </c>
      <c r="S202" s="402"/>
      <c r="T202" s="402"/>
      <c r="U202" s="402"/>
      <c r="V202" s="402"/>
      <c r="W202" s="402"/>
      <c r="X202" s="402"/>
    </row>
    <row r="203" spans="17:24" x14ac:dyDescent="0.3">
      <c r="Q203" s="403" t="s">
        <v>1702</v>
      </c>
      <c r="R203" s="404" t="s">
        <v>1655</v>
      </c>
      <c r="S203" s="402"/>
      <c r="T203" s="402"/>
      <c r="U203" s="402"/>
      <c r="V203" s="402"/>
      <c r="W203" s="402"/>
      <c r="X203" s="402"/>
    </row>
    <row r="204" spans="17:24" x14ac:dyDescent="0.3">
      <c r="Q204" s="403" t="s">
        <v>1703</v>
      </c>
      <c r="R204" s="404" t="s">
        <v>1656</v>
      </c>
      <c r="S204" s="402"/>
      <c r="T204" s="402"/>
      <c r="U204" s="402"/>
      <c r="V204" s="402"/>
      <c r="W204" s="402"/>
      <c r="X204" s="402"/>
    </row>
    <row r="205" spans="17:24" x14ac:dyDescent="0.3">
      <c r="Q205" s="403" t="s">
        <v>1704</v>
      </c>
      <c r="R205" s="404" t="s">
        <v>1657</v>
      </c>
      <c r="S205" s="402"/>
      <c r="T205" s="402"/>
      <c r="U205" s="402"/>
      <c r="V205" s="402"/>
      <c r="W205" s="402"/>
      <c r="X205" s="402"/>
    </row>
    <row r="206" spans="17:24" x14ac:dyDescent="0.3">
      <c r="Q206" s="403" t="s">
        <v>1705</v>
      </c>
      <c r="R206" s="404" t="s">
        <v>1658</v>
      </c>
      <c r="S206" s="402"/>
      <c r="T206" s="402"/>
      <c r="U206" s="402"/>
      <c r="V206" s="402"/>
      <c r="W206" s="402"/>
      <c r="X206" s="402"/>
    </row>
    <row r="207" spans="17:24" x14ac:dyDescent="0.3">
      <c r="Q207" s="403" t="s">
        <v>1706</v>
      </c>
      <c r="R207" s="404" t="s">
        <v>1659</v>
      </c>
      <c r="S207" s="402"/>
      <c r="T207" s="402"/>
      <c r="U207" s="402"/>
      <c r="V207" s="402"/>
      <c r="W207" s="402"/>
      <c r="X207" s="402"/>
    </row>
    <row r="208" spans="17:24" x14ac:dyDescent="0.3">
      <c r="Q208" s="403" t="s">
        <v>1707</v>
      </c>
      <c r="R208" s="404" t="s">
        <v>1660</v>
      </c>
      <c r="S208" s="402"/>
      <c r="T208" s="402"/>
      <c r="U208" s="402"/>
      <c r="V208" s="402"/>
      <c r="W208" s="402"/>
      <c r="X208" s="402"/>
    </row>
    <row r="209" spans="17:24" x14ac:dyDescent="0.3">
      <c r="Q209" s="403" t="s">
        <v>1708</v>
      </c>
      <c r="R209" s="404" t="s">
        <v>1661</v>
      </c>
      <c r="S209" s="402"/>
      <c r="T209" s="402"/>
      <c r="U209" s="402"/>
      <c r="V209" s="402"/>
      <c r="W209" s="402"/>
      <c r="X209" s="402"/>
    </row>
    <row r="210" spans="17:24" x14ac:dyDescent="0.3">
      <c r="Q210" s="403" t="s">
        <v>1709</v>
      </c>
      <c r="R210" s="404" t="s">
        <v>1662</v>
      </c>
      <c r="S210" s="402"/>
      <c r="T210" s="402"/>
      <c r="U210" s="402"/>
      <c r="V210" s="402"/>
      <c r="W210" s="402"/>
      <c r="X210" s="402"/>
    </row>
    <row r="211" spans="17:24" x14ac:dyDescent="0.3">
      <c r="Q211" s="403" t="s">
        <v>1710</v>
      </c>
      <c r="R211" s="404" t="s">
        <v>1663</v>
      </c>
      <c r="S211" s="402"/>
      <c r="T211" s="402"/>
      <c r="U211" s="402"/>
      <c r="V211" s="402"/>
      <c r="W211" s="402"/>
      <c r="X211" s="402"/>
    </row>
    <row r="212" spans="17:24" x14ac:dyDescent="0.3">
      <c r="Q212" s="403" t="s">
        <v>1711</v>
      </c>
      <c r="R212" s="404" t="s">
        <v>1664</v>
      </c>
      <c r="S212" s="402"/>
      <c r="T212" s="402"/>
      <c r="U212" s="402"/>
      <c r="V212" s="402"/>
      <c r="W212" s="402"/>
      <c r="X212" s="402"/>
    </row>
    <row r="213" spans="17:24" x14ac:dyDescent="0.3">
      <c r="Q213" s="403" t="s">
        <v>1712</v>
      </c>
      <c r="R213" s="404" t="s">
        <v>1665</v>
      </c>
      <c r="S213" s="402"/>
      <c r="T213" s="402"/>
      <c r="U213" s="402"/>
      <c r="V213" s="402"/>
      <c r="W213" s="402"/>
      <c r="X213" s="402"/>
    </row>
    <row r="214" spans="17:24" x14ac:dyDescent="0.3">
      <c r="Q214" s="403" t="s">
        <v>1713</v>
      </c>
      <c r="R214" s="404" t="s">
        <v>1666</v>
      </c>
      <c r="S214" s="402"/>
      <c r="T214" s="402"/>
      <c r="U214" s="402"/>
      <c r="V214" s="402"/>
      <c r="W214" s="402"/>
      <c r="X214" s="402"/>
    </row>
    <row r="215" spans="17:24" x14ac:dyDescent="0.3">
      <c r="Q215" s="403" t="s">
        <v>1714</v>
      </c>
      <c r="R215" s="404" t="s">
        <v>1667</v>
      </c>
      <c r="S215" s="402"/>
      <c r="T215" s="402"/>
      <c r="U215" s="402"/>
      <c r="V215" s="402"/>
      <c r="W215" s="402"/>
      <c r="X215" s="402"/>
    </row>
    <row r="216" spans="17:24" x14ac:dyDescent="0.3">
      <c r="Q216" s="403" t="s">
        <v>1715</v>
      </c>
      <c r="R216" s="404" t="s">
        <v>1668</v>
      </c>
      <c r="S216" s="402"/>
      <c r="T216" s="402"/>
      <c r="U216" s="402"/>
      <c r="V216" s="402"/>
      <c r="W216" s="402"/>
      <c r="X216" s="402"/>
    </row>
    <row r="217" spans="17:24" x14ac:dyDescent="0.3">
      <c r="Q217" s="403" t="s">
        <v>1716</v>
      </c>
      <c r="R217" s="404" t="s">
        <v>1669</v>
      </c>
      <c r="S217" s="402"/>
      <c r="T217" s="402"/>
      <c r="U217" s="402"/>
      <c r="V217" s="402"/>
      <c r="W217" s="402"/>
      <c r="X217" s="402"/>
    </row>
    <row r="218" spans="17:24" x14ac:dyDescent="0.3">
      <c r="Q218" s="403" t="s">
        <v>1717</v>
      </c>
      <c r="R218" s="404" t="s">
        <v>1670</v>
      </c>
      <c r="S218" s="402"/>
      <c r="T218" s="402"/>
      <c r="U218" s="402"/>
      <c r="V218" s="402"/>
      <c r="W218" s="402"/>
      <c r="X218" s="402"/>
    </row>
    <row r="219" spans="17:24" x14ac:dyDescent="0.3">
      <c r="Q219" s="403" t="s">
        <v>1718</v>
      </c>
      <c r="R219" s="404" t="s">
        <v>1671</v>
      </c>
      <c r="S219" s="402"/>
      <c r="T219" s="402"/>
      <c r="U219" s="402"/>
      <c r="V219" s="402"/>
      <c r="W219" s="402"/>
      <c r="X219" s="402"/>
    </row>
    <row r="220" spans="17:24" x14ac:dyDescent="0.3">
      <c r="Q220" s="403" t="s">
        <v>1719</v>
      </c>
      <c r="R220" s="404" t="s">
        <v>1672</v>
      </c>
      <c r="S220" s="402"/>
      <c r="T220" s="402"/>
      <c r="U220" s="402"/>
      <c r="V220" s="402"/>
      <c r="W220" s="402"/>
      <c r="X220" s="402"/>
    </row>
    <row r="221" spans="17:24" x14ac:dyDescent="0.3">
      <c r="Q221" s="403" t="s">
        <v>1720</v>
      </c>
      <c r="R221" s="404" t="s">
        <v>1673</v>
      </c>
      <c r="S221" s="402"/>
      <c r="T221" s="402"/>
      <c r="U221" s="402"/>
      <c r="V221" s="402"/>
      <c r="W221" s="402"/>
      <c r="X221" s="402"/>
    </row>
    <row r="222" spans="17:24" x14ac:dyDescent="0.3">
      <c r="Q222" s="403" t="s">
        <v>1721</v>
      </c>
      <c r="R222" s="404" t="s">
        <v>1674</v>
      </c>
      <c r="S222" s="402"/>
      <c r="T222" s="402"/>
      <c r="U222" s="402"/>
      <c r="V222" s="402"/>
      <c r="W222" s="402"/>
      <c r="X222" s="402"/>
    </row>
    <row r="223" spans="17:24" x14ac:dyDescent="0.3">
      <c r="Q223" s="403" t="s">
        <v>1722</v>
      </c>
      <c r="R223" s="404" t="s">
        <v>1675</v>
      </c>
      <c r="S223" s="402"/>
      <c r="T223" s="402"/>
      <c r="U223" s="402"/>
      <c r="V223" s="402"/>
      <c r="W223" s="402"/>
      <c r="X223" s="402"/>
    </row>
    <row r="224" spans="17:24" x14ac:dyDescent="0.3">
      <c r="Q224" s="403" t="s">
        <v>1723</v>
      </c>
      <c r="R224" s="404" t="s">
        <v>1676</v>
      </c>
      <c r="S224" s="402"/>
      <c r="T224" s="402"/>
      <c r="U224" s="402"/>
      <c r="V224" s="402"/>
      <c r="W224" s="402"/>
      <c r="X224" s="402"/>
    </row>
    <row r="225" spans="17:24" x14ac:dyDescent="0.3">
      <c r="Q225" s="403" t="s">
        <v>1724</v>
      </c>
      <c r="R225" s="404" t="s">
        <v>1677</v>
      </c>
      <c r="S225" s="402"/>
      <c r="T225" s="402"/>
      <c r="U225" s="402"/>
      <c r="V225" s="402"/>
      <c r="W225" s="402"/>
      <c r="X225" s="402"/>
    </row>
    <row r="226" spans="17:24" x14ac:dyDescent="0.3">
      <c r="Q226" s="403" t="s">
        <v>1725</v>
      </c>
      <c r="R226" s="404" t="s">
        <v>1678</v>
      </c>
      <c r="S226" s="402"/>
      <c r="T226" s="402"/>
      <c r="U226" s="402"/>
      <c r="V226" s="402"/>
      <c r="W226" s="402"/>
      <c r="X226" s="402"/>
    </row>
    <row r="227" spans="17:24" x14ac:dyDescent="0.3">
      <c r="Q227" s="403" t="s">
        <v>1726</v>
      </c>
      <c r="R227" s="404" t="s">
        <v>1679</v>
      </c>
      <c r="S227" s="402"/>
      <c r="T227" s="402"/>
      <c r="U227" s="402"/>
      <c r="V227" s="402"/>
      <c r="W227" s="402"/>
      <c r="X227" s="402"/>
    </row>
    <row r="228" spans="17:24" x14ac:dyDescent="0.3">
      <c r="Q228" s="403" t="s">
        <v>1741</v>
      </c>
      <c r="R228" s="404" t="s">
        <v>1727</v>
      </c>
      <c r="S228" s="402"/>
      <c r="T228" s="402"/>
      <c r="U228" s="402"/>
      <c r="V228" s="402"/>
      <c r="W228" s="402"/>
      <c r="X228" s="402"/>
    </row>
    <row r="229" spans="17:24" x14ac:dyDescent="0.3">
      <c r="Q229" s="403" t="s">
        <v>1742</v>
      </c>
      <c r="R229" s="404" t="s">
        <v>1728</v>
      </c>
      <c r="S229" s="402"/>
      <c r="T229" s="402"/>
      <c r="U229" s="402"/>
      <c r="V229" s="402"/>
      <c r="W229" s="402"/>
      <c r="X229" s="402"/>
    </row>
    <row r="230" spans="17:24" x14ac:dyDescent="0.3">
      <c r="Q230" s="403" t="s">
        <v>1743</v>
      </c>
      <c r="R230" s="404" t="s">
        <v>1729</v>
      </c>
      <c r="S230" s="402"/>
      <c r="T230" s="402"/>
      <c r="U230" s="402"/>
      <c r="V230" s="402"/>
      <c r="W230" s="402"/>
      <c r="X230" s="402"/>
    </row>
    <row r="231" spans="17:24" x14ac:dyDescent="0.3">
      <c r="Q231" s="403" t="s">
        <v>1744</v>
      </c>
      <c r="R231" s="404" t="s">
        <v>1730</v>
      </c>
      <c r="S231" s="402"/>
      <c r="T231" s="402"/>
      <c r="U231" s="402"/>
      <c r="V231" s="402"/>
      <c r="W231" s="402"/>
      <c r="X231" s="402"/>
    </row>
    <row r="232" spans="17:24" x14ac:dyDescent="0.3">
      <c r="Q232" s="403" t="s">
        <v>1745</v>
      </c>
      <c r="R232" s="404" t="s">
        <v>1731</v>
      </c>
      <c r="S232" s="402"/>
      <c r="T232" s="402"/>
      <c r="U232" s="402"/>
      <c r="V232" s="402"/>
      <c r="W232" s="402"/>
      <c r="X232" s="402"/>
    </row>
    <row r="233" spans="17:24" x14ac:dyDescent="0.3">
      <c r="Q233" s="403" t="s">
        <v>1746</v>
      </c>
      <c r="R233" s="404" t="s">
        <v>1732</v>
      </c>
      <c r="S233" s="402"/>
      <c r="T233" s="402"/>
      <c r="U233" s="402"/>
      <c r="V233" s="402"/>
      <c r="W233" s="402"/>
      <c r="X233" s="402"/>
    </row>
    <row r="234" spans="17:24" x14ac:dyDescent="0.3">
      <c r="Q234" s="403" t="s">
        <v>1747</v>
      </c>
      <c r="R234" s="404" t="s">
        <v>1733</v>
      </c>
      <c r="S234" s="402"/>
      <c r="T234" s="402"/>
      <c r="U234" s="402"/>
      <c r="V234" s="402"/>
      <c r="W234" s="402"/>
      <c r="X234" s="402"/>
    </row>
    <row r="235" spans="17:24" x14ac:dyDescent="0.3">
      <c r="Q235" s="403" t="s">
        <v>1748</v>
      </c>
      <c r="R235" s="404" t="s">
        <v>1734</v>
      </c>
      <c r="S235" s="402"/>
      <c r="T235" s="402"/>
      <c r="U235" s="402"/>
      <c r="V235" s="402"/>
      <c r="W235" s="402"/>
      <c r="X235" s="402"/>
    </row>
    <row r="236" spans="17:24" x14ac:dyDescent="0.3">
      <c r="Q236" s="403" t="s">
        <v>1749</v>
      </c>
      <c r="R236" s="404" t="s">
        <v>1735</v>
      </c>
      <c r="S236" s="402"/>
      <c r="T236" s="402"/>
      <c r="U236" s="402"/>
      <c r="V236" s="402"/>
      <c r="W236" s="402"/>
      <c r="X236" s="402"/>
    </row>
    <row r="237" spans="17:24" x14ac:dyDescent="0.3">
      <c r="Q237" s="403" t="s">
        <v>1750</v>
      </c>
      <c r="R237" s="404" t="s">
        <v>1736</v>
      </c>
      <c r="S237" s="402"/>
      <c r="T237" s="402"/>
      <c r="U237" s="402"/>
      <c r="V237" s="402"/>
      <c r="W237" s="402"/>
      <c r="X237" s="402"/>
    </row>
    <row r="238" spans="17:24" x14ac:dyDescent="0.3">
      <c r="Q238" s="403" t="s">
        <v>1751</v>
      </c>
      <c r="R238" s="404" t="s">
        <v>1737</v>
      </c>
      <c r="S238" s="402"/>
      <c r="T238" s="402"/>
      <c r="U238" s="402"/>
      <c r="V238" s="402"/>
      <c r="W238" s="402"/>
      <c r="X238" s="402"/>
    </row>
    <row r="239" spans="17:24" x14ac:dyDescent="0.3">
      <c r="Q239" s="403" t="s">
        <v>1752</v>
      </c>
      <c r="R239" s="404" t="s">
        <v>1738</v>
      </c>
      <c r="S239" s="402"/>
      <c r="T239" s="402"/>
      <c r="U239" s="402"/>
      <c r="V239" s="402"/>
      <c r="W239" s="402"/>
      <c r="X239" s="402"/>
    </row>
    <row r="240" spans="17:24" x14ac:dyDescent="0.3">
      <c r="Q240" s="403" t="s">
        <v>1753</v>
      </c>
      <c r="R240" s="404" t="s">
        <v>1739</v>
      </c>
      <c r="S240" s="402"/>
      <c r="T240" s="402"/>
      <c r="U240" s="402"/>
      <c r="V240" s="402"/>
      <c r="W240" s="402"/>
      <c r="X240" s="402"/>
    </row>
    <row r="241" spans="17:24" x14ac:dyDescent="0.3">
      <c r="Q241" s="403" t="s">
        <v>1754</v>
      </c>
      <c r="R241" s="404" t="s">
        <v>1740</v>
      </c>
      <c r="S241" s="402"/>
      <c r="T241" s="402"/>
      <c r="U241" s="402"/>
      <c r="V241" s="402"/>
      <c r="W241" s="402"/>
      <c r="X241" s="402"/>
    </row>
  </sheetData>
  <phoneticPr fontId="30" type="noConversion"/>
  <pageMargins left="0.7" right="0.7" top="0.75" bottom="0.75" header="0.3" footer="0.3"/>
  <pageSetup paperSize="9" orientation="portrait" r:id="rId1"/>
  <ignoredErrors>
    <ignoredError sqref="H9:N9 H39:N39 O9 O39" numberStoredAsText="1"/>
  </ignoredError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F78FE-3D57-4713-B1B4-9688FF666192}">
  <dimension ref="A1:AK51"/>
  <sheetViews>
    <sheetView zoomScale="184" zoomScaleNormal="184" workbookViewId="0">
      <selection activeCell="I46" sqref="E46:I47"/>
    </sheetView>
  </sheetViews>
  <sheetFormatPr baseColWidth="10" defaultRowHeight="15" outlineLevelCol="1" x14ac:dyDescent="0.25"/>
  <cols>
    <col min="1" max="1" width="2.7109375" customWidth="1"/>
    <col min="3" max="3" width="13.85546875" customWidth="1"/>
    <col min="6" max="6" width="13.85546875" bestFit="1" customWidth="1"/>
    <col min="7" max="7" width="1.42578125" customWidth="1"/>
    <col min="8" max="8" width="10.28515625" bestFit="1" customWidth="1" outlineLevel="1"/>
    <col min="9" max="31" width="11.42578125" customWidth="1" outlineLevel="1"/>
    <col min="32" max="32" width="10.5703125" bestFit="1" customWidth="1" outlineLevel="1"/>
    <col min="33" max="33" width="13.7109375" bestFit="1" customWidth="1"/>
    <col min="34" max="34" width="12" customWidth="1" outlineLevel="1"/>
  </cols>
  <sheetData>
    <row r="1" spans="2:36" x14ac:dyDescent="0.25">
      <c r="B1" s="115" t="s">
        <v>1247</v>
      </c>
      <c r="C1" s="115"/>
      <c r="D1" s="115"/>
      <c r="E1" s="115"/>
      <c r="F1" s="115"/>
      <c r="G1" s="115"/>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H1" s="116" t="s">
        <v>1806</v>
      </c>
    </row>
    <row r="2" spans="2:36" x14ac:dyDescent="0.25">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H2" s="116" t="s">
        <v>1806</v>
      </c>
    </row>
    <row r="3" spans="2:36" x14ac:dyDescent="0.25">
      <c r="B3" s="6"/>
    </row>
    <row r="4" spans="2:36" x14ac:dyDescent="0.25">
      <c r="B4" s="29" t="s">
        <v>11</v>
      </c>
      <c r="C4" s="29"/>
      <c r="D4" s="29"/>
      <c r="E4" s="29"/>
      <c r="F4" s="117">
        <v>2019</v>
      </c>
      <c r="I4" s="117" t="s">
        <v>1248</v>
      </c>
      <c r="J4" s="117" t="s">
        <v>1249</v>
      </c>
      <c r="K4" s="117" t="s">
        <v>1250</v>
      </c>
      <c r="L4" s="117" t="s">
        <v>1251</v>
      </c>
      <c r="M4" s="117" t="s">
        <v>1252</v>
      </c>
      <c r="N4" s="117" t="s">
        <v>1253</v>
      </c>
      <c r="O4" s="117" t="s">
        <v>1254</v>
      </c>
      <c r="P4" s="117" t="s">
        <v>1255</v>
      </c>
      <c r="Q4" s="117" t="s">
        <v>1256</v>
      </c>
      <c r="R4" s="117" t="s">
        <v>1257</v>
      </c>
      <c r="S4" s="117" t="s">
        <v>1258</v>
      </c>
      <c r="T4" s="117" t="s">
        <v>1259</v>
      </c>
      <c r="U4" s="117" t="s">
        <v>1260</v>
      </c>
      <c r="V4" s="117" t="s">
        <v>1261</v>
      </c>
      <c r="W4" s="117" t="s">
        <v>1262</v>
      </c>
      <c r="X4" s="117" t="s">
        <v>1263</v>
      </c>
      <c r="Y4" s="117" t="s">
        <v>1264</v>
      </c>
      <c r="Z4" s="117" t="s">
        <v>1265</v>
      </c>
      <c r="AA4" s="117" t="s">
        <v>1266</v>
      </c>
      <c r="AB4" s="117" t="s">
        <v>1267</v>
      </c>
      <c r="AC4" s="117" t="s">
        <v>1268</v>
      </c>
      <c r="AD4" s="117" t="s">
        <v>1269</v>
      </c>
      <c r="AE4" s="117" t="s">
        <v>1270</v>
      </c>
      <c r="AF4" s="117" t="s">
        <v>1902</v>
      </c>
      <c r="AH4" s="117" t="s">
        <v>1756</v>
      </c>
    </row>
    <row r="5" spans="2:36" x14ac:dyDescent="0.25">
      <c r="B5" s="29"/>
      <c r="C5" s="29"/>
      <c r="D5" s="29"/>
      <c r="E5" s="29"/>
      <c r="F5" s="117" t="s">
        <v>1272</v>
      </c>
      <c r="I5" s="117" t="s">
        <v>1272</v>
      </c>
      <c r="J5" s="117" t="s">
        <v>1272</v>
      </c>
      <c r="K5" s="117" t="s">
        <v>1272</v>
      </c>
      <c r="L5" s="117" t="s">
        <v>1272</v>
      </c>
      <c r="M5" s="117" t="s">
        <v>1272</v>
      </c>
      <c r="N5" s="117" t="s">
        <v>1272</v>
      </c>
      <c r="O5" s="117" t="s">
        <v>1272</v>
      </c>
      <c r="P5" s="117" t="s">
        <v>1272</v>
      </c>
      <c r="Q5" s="117" t="s">
        <v>1272</v>
      </c>
      <c r="R5" s="117" t="s">
        <v>1272</v>
      </c>
      <c r="S5" s="117" t="s">
        <v>1272</v>
      </c>
      <c r="T5" s="117" t="s">
        <v>1272</v>
      </c>
      <c r="U5" s="117" t="s">
        <v>1272</v>
      </c>
      <c r="V5" s="117" t="s">
        <v>1272</v>
      </c>
      <c r="W5" s="117" t="s">
        <v>1272</v>
      </c>
      <c r="X5" s="117" t="s">
        <v>1272</v>
      </c>
      <c r="Y5" s="117" t="s">
        <v>1272</v>
      </c>
      <c r="Z5" s="117" t="s">
        <v>1272</v>
      </c>
      <c r="AA5" s="117" t="s">
        <v>1272</v>
      </c>
      <c r="AB5" s="117" t="s">
        <v>1272</v>
      </c>
      <c r="AC5" s="117" t="s">
        <v>1272</v>
      </c>
      <c r="AD5" s="117" t="s">
        <v>1272</v>
      </c>
      <c r="AE5" s="117" t="s">
        <v>1272</v>
      </c>
      <c r="AF5" s="117" t="s">
        <v>1272</v>
      </c>
      <c r="AH5" s="117" t="s">
        <v>1272</v>
      </c>
    </row>
    <row r="6" spans="2:36" x14ac:dyDescent="0.25">
      <c r="B6" s="6" t="s">
        <v>1273</v>
      </c>
      <c r="F6" s="118"/>
      <c r="I6" s="111"/>
      <c r="J6" s="111"/>
      <c r="K6" s="111"/>
      <c r="L6" s="111"/>
      <c r="M6" s="111"/>
      <c r="N6" s="111"/>
      <c r="O6" s="111"/>
      <c r="P6" s="111"/>
      <c r="Q6" s="111"/>
      <c r="R6" s="111"/>
      <c r="S6" s="111"/>
      <c r="T6" s="111"/>
      <c r="U6" s="111"/>
      <c r="V6" s="111"/>
      <c r="W6" s="111"/>
      <c r="X6" s="111"/>
      <c r="Y6" s="111"/>
      <c r="Z6" s="111"/>
      <c r="AA6" s="111"/>
      <c r="AB6" s="111"/>
      <c r="AC6" s="111"/>
      <c r="AD6" s="111"/>
      <c r="AE6" s="111"/>
      <c r="AF6" s="111"/>
      <c r="AH6" s="111"/>
    </row>
    <row r="7" spans="2:36" x14ac:dyDescent="0.25">
      <c r="B7" t="s">
        <v>80</v>
      </c>
      <c r="F7" s="118">
        <f t="shared" ref="F7:F13" si="0">SUM(I7:AF7)</f>
        <v>51035</v>
      </c>
      <c r="I7" s="111">
        <v>3926</v>
      </c>
      <c r="J7" s="111">
        <v>2028</v>
      </c>
      <c r="K7" s="111">
        <v>1555</v>
      </c>
      <c r="L7" s="111">
        <v>2799</v>
      </c>
      <c r="M7" s="111">
        <v>2003</v>
      </c>
      <c r="N7" s="111">
        <v>1645</v>
      </c>
      <c r="O7" s="111">
        <v>2132</v>
      </c>
      <c r="P7" s="111">
        <v>2496</v>
      </c>
      <c r="Q7" s="111">
        <v>1686</v>
      </c>
      <c r="R7" s="111">
        <v>1740</v>
      </c>
      <c r="S7" s="111">
        <v>2326</v>
      </c>
      <c r="T7" s="111">
        <v>1608</v>
      </c>
      <c r="U7" s="111">
        <v>1448</v>
      </c>
      <c r="V7" s="111">
        <v>1624</v>
      </c>
      <c r="W7" s="111">
        <v>2505</v>
      </c>
      <c r="X7" s="111">
        <v>1421</v>
      </c>
      <c r="Y7" s="111">
        <v>1081</v>
      </c>
      <c r="Z7" s="111">
        <v>2188</v>
      </c>
      <c r="AA7" s="111">
        <v>2741</v>
      </c>
      <c r="AB7" s="111">
        <v>2151</v>
      </c>
      <c r="AC7" s="111">
        <v>2802</v>
      </c>
      <c r="AD7" s="111">
        <v>2169</v>
      </c>
      <c r="AE7" s="111">
        <v>2583</v>
      </c>
      <c r="AF7" s="111">
        <v>2378</v>
      </c>
      <c r="AH7" s="111">
        <f>SUM(I7:AF7)</f>
        <v>51035</v>
      </c>
      <c r="AJ7" s="118">
        <f>+AH7-F7</f>
        <v>0</v>
      </c>
    </row>
    <row r="8" spans="2:36" x14ac:dyDescent="0.25">
      <c r="B8" t="s">
        <v>1226</v>
      </c>
      <c r="F8" s="118">
        <f t="shared" si="0"/>
        <v>63898</v>
      </c>
      <c r="I8" s="119">
        <v>1614</v>
      </c>
      <c r="J8" s="119">
        <v>1532</v>
      </c>
      <c r="K8" s="119">
        <v>1721</v>
      </c>
      <c r="L8" s="119">
        <v>1424</v>
      </c>
      <c r="M8" s="119">
        <v>1891</v>
      </c>
      <c r="N8" s="119">
        <v>1222</v>
      </c>
      <c r="O8" s="119">
        <v>1932</v>
      </c>
      <c r="P8" s="119">
        <v>1253</v>
      </c>
      <c r="Q8" s="119">
        <v>1945</v>
      </c>
      <c r="R8" s="119">
        <v>3215</v>
      </c>
      <c r="S8" s="119">
        <v>2366</v>
      </c>
      <c r="T8" s="119">
        <v>2933</v>
      </c>
      <c r="U8" s="119">
        <v>1509</v>
      </c>
      <c r="V8" s="119">
        <v>3197</v>
      </c>
      <c r="W8" s="119">
        <v>3487</v>
      </c>
      <c r="X8" s="119">
        <v>3828</v>
      </c>
      <c r="Y8" s="119">
        <v>3998</v>
      </c>
      <c r="Z8" s="119">
        <v>1583</v>
      </c>
      <c r="AA8" s="119">
        <v>3144</v>
      </c>
      <c r="AB8" s="119">
        <v>3493</v>
      </c>
      <c r="AC8" s="119">
        <v>4749</v>
      </c>
      <c r="AD8" s="119">
        <v>4354</v>
      </c>
      <c r="AE8" s="119">
        <v>3990</v>
      </c>
      <c r="AF8" s="119">
        <v>3518</v>
      </c>
      <c r="AH8" s="111">
        <f t="shared" ref="AH8:AH10" si="1">SUM(I8:AF8)</f>
        <v>63898</v>
      </c>
      <c r="AJ8" s="118">
        <f>+AH8-F8</f>
        <v>0</v>
      </c>
    </row>
    <row r="9" spans="2:36" x14ac:dyDescent="0.25">
      <c r="B9" t="s">
        <v>1274</v>
      </c>
      <c r="F9" s="118">
        <f t="shared" si="0"/>
        <v>16193</v>
      </c>
      <c r="I9" s="111">
        <v>542</v>
      </c>
      <c r="J9" s="111">
        <v>717</v>
      </c>
      <c r="K9" s="111">
        <v>743</v>
      </c>
      <c r="L9" s="111">
        <v>564</v>
      </c>
      <c r="M9" s="111">
        <v>527</v>
      </c>
      <c r="N9" s="111">
        <v>557</v>
      </c>
      <c r="O9" s="111">
        <v>832</v>
      </c>
      <c r="P9" s="111">
        <v>650</v>
      </c>
      <c r="Q9" s="111">
        <v>853</v>
      </c>
      <c r="R9" s="111">
        <v>523</v>
      </c>
      <c r="S9" s="111">
        <v>797</v>
      </c>
      <c r="T9" s="111">
        <v>848</v>
      </c>
      <c r="U9" s="111">
        <v>582</v>
      </c>
      <c r="V9" s="111">
        <v>726</v>
      </c>
      <c r="W9" s="111">
        <v>582</v>
      </c>
      <c r="X9" s="111">
        <v>865</v>
      </c>
      <c r="Y9" s="111">
        <v>679</v>
      </c>
      <c r="Z9" s="111">
        <v>737</v>
      </c>
      <c r="AA9" s="111">
        <v>642</v>
      </c>
      <c r="AB9" s="111">
        <v>649</v>
      </c>
      <c r="AC9" s="111">
        <v>631</v>
      </c>
      <c r="AD9" s="111">
        <v>742</v>
      </c>
      <c r="AE9" s="111">
        <v>568</v>
      </c>
      <c r="AF9" s="111">
        <v>637</v>
      </c>
      <c r="AH9" s="111">
        <f t="shared" si="1"/>
        <v>16193</v>
      </c>
      <c r="AJ9" s="118">
        <f>+AH9-F9</f>
        <v>0</v>
      </c>
    </row>
    <row r="10" spans="2:36" x14ac:dyDescent="0.25">
      <c r="B10" t="s">
        <v>1103</v>
      </c>
      <c r="F10" s="118">
        <f t="shared" si="0"/>
        <v>21451</v>
      </c>
      <c r="I10" s="119">
        <v>933</v>
      </c>
      <c r="J10" s="119">
        <v>903</v>
      </c>
      <c r="K10" s="119">
        <v>965</v>
      </c>
      <c r="L10" s="119">
        <v>897</v>
      </c>
      <c r="M10" s="119">
        <v>958</v>
      </c>
      <c r="N10" s="119">
        <v>897</v>
      </c>
      <c r="O10" s="119">
        <v>897</v>
      </c>
      <c r="P10" s="119">
        <v>975</v>
      </c>
      <c r="Q10" s="119">
        <v>819</v>
      </c>
      <c r="R10" s="119">
        <v>823</v>
      </c>
      <c r="S10" s="119">
        <v>906</v>
      </c>
      <c r="T10" s="119">
        <v>822</v>
      </c>
      <c r="U10" s="119">
        <v>838</v>
      </c>
      <c r="V10" s="119">
        <v>858</v>
      </c>
      <c r="W10" s="119">
        <v>809</v>
      </c>
      <c r="X10" s="119">
        <v>869</v>
      </c>
      <c r="Y10" s="119">
        <v>947</v>
      </c>
      <c r="Z10" s="119">
        <v>933</v>
      </c>
      <c r="AA10" s="119">
        <v>806</v>
      </c>
      <c r="AB10" s="119">
        <v>868</v>
      </c>
      <c r="AC10" s="119">
        <v>898</v>
      </c>
      <c r="AD10" s="119">
        <v>997</v>
      </c>
      <c r="AE10" s="119">
        <v>920</v>
      </c>
      <c r="AF10" s="119">
        <v>913</v>
      </c>
      <c r="AH10" s="111">
        <f t="shared" si="1"/>
        <v>21451</v>
      </c>
      <c r="AJ10" s="118">
        <f>+AH10-F10</f>
        <v>0</v>
      </c>
    </row>
    <row r="11" spans="2:36" s="6" customFormat="1" x14ac:dyDescent="0.25">
      <c r="B11" s="120" t="s">
        <v>79</v>
      </c>
      <c r="C11" s="120"/>
      <c r="D11" s="120"/>
      <c r="E11" s="120"/>
      <c r="F11" s="121">
        <f>SUM(F7:F10)</f>
        <v>152577</v>
      </c>
      <c r="H11"/>
      <c r="I11" s="121">
        <f t="shared" ref="I11:AF11" si="2">SUM(I7:I10)</f>
        <v>7015</v>
      </c>
      <c r="J11" s="121">
        <f t="shared" si="2"/>
        <v>5180</v>
      </c>
      <c r="K11" s="121">
        <f t="shared" si="2"/>
        <v>4984</v>
      </c>
      <c r="L11" s="121">
        <f t="shared" si="2"/>
        <v>5684</v>
      </c>
      <c r="M11" s="121">
        <f t="shared" si="2"/>
        <v>5379</v>
      </c>
      <c r="N11" s="121">
        <f t="shared" si="2"/>
        <v>4321</v>
      </c>
      <c r="O11" s="121">
        <f t="shared" si="2"/>
        <v>5793</v>
      </c>
      <c r="P11" s="121">
        <f t="shared" si="2"/>
        <v>5374</v>
      </c>
      <c r="Q11" s="121">
        <f t="shared" si="2"/>
        <v>5303</v>
      </c>
      <c r="R11" s="121">
        <f t="shared" si="2"/>
        <v>6301</v>
      </c>
      <c r="S11" s="121">
        <f t="shared" si="2"/>
        <v>6395</v>
      </c>
      <c r="T11" s="121">
        <f t="shared" si="2"/>
        <v>6211</v>
      </c>
      <c r="U11" s="121">
        <f t="shared" si="2"/>
        <v>4377</v>
      </c>
      <c r="V11" s="121">
        <f t="shared" si="2"/>
        <v>6405</v>
      </c>
      <c r="W11" s="121">
        <f t="shared" si="2"/>
        <v>7383</v>
      </c>
      <c r="X11" s="121">
        <f t="shared" si="2"/>
        <v>6983</v>
      </c>
      <c r="Y11" s="121">
        <f t="shared" si="2"/>
        <v>6705</v>
      </c>
      <c r="Z11" s="121">
        <f t="shared" si="2"/>
        <v>5441</v>
      </c>
      <c r="AA11" s="121">
        <f t="shared" si="2"/>
        <v>7333</v>
      </c>
      <c r="AB11" s="121">
        <f t="shared" si="2"/>
        <v>7161</v>
      </c>
      <c r="AC11" s="121">
        <f t="shared" si="2"/>
        <v>9080</v>
      </c>
      <c r="AD11" s="121">
        <f t="shared" si="2"/>
        <v>8262</v>
      </c>
      <c r="AE11" s="121">
        <f t="shared" si="2"/>
        <v>8061</v>
      </c>
      <c r="AF11" s="121">
        <f t="shared" si="2"/>
        <v>7446</v>
      </c>
      <c r="AH11" s="121">
        <f>SUM(AH7:AH10)</f>
        <v>152577</v>
      </c>
      <c r="AJ11" s="118">
        <f>+AH11-F11</f>
        <v>0</v>
      </c>
    </row>
    <row r="12" spans="2:36" x14ac:dyDescent="0.25">
      <c r="B12" t="s">
        <v>1275</v>
      </c>
      <c r="F12" s="118">
        <f t="shared" si="0"/>
        <v>119163</v>
      </c>
      <c r="I12" s="119">
        <v>7169</v>
      </c>
      <c r="J12" s="119">
        <v>6266</v>
      </c>
      <c r="K12" s="119">
        <v>6581</v>
      </c>
      <c r="L12" s="119">
        <v>0</v>
      </c>
      <c r="M12" s="119">
        <v>8373</v>
      </c>
      <c r="N12" s="119">
        <v>5880</v>
      </c>
      <c r="O12" s="119">
        <v>7204</v>
      </c>
      <c r="P12" s="119">
        <v>0</v>
      </c>
      <c r="Q12" s="119">
        <v>8318</v>
      </c>
      <c r="R12" s="119">
        <v>8531</v>
      </c>
      <c r="S12" s="119">
        <v>0</v>
      </c>
      <c r="T12" s="119">
        <v>5541</v>
      </c>
      <c r="U12" s="119">
        <v>0</v>
      </c>
      <c r="V12" s="119">
        <v>0</v>
      </c>
      <c r="W12" s="119">
        <v>5565</v>
      </c>
      <c r="X12" s="119">
        <v>7578</v>
      </c>
      <c r="Y12" s="119">
        <v>0</v>
      </c>
      <c r="Z12" s="119">
        <v>7931</v>
      </c>
      <c r="AA12" s="119">
        <v>5164</v>
      </c>
      <c r="AB12" s="119">
        <v>7917</v>
      </c>
      <c r="AC12" s="119">
        <v>0</v>
      </c>
      <c r="AD12" s="119">
        <v>6953</v>
      </c>
      <c r="AE12" s="119">
        <v>7417</v>
      </c>
      <c r="AF12" s="119">
        <v>6775</v>
      </c>
      <c r="AH12" s="111">
        <f t="shared" ref="AH12:AH22" si="3">SUM(I12:AF12)</f>
        <v>119163</v>
      </c>
      <c r="AJ12" s="118">
        <f t="shared" ref="AJ12:AJ14" si="4">+AH12-F12</f>
        <v>0</v>
      </c>
    </row>
    <row r="13" spans="2:36" x14ac:dyDescent="0.25">
      <c r="B13" t="s">
        <v>1276</v>
      </c>
      <c r="F13" s="118">
        <f t="shared" si="0"/>
        <v>16890</v>
      </c>
      <c r="I13" s="119">
        <v>933</v>
      </c>
      <c r="J13" s="119">
        <v>0</v>
      </c>
      <c r="K13" s="119">
        <v>965</v>
      </c>
      <c r="L13" s="119">
        <v>897</v>
      </c>
      <c r="M13" s="119">
        <v>0</v>
      </c>
      <c r="N13" s="119">
        <v>897</v>
      </c>
      <c r="O13" s="119">
        <v>897</v>
      </c>
      <c r="P13" s="119">
        <v>0</v>
      </c>
      <c r="Q13" s="119">
        <v>0</v>
      </c>
      <c r="R13" s="119">
        <v>823</v>
      </c>
      <c r="S13" s="119">
        <v>0</v>
      </c>
      <c r="T13" s="119">
        <v>822</v>
      </c>
      <c r="U13" s="119">
        <v>838</v>
      </c>
      <c r="V13" s="119">
        <v>858</v>
      </c>
      <c r="W13" s="119">
        <v>809</v>
      </c>
      <c r="X13" s="119">
        <v>869</v>
      </c>
      <c r="Y13" s="119">
        <v>947</v>
      </c>
      <c r="Z13" s="119">
        <v>933</v>
      </c>
      <c r="AA13" s="119">
        <v>806</v>
      </c>
      <c r="AB13" s="119">
        <v>868</v>
      </c>
      <c r="AC13" s="119">
        <v>898</v>
      </c>
      <c r="AD13" s="119">
        <v>997</v>
      </c>
      <c r="AE13" s="119">
        <v>920</v>
      </c>
      <c r="AF13" s="119">
        <v>913</v>
      </c>
      <c r="AH13" s="111">
        <f t="shared" si="3"/>
        <v>16890</v>
      </c>
      <c r="AJ13" s="118">
        <f t="shared" si="4"/>
        <v>0</v>
      </c>
    </row>
    <row r="14" spans="2:36" s="6" customFormat="1" x14ac:dyDescent="0.25">
      <c r="B14" s="120" t="s">
        <v>1277</v>
      </c>
      <c r="C14" s="120"/>
      <c r="D14" s="120"/>
      <c r="E14" s="122"/>
      <c r="F14" s="122">
        <f t="shared" ref="F14" si="5">SUM(F11:F13)</f>
        <v>288630</v>
      </c>
      <c r="H14"/>
      <c r="I14" s="122">
        <f t="shared" ref="I14:AF14" si="6">SUM(I11:I13)</f>
        <v>15117</v>
      </c>
      <c r="J14" s="122">
        <f t="shared" si="6"/>
        <v>11446</v>
      </c>
      <c r="K14" s="122">
        <f t="shared" si="6"/>
        <v>12530</v>
      </c>
      <c r="L14" s="122">
        <f t="shared" si="6"/>
        <v>6581</v>
      </c>
      <c r="M14" s="122">
        <f t="shared" si="6"/>
        <v>13752</v>
      </c>
      <c r="N14" s="122">
        <f t="shared" si="6"/>
        <v>11098</v>
      </c>
      <c r="O14" s="122">
        <f t="shared" si="6"/>
        <v>13894</v>
      </c>
      <c r="P14" s="122">
        <f t="shared" si="6"/>
        <v>5374</v>
      </c>
      <c r="Q14" s="122">
        <f t="shared" si="6"/>
        <v>13621</v>
      </c>
      <c r="R14" s="122">
        <f t="shared" si="6"/>
        <v>15655</v>
      </c>
      <c r="S14" s="122">
        <f t="shared" si="6"/>
        <v>6395</v>
      </c>
      <c r="T14" s="122">
        <f t="shared" si="6"/>
        <v>12574</v>
      </c>
      <c r="U14" s="122">
        <f t="shared" si="6"/>
        <v>5215</v>
      </c>
      <c r="V14" s="122">
        <f t="shared" si="6"/>
        <v>7263</v>
      </c>
      <c r="W14" s="122">
        <f t="shared" si="6"/>
        <v>13757</v>
      </c>
      <c r="X14" s="122">
        <f t="shared" si="6"/>
        <v>15430</v>
      </c>
      <c r="Y14" s="122">
        <f t="shared" si="6"/>
        <v>7652</v>
      </c>
      <c r="Z14" s="122">
        <f t="shared" si="6"/>
        <v>14305</v>
      </c>
      <c r="AA14" s="122">
        <f t="shared" si="6"/>
        <v>13303</v>
      </c>
      <c r="AB14" s="122">
        <f t="shared" si="6"/>
        <v>15946</v>
      </c>
      <c r="AC14" s="122">
        <f t="shared" si="6"/>
        <v>9978</v>
      </c>
      <c r="AD14" s="122">
        <f t="shared" si="6"/>
        <v>16212</v>
      </c>
      <c r="AE14" s="122">
        <f t="shared" si="6"/>
        <v>16398</v>
      </c>
      <c r="AF14" s="122">
        <f t="shared" si="6"/>
        <v>15134</v>
      </c>
      <c r="AH14" s="122">
        <f t="shared" ref="AH14" si="7">SUM(AH11:AH13)</f>
        <v>288630</v>
      </c>
      <c r="AJ14" s="118">
        <f t="shared" si="4"/>
        <v>0</v>
      </c>
    </row>
    <row r="15" spans="2:36" x14ac:dyDescent="0.25">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H15" s="111"/>
    </row>
    <row r="16" spans="2:36" x14ac:dyDescent="0.25">
      <c r="B16" s="6" t="s">
        <v>1278</v>
      </c>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H16" s="119"/>
    </row>
    <row r="17" spans="1:36" x14ac:dyDescent="0.25">
      <c r="B17" t="s">
        <v>118</v>
      </c>
      <c r="F17" s="118">
        <f t="shared" ref="F17:F22" si="8">SUM(I17:AF17)</f>
        <v>49483</v>
      </c>
      <c r="I17" s="111">
        <v>2890</v>
      </c>
      <c r="J17" s="111">
        <v>1238</v>
      </c>
      <c r="K17" s="111">
        <v>1560</v>
      </c>
      <c r="L17" s="111">
        <v>2016</v>
      </c>
      <c r="M17" s="111">
        <v>1936</v>
      </c>
      <c r="N17" s="111">
        <v>1505</v>
      </c>
      <c r="O17" s="111">
        <v>1893</v>
      </c>
      <c r="P17" s="111">
        <v>2905</v>
      </c>
      <c r="Q17" s="111">
        <v>1398</v>
      </c>
      <c r="R17" s="111">
        <v>2521</v>
      </c>
      <c r="S17" s="111">
        <v>1238</v>
      </c>
      <c r="T17" s="111">
        <v>2862</v>
      </c>
      <c r="U17" s="111">
        <v>2560</v>
      </c>
      <c r="V17" s="111">
        <v>2848</v>
      </c>
      <c r="W17" s="111">
        <v>2070</v>
      </c>
      <c r="X17" s="111">
        <v>1665</v>
      </c>
      <c r="Y17" s="111">
        <v>1264</v>
      </c>
      <c r="Z17" s="111">
        <v>2433</v>
      </c>
      <c r="AA17" s="111">
        <v>2953</v>
      </c>
      <c r="AB17" s="111">
        <v>2678</v>
      </c>
      <c r="AC17" s="111">
        <v>1027</v>
      </c>
      <c r="AD17" s="111">
        <v>2574</v>
      </c>
      <c r="AE17" s="111">
        <v>1047</v>
      </c>
      <c r="AF17" s="111">
        <v>2402</v>
      </c>
      <c r="AH17" s="111">
        <f t="shared" si="3"/>
        <v>49483</v>
      </c>
      <c r="AJ17" s="118">
        <f t="shared" ref="AJ17:AJ26" si="9">+AH17-F17</f>
        <v>0</v>
      </c>
    </row>
    <row r="18" spans="1:36" x14ac:dyDescent="0.25">
      <c r="B18" t="s">
        <v>109</v>
      </c>
      <c r="F18" s="118">
        <f t="shared" si="8"/>
        <v>59596</v>
      </c>
      <c r="I18" s="111">
        <v>2143</v>
      </c>
      <c r="J18" s="111">
        <v>2242</v>
      </c>
      <c r="K18" s="111">
        <v>2814</v>
      </c>
      <c r="L18" s="111">
        <v>2588</v>
      </c>
      <c r="M18" s="111">
        <v>2237</v>
      </c>
      <c r="N18" s="111">
        <v>2268</v>
      </c>
      <c r="O18" s="111">
        <v>2875</v>
      </c>
      <c r="P18" s="111">
        <v>2129</v>
      </c>
      <c r="Q18" s="111">
        <v>2706</v>
      </c>
      <c r="R18" s="111">
        <v>2925</v>
      </c>
      <c r="S18" s="111">
        <v>2706</v>
      </c>
      <c r="T18" s="111">
        <v>2311</v>
      </c>
      <c r="U18" s="111">
        <v>2372</v>
      </c>
      <c r="V18" s="111">
        <v>2606</v>
      </c>
      <c r="W18" s="111">
        <v>2860</v>
      </c>
      <c r="X18" s="111">
        <v>2994</v>
      </c>
      <c r="Y18" s="111">
        <v>2019</v>
      </c>
      <c r="Z18" s="111">
        <v>2187</v>
      </c>
      <c r="AA18" s="111">
        <v>2396</v>
      </c>
      <c r="AB18" s="111">
        <v>2528</v>
      </c>
      <c r="AC18" s="111">
        <v>2386</v>
      </c>
      <c r="AD18" s="111">
        <v>2252</v>
      </c>
      <c r="AE18" s="111">
        <v>2663</v>
      </c>
      <c r="AF18" s="111">
        <v>2389</v>
      </c>
      <c r="AH18" s="111">
        <f t="shared" si="3"/>
        <v>59596</v>
      </c>
      <c r="AJ18" s="118">
        <f t="shared" si="9"/>
        <v>0</v>
      </c>
    </row>
    <row r="19" spans="1:36" x14ac:dyDescent="0.25">
      <c r="B19" t="s">
        <v>1279</v>
      </c>
      <c r="F19" s="118">
        <f t="shared" si="8"/>
        <v>16930</v>
      </c>
      <c r="I19" s="111">
        <v>829</v>
      </c>
      <c r="J19" s="111">
        <v>503</v>
      </c>
      <c r="K19" s="111">
        <v>898</v>
      </c>
      <c r="L19" s="111">
        <v>878</v>
      </c>
      <c r="M19" s="111">
        <v>646</v>
      </c>
      <c r="N19" s="111">
        <v>833</v>
      </c>
      <c r="O19" s="111">
        <v>735</v>
      </c>
      <c r="P19" s="111">
        <v>677</v>
      </c>
      <c r="Q19" s="111">
        <v>613</v>
      </c>
      <c r="R19" s="111">
        <v>591</v>
      </c>
      <c r="S19" s="111">
        <v>507</v>
      </c>
      <c r="T19" s="111">
        <v>651</v>
      </c>
      <c r="U19" s="111">
        <v>676</v>
      </c>
      <c r="V19" s="111">
        <v>583</v>
      </c>
      <c r="W19" s="111">
        <v>794</v>
      </c>
      <c r="X19" s="111">
        <v>574</v>
      </c>
      <c r="Y19" s="111">
        <v>835</v>
      </c>
      <c r="Z19" s="111">
        <v>612</v>
      </c>
      <c r="AA19" s="111">
        <v>713</v>
      </c>
      <c r="AB19" s="111">
        <v>614</v>
      </c>
      <c r="AC19" s="111">
        <v>860</v>
      </c>
      <c r="AD19" s="111">
        <v>706</v>
      </c>
      <c r="AE19" s="111">
        <v>817</v>
      </c>
      <c r="AF19" s="111">
        <v>785</v>
      </c>
      <c r="AH19" s="111">
        <f t="shared" si="3"/>
        <v>16930</v>
      </c>
      <c r="AJ19" s="118">
        <f t="shared" si="9"/>
        <v>0</v>
      </c>
    </row>
    <row r="20" spans="1:36" x14ac:dyDescent="0.25">
      <c r="B20" t="s">
        <v>1280</v>
      </c>
      <c r="F20" s="118">
        <f t="shared" si="8"/>
        <v>13939</v>
      </c>
      <c r="I20" s="111">
        <v>630</v>
      </c>
      <c r="J20" s="111">
        <v>632</v>
      </c>
      <c r="K20" s="111">
        <v>548</v>
      </c>
      <c r="L20" s="111">
        <v>683</v>
      </c>
      <c r="M20" s="111">
        <v>591</v>
      </c>
      <c r="N20" s="111">
        <v>607</v>
      </c>
      <c r="O20" s="111">
        <v>693</v>
      </c>
      <c r="P20" s="111">
        <v>416</v>
      </c>
      <c r="Q20" s="111">
        <v>634</v>
      </c>
      <c r="R20" s="111">
        <v>408</v>
      </c>
      <c r="S20" s="111">
        <v>508</v>
      </c>
      <c r="T20" s="111">
        <v>497</v>
      </c>
      <c r="U20" s="111">
        <v>634</v>
      </c>
      <c r="V20" s="111">
        <v>511</v>
      </c>
      <c r="W20" s="111">
        <v>690</v>
      </c>
      <c r="X20" s="111">
        <v>659</v>
      </c>
      <c r="Y20" s="111">
        <v>676</v>
      </c>
      <c r="Z20" s="111">
        <v>452</v>
      </c>
      <c r="AA20" s="111">
        <v>447</v>
      </c>
      <c r="AB20" s="111">
        <v>698</v>
      </c>
      <c r="AC20" s="111">
        <v>463</v>
      </c>
      <c r="AD20" s="111">
        <v>692</v>
      </c>
      <c r="AE20" s="111">
        <v>548</v>
      </c>
      <c r="AF20" s="111">
        <v>622</v>
      </c>
      <c r="AH20" s="111">
        <f t="shared" si="3"/>
        <v>13939</v>
      </c>
      <c r="AJ20" s="118">
        <f t="shared" si="9"/>
        <v>0</v>
      </c>
    </row>
    <row r="21" spans="1:36" x14ac:dyDescent="0.25">
      <c r="B21" s="120" t="s">
        <v>108</v>
      </c>
      <c r="C21" s="123"/>
      <c r="D21" s="123"/>
      <c r="E21" s="123"/>
      <c r="F21" s="124">
        <f>SUM(F17:F20)</f>
        <v>139948</v>
      </c>
      <c r="I21" s="125">
        <f t="shared" ref="I21:AF21" si="10">SUM(I17:I20)</f>
        <v>6492</v>
      </c>
      <c r="J21" s="125">
        <f t="shared" si="10"/>
        <v>4615</v>
      </c>
      <c r="K21" s="125">
        <f t="shared" si="10"/>
        <v>5820</v>
      </c>
      <c r="L21" s="125">
        <f t="shared" si="10"/>
        <v>6165</v>
      </c>
      <c r="M21" s="125">
        <f t="shared" si="10"/>
        <v>5410</v>
      </c>
      <c r="N21" s="125">
        <f t="shared" si="10"/>
        <v>5213</v>
      </c>
      <c r="O21" s="125">
        <f t="shared" si="10"/>
        <v>6196</v>
      </c>
      <c r="P21" s="125">
        <f t="shared" si="10"/>
        <v>6127</v>
      </c>
      <c r="Q21" s="125">
        <f t="shared" si="10"/>
        <v>5351</v>
      </c>
      <c r="R21" s="125">
        <f t="shared" si="10"/>
        <v>6445</v>
      </c>
      <c r="S21" s="125">
        <f t="shared" si="10"/>
        <v>4959</v>
      </c>
      <c r="T21" s="125">
        <f t="shared" si="10"/>
        <v>6321</v>
      </c>
      <c r="U21" s="125">
        <f t="shared" si="10"/>
        <v>6242</v>
      </c>
      <c r="V21" s="125">
        <f t="shared" si="10"/>
        <v>6548</v>
      </c>
      <c r="W21" s="125">
        <f t="shared" si="10"/>
        <v>6414</v>
      </c>
      <c r="X21" s="125">
        <f t="shared" si="10"/>
        <v>5892</v>
      </c>
      <c r="Y21" s="125">
        <f t="shared" si="10"/>
        <v>4794</v>
      </c>
      <c r="Z21" s="125">
        <f t="shared" si="10"/>
        <v>5684</v>
      </c>
      <c r="AA21" s="125">
        <f t="shared" si="10"/>
        <v>6509</v>
      </c>
      <c r="AB21" s="125">
        <f t="shared" si="10"/>
        <v>6518</v>
      </c>
      <c r="AC21" s="125">
        <f t="shared" si="10"/>
        <v>4736</v>
      </c>
      <c r="AD21" s="125">
        <f t="shared" si="10"/>
        <v>6224</v>
      </c>
      <c r="AE21" s="125">
        <f t="shared" si="10"/>
        <v>5075</v>
      </c>
      <c r="AF21" s="125">
        <f t="shared" si="10"/>
        <v>6198</v>
      </c>
      <c r="AH21" s="125">
        <f>SUM(AH17:AH20)</f>
        <v>139948</v>
      </c>
      <c r="AJ21" s="118">
        <f t="shared" si="9"/>
        <v>0</v>
      </c>
    </row>
    <row r="22" spans="1:36" x14ac:dyDescent="0.25">
      <c r="B22" t="s">
        <v>118</v>
      </c>
      <c r="F22" s="118">
        <f t="shared" si="8"/>
        <v>48682</v>
      </c>
      <c r="I22" s="111">
        <v>2441</v>
      </c>
      <c r="J22" s="111">
        <v>1734</v>
      </c>
      <c r="K22" s="111">
        <v>2505</v>
      </c>
      <c r="L22" s="111">
        <v>2540</v>
      </c>
      <c r="M22" s="111">
        <v>2919</v>
      </c>
      <c r="N22" s="111">
        <v>2595</v>
      </c>
      <c r="O22" s="111">
        <v>2814</v>
      </c>
      <c r="P22" s="111">
        <v>1296</v>
      </c>
      <c r="Q22" s="111">
        <v>1149</v>
      </c>
      <c r="R22" s="111">
        <v>2141</v>
      </c>
      <c r="S22" s="111">
        <v>2187</v>
      </c>
      <c r="T22" s="111">
        <v>2391</v>
      </c>
      <c r="U22" s="111">
        <v>2742</v>
      </c>
      <c r="V22" s="111">
        <v>1025</v>
      </c>
      <c r="W22" s="111">
        <v>1649</v>
      </c>
      <c r="X22" s="111">
        <v>1133</v>
      </c>
      <c r="Y22" s="111">
        <v>1714</v>
      </c>
      <c r="Z22" s="111">
        <v>1223</v>
      </c>
      <c r="AA22" s="111">
        <v>1075</v>
      </c>
      <c r="AB22" s="111">
        <v>1612</v>
      </c>
      <c r="AC22" s="111">
        <v>2787</v>
      </c>
      <c r="AD22" s="111">
        <v>2051</v>
      </c>
      <c r="AE22" s="111">
        <v>2602</v>
      </c>
      <c r="AF22" s="111">
        <v>2357</v>
      </c>
      <c r="AH22" s="111">
        <f t="shared" si="3"/>
        <v>48682</v>
      </c>
      <c r="AJ22" s="118">
        <f t="shared" si="9"/>
        <v>0</v>
      </c>
    </row>
    <row r="23" spans="1:36" x14ac:dyDescent="0.25">
      <c r="B23" s="120" t="s">
        <v>116</v>
      </c>
      <c r="C23" s="120"/>
      <c r="D23" s="120"/>
      <c r="E23" s="120"/>
      <c r="F23" s="124">
        <f>SUM(F22:F22)</f>
        <v>48682</v>
      </c>
      <c r="I23" s="125">
        <f>+I22</f>
        <v>2441</v>
      </c>
      <c r="J23" s="125">
        <f t="shared" ref="J23:AF23" si="11">+J22</f>
        <v>1734</v>
      </c>
      <c r="K23" s="125">
        <f t="shared" si="11"/>
        <v>2505</v>
      </c>
      <c r="L23" s="125">
        <f t="shared" si="11"/>
        <v>2540</v>
      </c>
      <c r="M23" s="125">
        <f t="shared" si="11"/>
        <v>2919</v>
      </c>
      <c r="N23" s="125">
        <f t="shared" si="11"/>
        <v>2595</v>
      </c>
      <c r="O23" s="125">
        <f t="shared" si="11"/>
        <v>2814</v>
      </c>
      <c r="P23" s="125">
        <f t="shared" si="11"/>
        <v>1296</v>
      </c>
      <c r="Q23" s="125">
        <f t="shared" si="11"/>
        <v>1149</v>
      </c>
      <c r="R23" s="125">
        <f t="shared" si="11"/>
        <v>2141</v>
      </c>
      <c r="S23" s="125">
        <f t="shared" si="11"/>
        <v>2187</v>
      </c>
      <c r="T23" s="125">
        <f t="shared" si="11"/>
        <v>2391</v>
      </c>
      <c r="U23" s="125">
        <f t="shared" si="11"/>
        <v>2742</v>
      </c>
      <c r="V23" s="125">
        <f t="shared" si="11"/>
        <v>1025</v>
      </c>
      <c r="W23" s="125">
        <f t="shared" si="11"/>
        <v>1649</v>
      </c>
      <c r="X23" s="125">
        <f t="shared" si="11"/>
        <v>1133</v>
      </c>
      <c r="Y23" s="125">
        <f t="shared" si="11"/>
        <v>1714</v>
      </c>
      <c r="Z23" s="125">
        <f t="shared" si="11"/>
        <v>1223</v>
      </c>
      <c r="AA23" s="125">
        <f t="shared" si="11"/>
        <v>1075</v>
      </c>
      <c r="AB23" s="125">
        <f t="shared" si="11"/>
        <v>1612</v>
      </c>
      <c r="AC23" s="125">
        <f t="shared" si="11"/>
        <v>2787</v>
      </c>
      <c r="AD23" s="125">
        <f t="shared" si="11"/>
        <v>2051</v>
      </c>
      <c r="AE23" s="125">
        <f t="shared" si="11"/>
        <v>2602</v>
      </c>
      <c r="AF23" s="125">
        <f t="shared" si="11"/>
        <v>2357</v>
      </c>
      <c r="AH23" s="125">
        <f>+AH22</f>
        <v>48682</v>
      </c>
      <c r="AJ23" s="118">
        <f t="shared" si="9"/>
        <v>0</v>
      </c>
    </row>
    <row r="24" spans="1:36" x14ac:dyDescent="0.25">
      <c r="B24" s="120" t="s">
        <v>1281</v>
      </c>
      <c r="C24" s="120"/>
      <c r="D24" s="120"/>
      <c r="E24" s="120"/>
      <c r="F24" s="124">
        <f>+F21+F23</f>
        <v>188630</v>
      </c>
      <c r="I24" s="125">
        <f t="shared" ref="I24:AF24" si="12">+I21+I23</f>
        <v>8933</v>
      </c>
      <c r="J24" s="125">
        <f t="shared" si="12"/>
        <v>6349</v>
      </c>
      <c r="K24" s="125">
        <f t="shared" si="12"/>
        <v>8325</v>
      </c>
      <c r="L24" s="125">
        <f t="shared" si="12"/>
        <v>8705</v>
      </c>
      <c r="M24" s="125">
        <f t="shared" si="12"/>
        <v>8329</v>
      </c>
      <c r="N24" s="125">
        <f t="shared" si="12"/>
        <v>7808</v>
      </c>
      <c r="O24" s="125">
        <f t="shared" si="12"/>
        <v>9010</v>
      </c>
      <c r="P24" s="125">
        <f t="shared" si="12"/>
        <v>7423</v>
      </c>
      <c r="Q24" s="125">
        <f t="shared" si="12"/>
        <v>6500</v>
      </c>
      <c r="R24" s="125">
        <f t="shared" si="12"/>
        <v>8586</v>
      </c>
      <c r="S24" s="125">
        <f t="shared" si="12"/>
        <v>7146</v>
      </c>
      <c r="T24" s="125">
        <f t="shared" si="12"/>
        <v>8712</v>
      </c>
      <c r="U24" s="125">
        <f t="shared" si="12"/>
        <v>8984</v>
      </c>
      <c r="V24" s="125">
        <f t="shared" si="12"/>
        <v>7573</v>
      </c>
      <c r="W24" s="125">
        <f t="shared" si="12"/>
        <v>8063</v>
      </c>
      <c r="X24" s="125">
        <f t="shared" si="12"/>
        <v>7025</v>
      </c>
      <c r="Y24" s="125">
        <f t="shared" si="12"/>
        <v>6508</v>
      </c>
      <c r="Z24" s="125">
        <f t="shared" si="12"/>
        <v>6907</v>
      </c>
      <c r="AA24" s="125">
        <f t="shared" si="12"/>
        <v>7584</v>
      </c>
      <c r="AB24" s="125">
        <f t="shared" si="12"/>
        <v>8130</v>
      </c>
      <c r="AC24" s="125">
        <f t="shared" si="12"/>
        <v>7523</v>
      </c>
      <c r="AD24" s="125">
        <f t="shared" si="12"/>
        <v>8275</v>
      </c>
      <c r="AE24" s="125">
        <f t="shared" si="12"/>
        <v>7677</v>
      </c>
      <c r="AF24" s="125">
        <f t="shared" si="12"/>
        <v>8555</v>
      </c>
      <c r="AH24" s="125">
        <f t="shared" ref="AH24" si="13">+AH21+AH23</f>
        <v>188630</v>
      </c>
      <c r="AJ24" s="118">
        <f t="shared" si="9"/>
        <v>0</v>
      </c>
    </row>
    <row r="25" spans="1:36" x14ac:dyDescent="0.25">
      <c r="B25" s="120" t="s">
        <v>120</v>
      </c>
      <c r="C25" s="120"/>
      <c r="D25" s="120"/>
      <c r="E25" s="120"/>
      <c r="F25" s="124">
        <v>100000</v>
      </c>
      <c r="AH25" s="121">
        <f>+F25</f>
        <v>100000</v>
      </c>
      <c r="AJ25" s="118">
        <f t="shared" si="9"/>
        <v>0</v>
      </c>
    </row>
    <row r="26" spans="1:36" x14ac:dyDescent="0.25">
      <c r="A26" s="118">
        <f>+F14-F26</f>
        <v>0</v>
      </c>
      <c r="B26" s="120" t="s">
        <v>1282</v>
      </c>
      <c r="C26" s="120"/>
      <c r="D26" s="120"/>
      <c r="E26" s="120"/>
      <c r="F26" s="124">
        <f>+F24+F25</f>
        <v>288630</v>
      </c>
      <c r="AH26" s="121">
        <f>+F26</f>
        <v>288630</v>
      </c>
      <c r="AJ26" s="118">
        <f t="shared" si="9"/>
        <v>0</v>
      </c>
    </row>
    <row r="28" spans="1:36" x14ac:dyDescent="0.25">
      <c r="B28" s="29" t="s">
        <v>1283</v>
      </c>
      <c r="C28" s="29"/>
      <c r="D28" s="29"/>
      <c r="E28" s="29"/>
      <c r="F28" s="117">
        <v>2019</v>
      </c>
      <c r="I28" s="117" t="s">
        <v>1248</v>
      </c>
      <c r="J28" s="117" t="s">
        <v>1249</v>
      </c>
      <c r="K28" s="117" t="s">
        <v>1250</v>
      </c>
      <c r="L28" s="117" t="s">
        <v>1251</v>
      </c>
      <c r="M28" s="117" t="s">
        <v>1252</v>
      </c>
      <c r="N28" s="117" t="s">
        <v>1253</v>
      </c>
      <c r="O28" s="117" t="s">
        <v>1254</v>
      </c>
      <c r="P28" s="117" t="s">
        <v>1255</v>
      </c>
      <c r="Q28" s="117" t="s">
        <v>1256</v>
      </c>
      <c r="R28" s="117" t="s">
        <v>1257</v>
      </c>
      <c r="S28" s="117" t="s">
        <v>1258</v>
      </c>
      <c r="T28" s="117" t="s">
        <v>1259</v>
      </c>
      <c r="U28" s="117" t="s">
        <v>1260</v>
      </c>
      <c r="V28" s="117" t="s">
        <v>1261</v>
      </c>
      <c r="W28" s="117" t="s">
        <v>1262</v>
      </c>
      <c r="X28" s="117" t="s">
        <v>1263</v>
      </c>
      <c r="Y28" s="117" t="s">
        <v>1264</v>
      </c>
      <c r="Z28" s="117" t="s">
        <v>1265</v>
      </c>
      <c r="AA28" s="117" t="s">
        <v>1266</v>
      </c>
      <c r="AB28" s="117" t="s">
        <v>1267</v>
      </c>
      <c r="AC28" s="117" t="s">
        <v>1268</v>
      </c>
      <c r="AD28" s="117" t="s">
        <v>1269</v>
      </c>
      <c r="AE28" s="117" t="s">
        <v>1270</v>
      </c>
      <c r="AF28" s="117" t="s">
        <v>1271</v>
      </c>
      <c r="AH28" s="117" t="s">
        <v>1271</v>
      </c>
    </row>
    <row r="29" spans="1:36" x14ac:dyDescent="0.25">
      <c r="B29" s="29"/>
      <c r="C29" s="29"/>
      <c r="D29" s="29"/>
      <c r="E29" s="29"/>
      <c r="F29" s="117" t="s">
        <v>1272</v>
      </c>
      <c r="I29" s="117" t="s">
        <v>1272</v>
      </c>
      <c r="J29" s="117" t="s">
        <v>1272</v>
      </c>
      <c r="K29" s="117" t="s">
        <v>1272</v>
      </c>
      <c r="L29" s="117" t="s">
        <v>1272</v>
      </c>
      <c r="M29" s="117" t="s">
        <v>1272</v>
      </c>
      <c r="N29" s="117" t="s">
        <v>1272</v>
      </c>
      <c r="O29" s="117" t="s">
        <v>1272</v>
      </c>
      <c r="P29" s="117" t="s">
        <v>1272</v>
      </c>
      <c r="Q29" s="117" t="s">
        <v>1272</v>
      </c>
      <c r="R29" s="117" t="s">
        <v>1272</v>
      </c>
      <c r="S29" s="117" t="s">
        <v>1272</v>
      </c>
      <c r="T29" s="117" t="s">
        <v>1272</v>
      </c>
      <c r="U29" s="117" t="s">
        <v>1272</v>
      </c>
      <c r="V29" s="117" t="s">
        <v>1272</v>
      </c>
      <c r="W29" s="117" t="s">
        <v>1272</v>
      </c>
      <c r="X29" s="117" t="s">
        <v>1272</v>
      </c>
      <c r="Y29" s="117" t="s">
        <v>1272</v>
      </c>
      <c r="Z29" s="117" t="s">
        <v>1272</v>
      </c>
      <c r="AA29" s="117" t="s">
        <v>1272</v>
      </c>
      <c r="AB29" s="117" t="s">
        <v>1272</v>
      </c>
      <c r="AC29" s="117" t="s">
        <v>1272</v>
      </c>
      <c r="AD29" s="117" t="s">
        <v>1272</v>
      </c>
      <c r="AE29" s="117" t="s">
        <v>1272</v>
      </c>
      <c r="AF29" s="117" t="s">
        <v>1272</v>
      </c>
      <c r="AH29" s="117" t="s">
        <v>1272</v>
      </c>
    </row>
    <row r="30" spans="1:36" x14ac:dyDescent="0.25">
      <c r="A30" s="126"/>
      <c r="B30" s="6" t="s">
        <v>1284</v>
      </c>
      <c r="C30" s="6"/>
      <c r="D30" s="6"/>
      <c r="E30" s="127"/>
      <c r="F30" s="127">
        <f>SUM(I30:AF30)</f>
        <v>195463</v>
      </c>
      <c r="H30" s="8" t="s">
        <v>1285</v>
      </c>
      <c r="I30" s="111">
        <v>8020</v>
      </c>
      <c r="J30" s="111">
        <v>8592</v>
      </c>
      <c r="K30" s="111">
        <v>7378</v>
      </c>
      <c r="L30" s="111">
        <v>8486</v>
      </c>
      <c r="M30" s="111">
        <v>8347</v>
      </c>
      <c r="N30" s="111">
        <v>8282</v>
      </c>
      <c r="O30" s="111">
        <v>7697</v>
      </c>
      <c r="P30" s="111">
        <v>8583</v>
      </c>
      <c r="Q30" s="111">
        <v>7677</v>
      </c>
      <c r="R30" s="111">
        <v>8984</v>
      </c>
      <c r="S30" s="111">
        <v>8969</v>
      </c>
      <c r="T30" s="111">
        <v>8100</v>
      </c>
      <c r="U30" s="111">
        <v>7537</v>
      </c>
      <c r="V30" s="111">
        <v>8777</v>
      </c>
      <c r="W30" s="111">
        <v>8630</v>
      </c>
      <c r="X30" s="111">
        <v>7781</v>
      </c>
      <c r="Y30" s="111">
        <v>8605</v>
      </c>
      <c r="Z30" s="111">
        <v>8023</v>
      </c>
      <c r="AA30" s="111">
        <v>7631</v>
      </c>
      <c r="AB30" s="111">
        <v>7966</v>
      </c>
      <c r="AC30" s="111">
        <v>7974</v>
      </c>
      <c r="AD30" s="111">
        <v>7573</v>
      </c>
      <c r="AE30" s="111">
        <v>8499</v>
      </c>
      <c r="AF30" s="111">
        <v>7352</v>
      </c>
      <c r="AH30" s="111">
        <f>SUM(I30:AF30)</f>
        <v>195463</v>
      </c>
      <c r="AJ30" s="118">
        <f t="shared" ref="AJ30:AJ45" si="14">+AH30-F30</f>
        <v>0</v>
      </c>
    </row>
    <row r="31" spans="1:36" x14ac:dyDescent="0.25">
      <c r="A31" s="126"/>
      <c r="B31" t="s">
        <v>1286</v>
      </c>
      <c r="F31" s="118">
        <f t="shared" ref="F31:F42" si="15">SUM(I31:AF31)</f>
        <v>35400</v>
      </c>
      <c r="H31" s="8" t="s">
        <v>1285</v>
      </c>
      <c r="I31" s="111">
        <v>1302</v>
      </c>
      <c r="J31" s="111">
        <v>1240</v>
      </c>
      <c r="K31" s="111">
        <v>1173</v>
      </c>
      <c r="L31" s="111">
        <v>1295</v>
      </c>
      <c r="M31" s="111">
        <v>1073</v>
      </c>
      <c r="N31" s="111">
        <v>1381</v>
      </c>
      <c r="O31" s="111">
        <v>1069</v>
      </c>
      <c r="P31" s="111">
        <v>1378</v>
      </c>
      <c r="Q31" s="111">
        <v>1004</v>
      </c>
      <c r="R31" s="111">
        <v>1308</v>
      </c>
      <c r="S31" s="111">
        <v>1025</v>
      </c>
      <c r="T31" s="111">
        <v>1031</v>
      </c>
      <c r="U31" s="111">
        <v>1296</v>
      </c>
      <c r="V31" s="111">
        <v>1295</v>
      </c>
      <c r="W31" s="111">
        <v>1322</v>
      </c>
      <c r="X31" s="111">
        <v>1012</v>
      </c>
      <c r="Y31" s="111">
        <v>1353</v>
      </c>
      <c r="Z31" s="111">
        <v>1310</v>
      </c>
      <c r="AA31" s="111">
        <v>1102</v>
      </c>
      <c r="AB31" s="111">
        <v>1405</v>
      </c>
      <c r="AC31" s="111">
        <v>1483</v>
      </c>
      <c r="AD31" s="111">
        <v>1157</v>
      </c>
      <c r="AE31" s="111">
        <v>1382</v>
      </c>
      <c r="AF31" s="111">
        <v>7004</v>
      </c>
      <c r="AH31" s="119">
        <f t="shared" ref="AH31:AH47" si="16">SUM(I31:AF31)</f>
        <v>35400</v>
      </c>
      <c r="AJ31" s="118">
        <f t="shared" si="14"/>
        <v>0</v>
      </c>
    </row>
    <row r="32" spans="1:36" x14ac:dyDescent="0.25">
      <c r="B32" t="s">
        <v>998</v>
      </c>
      <c r="F32" s="118">
        <f t="shared" si="15"/>
        <v>-101985.42000000003</v>
      </c>
      <c r="I32" s="119">
        <v>-4170.4000000000005</v>
      </c>
      <c r="J32" s="119">
        <v>-4296</v>
      </c>
      <c r="K32" s="119">
        <v>-3762.78</v>
      </c>
      <c r="L32" s="119">
        <v>-4243</v>
      </c>
      <c r="M32" s="119">
        <v>-4340.4400000000005</v>
      </c>
      <c r="N32" s="119">
        <v>-4141</v>
      </c>
      <c r="O32" s="119">
        <v>-4079.4100000000003</v>
      </c>
      <c r="P32" s="119">
        <v>-4720.6500000000005</v>
      </c>
      <c r="Q32" s="119">
        <v>-3915.27</v>
      </c>
      <c r="R32" s="119">
        <v>-4851.3600000000006</v>
      </c>
      <c r="S32" s="119">
        <v>-4932.9500000000007</v>
      </c>
      <c r="T32" s="119">
        <v>-4293</v>
      </c>
      <c r="U32" s="119">
        <v>-3994.61</v>
      </c>
      <c r="V32" s="119">
        <v>-4827.3500000000004</v>
      </c>
      <c r="W32" s="119">
        <v>-4315</v>
      </c>
      <c r="X32" s="119">
        <v>-3968.31</v>
      </c>
      <c r="Y32" s="119">
        <v>-4388.55</v>
      </c>
      <c r="Z32" s="119">
        <v>-4171.96</v>
      </c>
      <c r="AA32" s="119">
        <v>-4120.7400000000007</v>
      </c>
      <c r="AB32" s="119">
        <v>-4062.66</v>
      </c>
      <c r="AC32" s="119">
        <v>-4305.96</v>
      </c>
      <c r="AD32" s="119">
        <v>-3937.96</v>
      </c>
      <c r="AE32" s="119">
        <v>-4249.5</v>
      </c>
      <c r="AF32" s="119">
        <v>-3896.5600000000004</v>
      </c>
      <c r="AH32" s="119">
        <f t="shared" si="16"/>
        <v>-101985.42000000003</v>
      </c>
      <c r="AJ32" s="118">
        <f t="shared" si="14"/>
        <v>0</v>
      </c>
    </row>
    <row r="33" spans="1:37" s="6" customFormat="1" x14ac:dyDescent="0.25">
      <c r="B33" s="120" t="s">
        <v>999</v>
      </c>
      <c r="C33" s="120"/>
      <c r="D33" s="120"/>
      <c r="E33" s="120"/>
      <c r="F33" s="121">
        <f>+F30+F32</f>
        <v>93477.579999999973</v>
      </c>
      <c r="G33"/>
      <c r="H33"/>
      <c r="I33" s="121">
        <f>+I30+I32</f>
        <v>3849.5999999999995</v>
      </c>
      <c r="J33" s="121">
        <f t="shared" ref="J33:AF33" si="17">+J30+J32</f>
        <v>4296</v>
      </c>
      <c r="K33" s="121">
        <f t="shared" si="17"/>
        <v>3615.22</v>
      </c>
      <c r="L33" s="121">
        <f t="shared" si="17"/>
        <v>4243</v>
      </c>
      <c r="M33" s="121">
        <f t="shared" si="17"/>
        <v>4006.5599999999995</v>
      </c>
      <c r="N33" s="121">
        <f t="shared" si="17"/>
        <v>4141</v>
      </c>
      <c r="O33" s="121">
        <f t="shared" si="17"/>
        <v>3617.5899999999997</v>
      </c>
      <c r="P33" s="121">
        <f t="shared" si="17"/>
        <v>3862.3499999999995</v>
      </c>
      <c r="Q33" s="121">
        <f t="shared" si="17"/>
        <v>3761.73</v>
      </c>
      <c r="R33" s="121">
        <f t="shared" si="17"/>
        <v>4132.6399999999994</v>
      </c>
      <c r="S33" s="121">
        <f t="shared" si="17"/>
        <v>4036.0499999999993</v>
      </c>
      <c r="T33" s="121">
        <f t="shared" si="17"/>
        <v>3807</v>
      </c>
      <c r="U33" s="121">
        <f t="shared" si="17"/>
        <v>3542.39</v>
      </c>
      <c r="V33" s="121">
        <f t="shared" si="17"/>
        <v>3949.6499999999996</v>
      </c>
      <c r="W33" s="121">
        <f t="shared" si="17"/>
        <v>4315</v>
      </c>
      <c r="X33" s="121">
        <f t="shared" si="17"/>
        <v>3812.69</v>
      </c>
      <c r="Y33" s="121">
        <f t="shared" si="17"/>
        <v>4216.45</v>
      </c>
      <c r="Z33" s="121">
        <f t="shared" si="17"/>
        <v>3851.04</v>
      </c>
      <c r="AA33" s="121">
        <f t="shared" si="17"/>
        <v>3510.2599999999993</v>
      </c>
      <c r="AB33" s="121">
        <f t="shared" si="17"/>
        <v>3903.34</v>
      </c>
      <c r="AC33" s="121">
        <f t="shared" si="17"/>
        <v>3668.04</v>
      </c>
      <c r="AD33" s="121">
        <f t="shared" si="17"/>
        <v>3635.04</v>
      </c>
      <c r="AE33" s="121">
        <f t="shared" si="17"/>
        <v>4249.5</v>
      </c>
      <c r="AF33" s="121">
        <f t="shared" si="17"/>
        <v>3455.4399999999996</v>
      </c>
      <c r="AH33" s="121">
        <f t="shared" ref="AH33" si="18">+AH30+AH32</f>
        <v>93477.579999999973</v>
      </c>
      <c r="AJ33" s="118">
        <f t="shared" si="14"/>
        <v>0</v>
      </c>
    </row>
    <row r="34" spans="1:37" x14ac:dyDescent="0.25">
      <c r="B34" t="s">
        <v>1287</v>
      </c>
      <c r="F34" s="118">
        <f t="shared" si="15"/>
        <v>-26235</v>
      </c>
      <c r="I34" s="119">
        <v>-986</v>
      </c>
      <c r="J34" s="119">
        <v>-1077</v>
      </c>
      <c r="K34" s="119">
        <v>-1008</v>
      </c>
      <c r="L34" s="119">
        <v>-1135</v>
      </c>
      <c r="M34" s="119">
        <v>-1121</v>
      </c>
      <c r="N34" s="119">
        <v>-1010</v>
      </c>
      <c r="O34" s="119">
        <v>-958</v>
      </c>
      <c r="P34" s="119">
        <v>-1267</v>
      </c>
      <c r="Q34" s="119">
        <v>-929</v>
      </c>
      <c r="R34" s="119">
        <v>-900</v>
      </c>
      <c r="S34" s="119">
        <v>-1148</v>
      </c>
      <c r="T34" s="119">
        <v>-1248</v>
      </c>
      <c r="U34" s="119">
        <v>-1219</v>
      </c>
      <c r="V34" s="119">
        <v>-1190</v>
      </c>
      <c r="W34" s="119">
        <v>-976</v>
      </c>
      <c r="X34" s="119">
        <v>-951</v>
      </c>
      <c r="Y34" s="119">
        <v>-1097</v>
      </c>
      <c r="Z34" s="119">
        <v>-986</v>
      </c>
      <c r="AA34" s="119">
        <v>-1254</v>
      </c>
      <c r="AB34" s="119">
        <v>-1241</v>
      </c>
      <c r="AC34" s="119">
        <v>-1015</v>
      </c>
      <c r="AD34" s="119">
        <v>-1069</v>
      </c>
      <c r="AE34" s="119">
        <v>-1151</v>
      </c>
      <c r="AF34" s="119">
        <v>-1299</v>
      </c>
      <c r="AH34" s="119">
        <f t="shared" si="16"/>
        <v>-26235</v>
      </c>
      <c r="AJ34" s="118">
        <f t="shared" si="14"/>
        <v>0</v>
      </c>
    </row>
    <row r="35" spans="1:37" x14ac:dyDescent="0.25">
      <c r="B35" t="s">
        <v>1288</v>
      </c>
      <c r="F35" s="118">
        <f t="shared" si="15"/>
        <v>-23591.770000000004</v>
      </c>
      <c r="I35" s="119">
        <v>-842.28</v>
      </c>
      <c r="J35" s="119">
        <v>-869.90000000000009</v>
      </c>
      <c r="K35" s="119">
        <v>-1156.6100000000001</v>
      </c>
      <c r="L35" s="119">
        <v>-857.30000000000007</v>
      </c>
      <c r="M35" s="119">
        <v>-984.72</v>
      </c>
      <c r="N35" s="119">
        <v>-1037.1400000000001</v>
      </c>
      <c r="O35" s="119">
        <v>-826</v>
      </c>
      <c r="P35" s="119">
        <v>-1120.98</v>
      </c>
      <c r="Q35" s="119">
        <v>-1077.7</v>
      </c>
      <c r="R35" s="119">
        <v>-1133.7</v>
      </c>
      <c r="S35" s="119">
        <v>-1102.6600000000001</v>
      </c>
      <c r="T35" s="119">
        <v>-922.02</v>
      </c>
      <c r="U35" s="119">
        <v>-837.7</v>
      </c>
      <c r="V35" s="119">
        <v>-882.40000000000009</v>
      </c>
      <c r="W35" s="119">
        <v>-1196.1600000000001</v>
      </c>
      <c r="X35" s="119">
        <v>-1059.45</v>
      </c>
      <c r="Y35" s="119">
        <v>-912.67</v>
      </c>
      <c r="Z35" s="119">
        <v>-923.76</v>
      </c>
      <c r="AA35" s="119">
        <v>-970.97</v>
      </c>
      <c r="AB35" s="119">
        <v>-1031.55</v>
      </c>
      <c r="AC35" s="119">
        <v>-809.27</v>
      </c>
      <c r="AD35" s="119">
        <v>-1029.3400000000001</v>
      </c>
      <c r="AE35" s="119">
        <v>-872.74</v>
      </c>
      <c r="AF35" s="119">
        <v>-1134.75</v>
      </c>
      <c r="AH35" s="119">
        <f t="shared" si="16"/>
        <v>-23591.770000000004</v>
      </c>
      <c r="AJ35" s="118">
        <f t="shared" si="14"/>
        <v>0</v>
      </c>
    </row>
    <row r="36" spans="1:37" x14ac:dyDescent="0.25">
      <c r="A36" s="126"/>
      <c r="B36" t="s">
        <v>1289</v>
      </c>
      <c r="F36" s="118">
        <f t="shared" si="15"/>
        <v>5000</v>
      </c>
      <c r="H36" s="8" t="s">
        <v>1285</v>
      </c>
      <c r="I36" s="119">
        <v>0</v>
      </c>
      <c r="J36" s="119">
        <v>0</v>
      </c>
      <c r="K36" s="119">
        <v>0</v>
      </c>
      <c r="L36" s="119">
        <v>0</v>
      </c>
      <c r="M36" s="119">
        <v>0</v>
      </c>
      <c r="N36" s="119">
        <v>0</v>
      </c>
      <c r="O36" s="119">
        <v>0</v>
      </c>
      <c r="P36" s="119">
        <v>5000</v>
      </c>
      <c r="Q36" s="119">
        <v>0</v>
      </c>
      <c r="R36" s="119">
        <v>0</v>
      </c>
      <c r="S36" s="119">
        <v>0</v>
      </c>
      <c r="T36" s="119">
        <v>0</v>
      </c>
      <c r="U36" s="119">
        <v>0</v>
      </c>
      <c r="V36" s="119">
        <v>0</v>
      </c>
      <c r="W36" s="119">
        <v>0</v>
      </c>
      <c r="X36" s="119">
        <v>0</v>
      </c>
      <c r="Y36" s="119">
        <v>0</v>
      </c>
      <c r="Z36" s="119">
        <v>0</v>
      </c>
      <c r="AA36" s="119">
        <v>0</v>
      </c>
      <c r="AB36" s="119">
        <v>0</v>
      </c>
      <c r="AC36" s="119">
        <v>0</v>
      </c>
      <c r="AD36" s="119">
        <v>0</v>
      </c>
      <c r="AE36" s="119">
        <v>0</v>
      </c>
      <c r="AF36" s="119">
        <v>0</v>
      </c>
      <c r="AH36" s="119">
        <f t="shared" si="16"/>
        <v>5000</v>
      </c>
      <c r="AJ36" s="118">
        <f t="shared" si="14"/>
        <v>0</v>
      </c>
    </row>
    <row r="37" spans="1:37" x14ac:dyDescent="0.25">
      <c r="A37" s="126"/>
      <c r="B37" t="s">
        <v>1290</v>
      </c>
      <c r="F37" s="118">
        <f t="shared" si="15"/>
        <v>-1000</v>
      </c>
      <c r="H37" s="8" t="s">
        <v>1285</v>
      </c>
      <c r="I37" s="119">
        <v>0</v>
      </c>
      <c r="J37" s="119">
        <v>0</v>
      </c>
      <c r="K37" s="119">
        <v>0</v>
      </c>
      <c r="L37" s="119">
        <v>-1000</v>
      </c>
      <c r="M37" s="119">
        <v>0</v>
      </c>
      <c r="N37" s="119">
        <v>0</v>
      </c>
      <c r="O37" s="119">
        <v>0</v>
      </c>
      <c r="P37" s="119">
        <v>0</v>
      </c>
      <c r="Q37" s="119">
        <v>0</v>
      </c>
      <c r="R37" s="119">
        <v>0</v>
      </c>
      <c r="S37" s="119">
        <v>0</v>
      </c>
      <c r="T37" s="119">
        <v>0</v>
      </c>
      <c r="U37" s="119">
        <v>0</v>
      </c>
      <c r="V37" s="119">
        <v>0</v>
      </c>
      <c r="W37" s="119">
        <v>0</v>
      </c>
      <c r="X37" s="119">
        <v>0</v>
      </c>
      <c r="Y37" s="119">
        <v>0</v>
      </c>
      <c r="Z37" s="119">
        <v>0</v>
      </c>
      <c r="AA37" s="119">
        <v>0</v>
      </c>
      <c r="AB37" s="119">
        <v>0</v>
      </c>
      <c r="AC37" s="119">
        <v>0</v>
      </c>
      <c r="AD37" s="119">
        <v>0</v>
      </c>
      <c r="AE37" s="119">
        <v>0</v>
      </c>
      <c r="AF37" s="119">
        <v>0</v>
      </c>
      <c r="AH37" s="119">
        <f t="shared" si="16"/>
        <v>-1000</v>
      </c>
      <c r="AJ37" s="118">
        <f t="shared" si="14"/>
        <v>0</v>
      </c>
    </row>
    <row r="38" spans="1:37" x14ac:dyDescent="0.25">
      <c r="A38" s="126"/>
      <c r="B38" t="s">
        <v>1291</v>
      </c>
      <c r="F38" s="118">
        <f t="shared" si="15"/>
        <v>0</v>
      </c>
      <c r="H38" s="8" t="s">
        <v>1285</v>
      </c>
      <c r="I38" s="119">
        <v>0</v>
      </c>
      <c r="J38" s="119">
        <v>0</v>
      </c>
      <c r="K38" s="119">
        <v>0</v>
      </c>
      <c r="L38" s="119">
        <v>0</v>
      </c>
      <c r="M38" s="119">
        <v>0</v>
      </c>
      <c r="N38" s="119">
        <v>0</v>
      </c>
      <c r="O38" s="119">
        <v>0</v>
      </c>
      <c r="P38" s="119">
        <v>0</v>
      </c>
      <c r="Q38" s="119">
        <v>0</v>
      </c>
      <c r="R38" s="119">
        <v>0</v>
      </c>
      <c r="S38" s="119">
        <v>0</v>
      </c>
      <c r="T38" s="119">
        <v>0</v>
      </c>
      <c r="U38" s="119">
        <v>0</v>
      </c>
      <c r="V38" s="119">
        <v>0</v>
      </c>
      <c r="W38" s="119">
        <v>0</v>
      </c>
      <c r="X38" s="119">
        <v>0</v>
      </c>
      <c r="Y38" s="119">
        <v>0</v>
      </c>
      <c r="Z38" s="119">
        <v>0</v>
      </c>
      <c r="AA38" s="119">
        <v>0</v>
      </c>
      <c r="AB38" s="119">
        <v>0</v>
      </c>
      <c r="AC38" s="119">
        <v>0</v>
      </c>
      <c r="AD38" s="119">
        <v>0</v>
      </c>
      <c r="AE38" s="119">
        <v>0</v>
      </c>
      <c r="AF38" s="119">
        <v>0</v>
      </c>
      <c r="AH38" s="119">
        <f t="shared" si="16"/>
        <v>0</v>
      </c>
      <c r="AJ38" s="118">
        <f t="shared" si="14"/>
        <v>0</v>
      </c>
    </row>
    <row r="39" spans="1:37" x14ac:dyDescent="0.25">
      <c r="B39" t="s">
        <v>1292</v>
      </c>
      <c r="F39" s="118">
        <f t="shared" si="15"/>
        <v>-2070</v>
      </c>
      <c r="I39" s="119">
        <v>-96</v>
      </c>
      <c r="J39" s="119">
        <v>-88</v>
      </c>
      <c r="K39" s="119">
        <v>-81</v>
      </c>
      <c r="L39" s="119">
        <v>-84</v>
      </c>
      <c r="M39" s="119">
        <v>-73</v>
      </c>
      <c r="N39" s="119">
        <v>-88</v>
      </c>
      <c r="O39" s="119">
        <v>-88</v>
      </c>
      <c r="P39" s="119">
        <v>-80</v>
      </c>
      <c r="Q39" s="119">
        <v>-75</v>
      </c>
      <c r="R39" s="119">
        <v>-73</v>
      </c>
      <c r="S39" s="119">
        <v>-73</v>
      </c>
      <c r="T39" s="119">
        <v>-97</v>
      </c>
      <c r="U39" s="119">
        <v>-72</v>
      </c>
      <c r="V39" s="119">
        <v>-98</v>
      </c>
      <c r="W39" s="119">
        <v>-88</v>
      </c>
      <c r="X39" s="119">
        <v>-95</v>
      </c>
      <c r="Y39" s="119">
        <v>-99</v>
      </c>
      <c r="Z39" s="119">
        <v>-89</v>
      </c>
      <c r="AA39" s="119">
        <v>-80</v>
      </c>
      <c r="AB39" s="119">
        <v>-90</v>
      </c>
      <c r="AC39" s="119">
        <v>-79</v>
      </c>
      <c r="AD39" s="119">
        <v>-97</v>
      </c>
      <c r="AE39" s="119">
        <v>-100</v>
      </c>
      <c r="AF39" s="119">
        <v>-87</v>
      </c>
      <c r="AH39" s="119">
        <f t="shared" si="16"/>
        <v>-2070</v>
      </c>
      <c r="AJ39" s="118">
        <f t="shared" si="14"/>
        <v>0</v>
      </c>
    </row>
    <row r="40" spans="1:37" s="6" customFormat="1" x14ac:dyDescent="0.25">
      <c r="B40" s="120" t="s">
        <v>1293</v>
      </c>
      <c r="C40" s="120"/>
      <c r="D40" s="120"/>
      <c r="E40" s="120"/>
      <c r="F40" s="122">
        <f t="shared" ref="F40" si="19">SUM(F33:F39)</f>
        <v>45580.809999999969</v>
      </c>
      <c r="G40"/>
      <c r="H40"/>
      <c r="I40" s="122">
        <f t="shared" ref="I40:AF40" si="20">SUM(I33:I39)</f>
        <v>1925.3199999999995</v>
      </c>
      <c r="J40" s="122">
        <f t="shared" si="20"/>
        <v>2261.1</v>
      </c>
      <c r="K40" s="122">
        <f t="shared" si="20"/>
        <v>1369.6099999999997</v>
      </c>
      <c r="L40" s="122">
        <f t="shared" si="20"/>
        <v>1166.6999999999998</v>
      </c>
      <c r="M40" s="122">
        <f t="shared" si="20"/>
        <v>1827.8399999999995</v>
      </c>
      <c r="N40" s="122">
        <f t="shared" si="20"/>
        <v>2005.8599999999997</v>
      </c>
      <c r="O40" s="122">
        <f t="shared" si="20"/>
        <v>1745.5899999999997</v>
      </c>
      <c r="P40" s="122">
        <f t="shared" si="20"/>
        <v>6394.369999999999</v>
      </c>
      <c r="Q40" s="122">
        <f t="shared" si="20"/>
        <v>1680.03</v>
      </c>
      <c r="R40" s="122">
        <f t="shared" si="20"/>
        <v>2025.9399999999996</v>
      </c>
      <c r="S40" s="122">
        <f t="shared" si="20"/>
        <v>1712.3899999999992</v>
      </c>
      <c r="T40" s="122">
        <f t="shared" si="20"/>
        <v>1539.98</v>
      </c>
      <c r="U40" s="122">
        <f t="shared" si="20"/>
        <v>1413.6899999999998</v>
      </c>
      <c r="V40" s="122">
        <f t="shared" si="20"/>
        <v>1779.2499999999995</v>
      </c>
      <c r="W40" s="122">
        <f t="shared" si="20"/>
        <v>2054.84</v>
      </c>
      <c r="X40" s="122">
        <f t="shared" si="20"/>
        <v>1707.24</v>
      </c>
      <c r="Y40" s="122">
        <f t="shared" si="20"/>
        <v>2107.7799999999997</v>
      </c>
      <c r="Z40" s="122">
        <f t="shared" si="20"/>
        <v>1852.28</v>
      </c>
      <c r="AA40" s="122">
        <f t="shared" si="20"/>
        <v>1205.2899999999993</v>
      </c>
      <c r="AB40" s="122">
        <f t="shared" si="20"/>
        <v>1540.7900000000002</v>
      </c>
      <c r="AC40" s="122">
        <f t="shared" si="20"/>
        <v>1764.77</v>
      </c>
      <c r="AD40" s="122">
        <f t="shared" si="20"/>
        <v>1439.6999999999998</v>
      </c>
      <c r="AE40" s="122">
        <f t="shared" si="20"/>
        <v>2125.7600000000002</v>
      </c>
      <c r="AF40" s="122">
        <f t="shared" si="20"/>
        <v>934.6899999999996</v>
      </c>
      <c r="AH40" s="122">
        <f t="shared" ref="AH40" si="21">SUM(AH33:AH39)</f>
        <v>45580.809999999969</v>
      </c>
      <c r="AJ40" s="118">
        <f t="shared" si="14"/>
        <v>0</v>
      </c>
    </row>
    <row r="41" spans="1:37" x14ac:dyDescent="0.25">
      <c r="A41" s="126"/>
      <c r="B41" t="s">
        <v>1294</v>
      </c>
      <c r="F41" s="118">
        <f t="shared" si="15"/>
        <v>20403</v>
      </c>
      <c r="H41" s="8" t="s">
        <v>1285</v>
      </c>
      <c r="I41" s="111">
        <v>818</v>
      </c>
      <c r="J41" s="111">
        <v>890</v>
      </c>
      <c r="K41" s="111">
        <v>845</v>
      </c>
      <c r="L41" s="111">
        <v>810</v>
      </c>
      <c r="M41" s="111">
        <v>808</v>
      </c>
      <c r="N41" s="111">
        <v>805</v>
      </c>
      <c r="O41" s="111">
        <v>865</v>
      </c>
      <c r="P41" s="111">
        <v>815</v>
      </c>
      <c r="Q41" s="111">
        <v>888</v>
      </c>
      <c r="R41" s="111">
        <v>845</v>
      </c>
      <c r="S41" s="111">
        <v>807</v>
      </c>
      <c r="T41" s="111">
        <v>880</v>
      </c>
      <c r="U41" s="111">
        <v>844</v>
      </c>
      <c r="V41" s="111">
        <v>816</v>
      </c>
      <c r="W41" s="111">
        <v>893</v>
      </c>
      <c r="X41" s="111">
        <v>809</v>
      </c>
      <c r="Y41" s="111">
        <v>890</v>
      </c>
      <c r="Z41" s="111">
        <v>857</v>
      </c>
      <c r="AA41" s="111">
        <v>883</v>
      </c>
      <c r="AB41" s="111">
        <v>818</v>
      </c>
      <c r="AC41" s="111">
        <v>877</v>
      </c>
      <c r="AD41" s="111">
        <v>891</v>
      </c>
      <c r="AE41" s="111">
        <v>857</v>
      </c>
      <c r="AF41" s="111">
        <v>892</v>
      </c>
      <c r="AH41" s="119">
        <f t="shared" si="16"/>
        <v>20403</v>
      </c>
      <c r="AJ41" s="118">
        <f t="shared" si="14"/>
        <v>0</v>
      </c>
    </row>
    <row r="42" spans="1:37" x14ac:dyDescent="0.25">
      <c r="A42" s="126"/>
      <c r="B42" t="s">
        <v>1295</v>
      </c>
      <c r="F42" s="118">
        <f t="shared" si="15"/>
        <v>-5697.6012499999988</v>
      </c>
      <c r="H42" s="8" t="s">
        <v>1285</v>
      </c>
      <c r="I42" s="119">
        <f>+-I40/8</f>
        <v>-240.66499999999994</v>
      </c>
      <c r="J42" s="119">
        <f t="shared" ref="J42:AF42" si="22">+-J40/8</f>
        <v>-282.63749999999999</v>
      </c>
      <c r="K42" s="119">
        <f t="shared" si="22"/>
        <v>-171.20124999999996</v>
      </c>
      <c r="L42" s="119">
        <f t="shared" si="22"/>
        <v>-145.83749999999998</v>
      </c>
      <c r="M42" s="119">
        <f t="shared" si="22"/>
        <v>-228.47999999999993</v>
      </c>
      <c r="N42" s="119">
        <f t="shared" si="22"/>
        <v>-250.73249999999996</v>
      </c>
      <c r="O42" s="119">
        <f t="shared" si="22"/>
        <v>-218.19874999999996</v>
      </c>
      <c r="P42" s="119">
        <f t="shared" si="22"/>
        <v>-799.29624999999987</v>
      </c>
      <c r="Q42" s="119">
        <f t="shared" si="22"/>
        <v>-210.00375</v>
      </c>
      <c r="R42" s="119">
        <f t="shared" si="22"/>
        <v>-253.24249999999995</v>
      </c>
      <c r="S42" s="119">
        <f t="shared" si="22"/>
        <v>-214.0487499999999</v>
      </c>
      <c r="T42" s="119">
        <f t="shared" si="22"/>
        <v>-192.4975</v>
      </c>
      <c r="U42" s="119">
        <f t="shared" si="22"/>
        <v>-176.71124999999998</v>
      </c>
      <c r="V42" s="119">
        <f t="shared" si="22"/>
        <v>-222.40624999999994</v>
      </c>
      <c r="W42" s="119">
        <f t="shared" si="22"/>
        <v>-256.85500000000002</v>
      </c>
      <c r="X42" s="119">
        <f t="shared" si="22"/>
        <v>-213.405</v>
      </c>
      <c r="Y42" s="119">
        <f t="shared" si="22"/>
        <v>-263.47249999999997</v>
      </c>
      <c r="Z42" s="119">
        <f t="shared" si="22"/>
        <v>-231.535</v>
      </c>
      <c r="AA42" s="119">
        <f t="shared" si="22"/>
        <v>-150.66124999999991</v>
      </c>
      <c r="AB42" s="119">
        <f t="shared" si="22"/>
        <v>-192.59875000000002</v>
      </c>
      <c r="AC42" s="119">
        <f t="shared" si="22"/>
        <v>-220.59625</v>
      </c>
      <c r="AD42" s="119">
        <f t="shared" si="22"/>
        <v>-179.96249999999998</v>
      </c>
      <c r="AE42" s="119">
        <f t="shared" si="22"/>
        <v>-265.72000000000003</v>
      </c>
      <c r="AF42" s="119">
        <f t="shared" si="22"/>
        <v>-116.83624999999995</v>
      </c>
      <c r="AH42" s="119">
        <f t="shared" si="16"/>
        <v>-5697.6012499999988</v>
      </c>
      <c r="AJ42" s="118">
        <f t="shared" si="14"/>
        <v>0</v>
      </c>
    </row>
    <row r="43" spans="1:37" s="6" customFormat="1" x14ac:dyDescent="0.25">
      <c r="B43" s="120" t="s">
        <v>1022</v>
      </c>
      <c r="C43" s="120"/>
      <c r="D43" s="120"/>
      <c r="E43" s="120"/>
      <c r="F43" s="122">
        <f>+F40+F42</f>
        <v>39883.208749999969</v>
      </c>
      <c r="G43"/>
      <c r="H43"/>
      <c r="I43" s="122">
        <f>+I40+I42</f>
        <v>1684.6549999999995</v>
      </c>
      <c r="J43" s="122">
        <f t="shared" ref="J43:AF43" si="23">+J40+J42</f>
        <v>1978.4624999999999</v>
      </c>
      <c r="K43" s="122">
        <f t="shared" si="23"/>
        <v>1198.4087499999996</v>
      </c>
      <c r="L43" s="122">
        <f t="shared" si="23"/>
        <v>1020.8624999999998</v>
      </c>
      <c r="M43" s="122">
        <f t="shared" si="23"/>
        <v>1599.3599999999994</v>
      </c>
      <c r="N43" s="122">
        <f t="shared" si="23"/>
        <v>1755.1274999999996</v>
      </c>
      <c r="O43" s="122">
        <f t="shared" si="23"/>
        <v>1527.3912499999997</v>
      </c>
      <c r="P43" s="122">
        <f t="shared" si="23"/>
        <v>5595.0737499999996</v>
      </c>
      <c r="Q43" s="122">
        <f t="shared" si="23"/>
        <v>1470.0262499999999</v>
      </c>
      <c r="R43" s="122">
        <f t="shared" si="23"/>
        <v>1772.6974999999998</v>
      </c>
      <c r="S43" s="122">
        <f t="shared" si="23"/>
        <v>1498.3412499999993</v>
      </c>
      <c r="T43" s="122">
        <f t="shared" si="23"/>
        <v>1347.4825000000001</v>
      </c>
      <c r="U43" s="122">
        <f t="shared" si="23"/>
        <v>1236.9787499999998</v>
      </c>
      <c r="V43" s="122">
        <f t="shared" si="23"/>
        <v>1556.8437499999995</v>
      </c>
      <c r="W43" s="122">
        <f t="shared" si="23"/>
        <v>1797.9850000000001</v>
      </c>
      <c r="X43" s="122">
        <f t="shared" si="23"/>
        <v>1493.835</v>
      </c>
      <c r="Y43" s="122">
        <f t="shared" si="23"/>
        <v>1844.3074999999999</v>
      </c>
      <c r="Z43" s="122">
        <f t="shared" si="23"/>
        <v>1620.7449999999999</v>
      </c>
      <c r="AA43" s="122">
        <f t="shared" si="23"/>
        <v>1054.6287499999994</v>
      </c>
      <c r="AB43" s="122">
        <f t="shared" si="23"/>
        <v>1348.1912500000001</v>
      </c>
      <c r="AC43" s="122">
        <f t="shared" si="23"/>
        <v>1544.1737499999999</v>
      </c>
      <c r="AD43" s="122">
        <f t="shared" si="23"/>
        <v>1259.7374999999997</v>
      </c>
      <c r="AE43" s="122">
        <f t="shared" si="23"/>
        <v>1860.0400000000002</v>
      </c>
      <c r="AF43" s="122">
        <f t="shared" si="23"/>
        <v>817.85374999999965</v>
      </c>
      <c r="AH43" s="122">
        <f t="shared" ref="AH43" si="24">+AH40+AH42</f>
        <v>39883.208749999969</v>
      </c>
      <c r="AJ43" s="118">
        <f t="shared" si="14"/>
        <v>0</v>
      </c>
    </row>
    <row r="44" spans="1:37" x14ac:dyDescent="0.25">
      <c r="A44" s="126"/>
      <c r="B44" s="202" t="s">
        <v>1024</v>
      </c>
      <c r="C44" s="202"/>
      <c r="D44" s="202"/>
      <c r="E44" s="202"/>
      <c r="F44" s="222">
        <f>-F43*0.3</f>
        <v>-11964.962624999991</v>
      </c>
      <c r="H44" s="8" t="s">
        <v>1285</v>
      </c>
      <c r="I44" s="119">
        <f>-I43*0.3</f>
        <v>-505.39649999999983</v>
      </c>
      <c r="J44" s="119">
        <f t="shared" ref="J44:AF44" si="25">-J43*0.3</f>
        <v>-593.53874999999994</v>
      </c>
      <c r="K44" s="119">
        <f t="shared" si="25"/>
        <v>-359.52262499999989</v>
      </c>
      <c r="L44" s="119">
        <f t="shared" si="25"/>
        <v>-306.25874999999996</v>
      </c>
      <c r="M44" s="119">
        <f t="shared" si="25"/>
        <v>-479.80799999999982</v>
      </c>
      <c r="N44" s="119">
        <f t="shared" si="25"/>
        <v>-526.53824999999983</v>
      </c>
      <c r="O44" s="119">
        <f t="shared" si="25"/>
        <v>-458.21737499999989</v>
      </c>
      <c r="P44" s="119">
        <f t="shared" si="25"/>
        <v>-1678.5221249999997</v>
      </c>
      <c r="Q44" s="119">
        <f t="shared" si="25"/>
        <v>-441.00787499999996</v>
      </c>
      <c r="R44" s="119">
        <f t="shared" si="25"/>
        <v>-531.80924999999991</v>
      </c>
      <c r="S44" s="119">
        <f t="shared" si="25"/>
        <v>-449.50237499999974</v>
      </c>
      <c r="T44" s="119">
        <f t="shared" si="25"/>
        <v>-404.24475000000001</v>
      </c>
      <c r="U44" s="119">
        <f t="shared" si="25"/>
        <v>-371.09362499999992</v>
      </c>
      <c r="V44" s="119">
        <f t="shared" si="25"/>
        <v>-467.05312499999985</v>
      </c>
      <c r="W44" s="119">
        <f t="shared" si="25"/>
        <v>-539.39549999999997</v>
      </c>
      <c r="X44" s="119">
        <f t="shared" si="25"/>
        <v>-448.15050000000002</v>
      </c>
      <c r="Y44" s="119">
        <f t="shared" si="25"/>
        <v>-553.29224999999997</v>
      </c>
      <c r="Z44" s="119">
        <f t="shared" si="25"/>
        <v>-486.22349999999994</v>
      </c>
      <c r="AA44" s="119">
        <f t="shared" si="25"/>
        <v>-316.38862499999982</v>
      </c>
      <c r="AB44" s="119">
        <f t="shared" si="25"/>
        <v>-404.45737500000001</v>
      </c>
      <c r="AC44" s="119">
        <f t="shared" si="25"/>
        <v>-463.25212499999998</v>
      </c>
      <c r="AD44" s="119">
        <f t="shared" si="25"/>
        <v>-377.92124999999993</v>
      </c>
      <c r="AE44" s="119">
        <f t="shared" si="25"/>
        <v>-558.01200000000006</v>
      </c>
      <c r="AF44" s="119">
        <f t="shared" si="25"/>
        <v>-245.35612499999988</v>
      </c>
      <c r="AH44" s="222">
        <f t="shared" si="16"/>
        <v>-11964.962625</v>
      </c>
      <c r="AJ44" s="118">
        <f t="shared" si="14"/>
        <v>0</v>
      </c>
    </row>
    <row r="45" spans="1:37" s="6" customFormat="1" ht="15.75" thickBot="1" x14ac:dyDescent="0.3">
      <c r="B45" s="120" t="s">
        <v>1029</v>
      </c>
      <c r="C45" s="120"/>
      <c r="D45" s="120"/>
      <c r="E45" s="120"/>
      <c r="F45" s="122">
        <f>+F43+F44</f>
        <v>27918.246124999976</v>
      </c>
      <c r="G45"/>
      <c r="H45"/>
      <c r="I45" s="122">
        <f>+I43+I44</f>
        <v>1179.2584999999997</v>
      </c>
      <c r="J45" s="122">
        <f t="shared" ref="J45:AF45" si="26">+J43+J44</f>
        <v>1384.9237499999999</v>
      </c>
      <c r="K45" s="122">
        <f t="shared" si="26"/>
        <v>838.88612499999977</v>
      </c>
      <c r="L45" s="122">
        <f t="shared" si="26"/>
        <v>714.60374999999988</v>
      </c>
      <c r="M45" s="122">
        <f t="shared" si="26"/>
        <v>1119.5519999999997</v>
      </c>
      <c r="N45" s="122">
        <f t="shared" si="26"/>
        <v>1228.5892499999998</v>
      </c>
      <c r="O45" s="122">
        <f t="shared" si="26"/>
        <v>1069.1738749999997</v>
      </c>
      <c r="P45" s="122">
        <f t="shared" si="26"/>
        <v>3916.5516250000001</v>
      </c>
      <c r="Q45" s="122">
        <f t="shared" si="26"/>
        <v>1029.0183749999999</v>
      </c>
      <c r="R45" s="122">
        <f t="shared" si="26"/>
        <v>1240.88825</v>
      </c>
      <c r="S45" s="122">
        <f t="shared" si="26"/>
        <v>1048.8388749999995</v>
      </c>
      <c r="T45" s="122">
        <f t="shared" si="26"/>
        <v>943.23775000000001</v>
      </c>
      <c r="U45" s="122">
        <f t="shared" si="26"/>
        <v>865.88512499999979</v>
      </c>
      <c r="V45" s="122">
        <f t="shared" si="26"/>
        <v>1089.7906249999996</v>
      </c>
      <c r="W45" s="122">
        <f t="shared" si="26"/>
        <v>1258.5895</v>
      </c>
      <c r="X45" s="122">
        <f t="shared" si="26"/>
        <v>1045.6845000000001</v>
      </c>
      <c r="Y45" s="122">
        <f t="shared" si="26"/>
        <v>1291.0152499999999</v>
      </c>
      <c r="Z45" s="122">
        <f t="shared" si="26"/>
        <v>1134.5214999999998</v>
      </c>
      <c r="AA45" s="122">
        <f t="shared" si="26"/>
        <v>738.24012499999958</v>
      </c>
      <c r="AB45" s="122">
        <f t="shared" si="26"/>
        <v>943.73387500000013</v>
      </c>
      <c r="AC45" s="122">
        <f t="shared" si="26"/>
        <v>1080.9216249999999</v>
      </c>
      <c r="AD45" s="122">
        <f t="shared" si="26"/>
        <v>881.81624999999985</v>
      </c>
      <c r="AE45" s="122">
        <f t="shared" si="26"/>
        <v>1302.0280000000002</v>
      </c>
      <c r="AF45" s="122">
        <f t="shared" si="26"/>
        <v>572.49762499999974</v>
      </c>
      <c r="AH45" s="122">
        <f t="shared" ref="AH45" si="27">+AH43+AH44</f>
        <v>27918.246124999969</v>
      </c>
      <c r="AJ45" s="118">
        <f t="shared" si="14"/>
        <v>0</v>
      </c>
    </row>
    <row r="46" spans="1:37" x14ac:dyDescent="0.25">
      <c r="A46" s="126"/>
      <c r="F46" s="220" t="s">
        <v>1296</v>
      </c>
      <c r="H46" s="186" t="s">
        <v>1285</v>
      </c>
      <c r="I46" s="187">
        <v>540</v>
      </c>
      <c r="J46" s="187">
        <v>540</v>
      </c>
      <c r="K46" s="187">
        <v>540</v>
      </c>
      <c r="L46" s="187">
        <v>540</v>
      </c>
      <c r="M46" s="187">
        <v>540</v>
      </c>
      <c r="N46" s="187">
        <v>540</v>
      </c>
      <c r="O46" s="187">
        <v>540</v>
      </c>
      <c r="P46" s="187">
        <v>540</v>
      </c>
      <c r="Q46" s="187">
        <v>540</v>
      </c>
      <c r="R46" s="187">
        <v>540</v>
      </c>
      <c r="S46" s="187">
        <v>540</v>
      </c>
      <c r="T46" s="187">
        <v>540</v>
      </c>
      <c r="U46" s="187">
        <v>540</v>
      </c>
      <c r="V46" s="187">
        <v>540</v>
      </c>
      <c r="W46" s="187">
        <v>540</v>
      </c>
      <c r="X46" s="187">
        <v>540</v>
      </c>
      <c r="Y46" s="187">
        <v>540</v>
      </c>
      <c r="Z46" s="187">
        <v>540</v>
      </c>
      <c r="AA46" s="187">
        <v>540</v>
      </c>
      <c r="AB46" s="187">
        <v>540</v>
      </c>
      <c r="AC46" s="187">
        <v>540</v>
      </c>
      <c r="AD46" s="187">
        <v>540</v>
      </c>
      <c r="AE46" s="187">
        <v>540</v>
      </c>
      <c r="AF46" s="187">
        <v>540</v>
      </c>
      <c r="AG46" s="188" t="s">
        <v>1296</v>
      </c>
      <c r="AH46" s="134">
        <f t="shared" si="16"/>
        <v>12960</v>
      </c>
      <c r="AJ46" s="6"/>
      <c r="AK46" s="6"/>
    </row>
    <row r="47" spans="1:37" ht="15.75" thickBot="1" x14ac:dyDescent="0.3">
      <c r="A47" s="126"/>
      <c r="F47" s="221" t="s">
        <v>1297</v>
      </c>
      <c r="H47" s="189" t="s">
        <v>1285</v>
      </c>
      <c r="I47" s="190">
        <v>120</v>
      </c>
      <c r="J47" s="190">
        <v>120</v>
      </c>
      <c r="K47" s="190">
        <v>120</v>
      </c>
      <c r="L47" s="190">
        <v>120</v>
      </c>
      <c r="M47" s="190">
        <v>120</v>
      </c>
      <c r="N47" s="190">
        <v>120</v>
      </c>
      <c r="O47" s="190">
        <v>120</v>
      </c>
      <c r="P47" s="190">
        <v>120</v>
      </c>
      <c r="Q47" s="190">
        <v>120</v>
      </c>
      <c r="R47" s="190">
        <v>120</v>
      </c>
      <c r="S47" s="190">
        <v>120</v>
      </c>
      <c r="T47" s="190">
        <v>120</v>
      </c>
      <c r="U47" s="190">
        <v>120</v>
      </c>
      <c r="V47" s="190">
        <v>120</v>
      </c>
      <c r="W47" s="190">
        <v>120</v>
      </c>
      <c r="X47" s="190">
        <v>120</v>
      </c>
      <c r="Y47" s="190">
        <v>120</v>
      </c>
      <c r="Z47" s="190">
        <v>120</v>
      </c>
      <c r="AA47" s="190">
        <v>120</v>
      </c>
      <c r="AB47" s="190">
        <v>120</v>
      </c>
      <c r="AC47" s="190">
        <v>120</v>
      </c>
      <c r="AD47" s="190">
        <v>120</v>
      </c>
      <c r="AE47" s="190">
        <v>120</v>
      </c>
      <c r="AF47" s="190">
        <v>120</v>
      </c>
      <c r="AG47" s="191" t="s">
        <v>1297</v>
      </c>
      <c r="AH47" s="135">
        <f t="shared" si="16"/>
        <v>2880</v>
      </c>
      <c r="AJ47" s="6"/>
      <c r="AK47" s="6"/>
    </row>
    <row r="48" spans="1:37" x14ac:dyDescent="0.25">
      <c r="A48" s="126"/>
      <c r="H48" s="8"/>
      <c r="AG48" s="110"/>
    </row>
    <row r="49" spans="1:8" x14ac:dyDescent="0.25">
      <c r="A49" s="126"/>
      <c r="H49" s="8"/>
    </row>
    <row r="51" spans="1:8" x14ac:dyDescent="0.25">
      <c r="F51" s="127">
        <f>+F14-F26</f>
        <v>0</v>
      </c>
    </row>
  </sheetData>
  <pageMargins left="0.7" right="0.7" top="0.75" bottom="0.75" header="0.3" footer="0.3"/>
  <pageSetup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3A604-BEC2-4365-9DA7-86FBE3F30DF8}">
  <dimension ref="A1:N48"/>
  <sheetViews>
    <sheetView zoomScale="60" zoomScaleNormal="60" workbookViewId="0">
      <selection activeCell="AK103" sqref="AK103"/>
    </sheetView>
  </sheetViews>
  <sheetFormatPr baseColWidth="10" defaultRowHeight="15" x14ac:dyDescent="0.25"/>
  <sheetData>
    <row r="1" spans="1:14" x14ac:dyDescent="0.25">
      <c r="A1" s="201" t="s">
        <v>1362</v>
      </c>
      <c r="B1" s="204"/>
      <c r="C1" s="204"/>
      <c r="D1" s="204"/>
      <c r="E1" s="204"/>
      <c r="F1" s="204"/>
      <c r="G1" s="204"/>
      <c r="H1" s="204"/>
      <c r="I1" s="204"/>
      <c r="J1" s="204"/>
      <c r="K1" s="204"/>
      <c r="L1" s="204"/>
      <c r="M1" s="204"/>
      <c r="N1" s="204"/>
    </row>
    <row r="2" spans="1:14" x14ac:dyDescent="0.25">
      <c r="A2" s="204"/>
      <c r="B2" s="204"/>
      <c r="C2" s="204"/>
      <c r="D2" s="204"/>
      <c r="E2" s="204"/>
      <c r="F2" s="204"/>
      <c r="G2" s="204"/>
      <c r="H2" s="204"/>
      <c r="I2" s="204"/>
      <c r="J2" s="204"/>
      <c r="K2" s="204"/>
      <c r="L2" s="204"/>
      <c r="M2" s="204"/>
      <c r="N2" s="204"/>
    </row>
    <row r="3" spans="1:14" x14ac:dyDescent="0.25">
      <c r="A3" s="204"/>
      <c r="B3" s="204"/>
      <c r="C3" s="204"/>
      <c r="D3" s="204"/>
      <c r="E3" s="204"/>
      <c r="F3" s="204"/>
      <c r="G3" s="204"/>
      <c r="H3" s="204"/>
      <c r="I3" s="204"/>
      <c r="J3" s="204"/>
      <c r="K3" s="204"/>
      <c r="L3" s="204"/>
      <c r="M3" s="204"/>
      <c r="N3" s="204"/>
    </row>
    <row r="4" spans="1:14" x14ac:dyDescent="0.25">
      <c r="A4" s="204"/>
      <c r="B4" s="204"/>
      <c r="C4" s="204"/>
      <c r="D4" s="204"/>
      <c r="E4" s="204"/>
      <c r="F4" s="204"/>
      <c r="G4" s="204"/>
      <c r="H4" s="204"/>
      <c r="I4" s="204"/>
      <c r="J4" s="204"/>
      <c r="K4" s="204"/>
      <c r="L4" s="204"/>
      <c r="M4" s="204"/>
      <c r="N4" s="204"/>
    </row>
    <row r="5" spans="1:14" x14ac:dyDescent="0.25">
      <c r="A5" s="204"/>
      <c r="B5" s="204"/>
      <c r="C5" s="204"/>
      <c r="D5" s="204"/>
      <c r="E5" s="204"/>
      <c r="F5" s="204"/>
      <c r="G5" s="204"/>
      <c r="H5" s="204"/>
      <c r="I5" s="204"/>
      <c r="J5" s="204"/>
      <c r="K5" s="204"/>
      <c r="L5" s="204"/>
      <c r="M5" s="204"/>
      <c r="N5" s="204"/>
    </row>
    <row r="6" spans="1:14" x14ac:dyDescent="0.25">
      <c r="A6" s="204"/>
      <c r="B6" s="204"/>
      <c r="C6" s="204"/>
      <c r="D6" s="204"/>
      <c r="E6" s="204"/>
      <c r="F6" s="204"/>
      <c r="G6" s="204"/>
      <c r="H6" s="204"/>
      <c r="I6" s="204"/>
      <c r="J6" s="204"/>
      <c r="K6" s="204"/>
      <c r="L6" s="204"/>
      <c r="M6" s="204"/>
      <c r="N6" s="204"/>
    </row>
    <row r="7" spans="1:14" x14ac:dyDescent="0.25">
      <c r="A7" s="204"/>
      <c r="B7" s="204"/>
      <c r="C7" s="204"/>
      <c r="D7" s="204"/>
      <c r="E7" s="204"/>
      <c r="F7" s="204"/>
      <c r="G7" s="204"/>
      <c r="H7" s="204"/>
      <c r="I7" s="204"/>
      <c r="J7" s="204"/>
      <c r="K7" s="204"/>
      <c r="L7" s="204"/>
      <c r="M7" s="204"/>
      <c r="N7" s="204"/>
    </row>
    <row r="8" spans="1:14" x14ac:dyDescent="0.25">
      <c r="A8" s="204"/>
      <c r="B8" s="204"/>
      <c r="C8" s="204"/>
      <c r="D8" s="204"/>
      <c r="E8" s="204"/>
      <c r="F8" s="204"/>
      <c r="G8" s="204"/>
      <c r="H8" s="204"/>
      <c r="I8" s="204"/>
      <c r="J8" s="204"/>
      <c r="K8" s="204"/>
      <c r="L8" s="204"/>
      <c r="M8" s="204"/>
      <c r="N8" s="204"/>
    </row>
    <row r="9" spans="1:14" x14ac:dyDescent="0.25">
      <c r="A9" s="204"/>
      <c r="B9" s="204"/>
      <c r="C9" s="204"/>
      <c r="D9" s="204"/>
      <c r="E9" s="204"/>
      <c r="F9" s="204"/>
      <c r="G9" s="204"/>
      <c r="H9" s="204"/>
      <c r="I9" s="204"/>
      <c r="J9" s="204"/>
      <c r="K9" s="204"/>
      <c r="L9" s="204"/>
      <c r="M9" s="204"/>
      <c r="N9" s="204"/>
    </row>
    <row r="10" spans="1:14" x14ac:dyDescent="0.25">
      <c r="A10" s="204"/>
      <c r="B10" s="204"/>
      <c r="C10" s="204"/>
      <c r="D10" s="204"/>
      <c r="E10" s="204"/>
      <c r="F10" s="204"/>
      <c r="G10" s="204"/>
      <c r="H10" s="204"/>
      <c r="I10" s="204"/>
      <c r="J10" s="204"/>
      <c r="K10" s="204"/>
      <c r="L10" s="204"/>
      <c r="M10" s="204"/>
      <c r="N10" s="204"/>
    </row>
    <row r="11" spans="1:14" x14ac:dyDescent="0.25">
      <c r="A11" s="204"/>
      <c r="B11" s="204"/>
      <c r="C11" s="204"/>
      <c r="D11" s="204"/>
      <c r="E11" s="204"/>
      <c r="F11" s="204"/>
      <c r="G11" s="204"/>
      <c r="H11" s="204"/>
      <c r="I11" s="204"/>
      <c r="J11" s="204"/>
      <c r="K11" s="204"/>
      <c r="L11" s="204"/>
      <c r="M11" s="204"/>
      <c r="N11" s="204"/>
    </row>
    <row r="12" spans="1:14" x14ac:dyDescent="0.25">
      <c r="A12" s="204"/>
      <c r="B12" s="204"/>
      <c r="C12" s="204"/>
      <c r="D12" s="204"/>
      <c r="E12" s="204"/>
      <c r="F12" s="204"/>
      <c r="G12" s="204"/>
      <c r="H12" s="204"/>
      <c r="I12" s="204"/>
      <c r="J12" s="204"/>
      <c r="K12" s="204"/>
      <c r="L12" s="204"/>
      <c r="M12" s="204"/>
      <c r="N12" s="204"/>
    </row>
    <row r="13" spans="1:14" x14ac:dyDescent="0.25">
      <c r="A13" s="204"/>
      <c r="B13" s="204"/>
      <c r="C13" s="204"/>
      <c r="D13" s="204"/>
      <c r="E13" s="204"/>
      <c r="F13" s="204"/>
      <c r="G13" s="204"/>
      <c r="H13" s="204"/>
      <c r="I13" s="204"/>
      <c r="J13" s="204"/>
      <c r="K13" s="204"/>
      <c r="L13" s="204"/>
      <c r="M13" s="204"/>
      <c r="N13" s="204"/>
    </row>
    <row r="14" spans="1:14" x14ac:dyDescent="0.25">
      <c r="A14" s="204"/>
      <c r="B14" s="204"/>
      <c r="C14" s="204"/>
      <c r="D14" s="204"/>
      <c r="E14" s="204"/>
      <c r="F14" s="204"/>
      <c r="G14" s="204"/>
      <c r="H14" s="204"/>
      <c r="I14" s="204"/>
      <c r="J14" s="204"/>
      <c r="K14" s="204"/>
      <c r="L14" s="204"/>
      <c r="M14" s="204"/>
      <c r="N14" s="204"/>
    </row>
    <row r="15" spans="1:14" x14ac:dyDescent="0.25">
      <c r="A15" s="204"/>
      <c r="B15" s="204"/>
      <c r="C15" s="204"/>
      <c r="D15" s="204"/>
      <c r="E15" s="204"/>
      <c r="F15" s="204"/>
      <c r="G15" s="204"/>
      <c r="H15" s="204"/>
      <c r="I15" s="204"/>
      <c r="J15" s="204"/>
      <c r="K15" s="204"/>
      <c r="L15" s="204"/>
      <c r="M15" s="204"/>
      <c r="N15" s="204"/>
    </row>
    <row r="16" spans="1:14" x14ac:dyDescent="0.25">
      <c r="A16" s="204"/>
      <c r="B16" s="204"/>
      <c r="C16" s="204"/>
      <c r="D16" s="204"/>
      <c r="E16" s="204"/>
      <c r="F16" s="204"/>
      <c r="G16" s="204"/>
      <c r="H16" s="204"/>
      <c r="I16" s="204"/>
      <c r="J16" s="204"/>
      <c r="K16" s="204"/>
      <c r="L16" s="204"/>
      <c r="M16" s="204"/>
      <c r="N16" s="204"/>
    </row>
    <row r="17" spans="1:14" x14ac:dyDescent="0.25">
      <c r="A17" s="204"/>
      <c r="B17" s="204"/>
      <c r="C17" s="204"/>
      <c r="D17" s="204"/>
      <c r="E17" s="204"/>
      <c r="F17" s="204"/>
      <c r="G17" s="204"/>
      <c r="H17" s="204"/>
      <c r="I17" s="204"/>
      <c r="J17" s="204"/>
      <c r="K17" s="204"/>
      <c r="L17" s="204"/>
      <c r="M17" s="204"/>
      <c r="N17" s="204"/>
    </row>
    <row r="18" spans="1:14" x14ac:dyDescent="0.25">
      <c r="A18" s="204"/>
      <c r="B18" s="204"/>
      <c r="C18" s="204"/>
      <c r="D18" s="204"/>
      <c r="E18" s="204"/>
      <c r="F18" s="204"/>
      <c r="G18" s="204"/>
      <c r="H18" s="204"/>
      <c r="I18" s="204"/>
      <c r="J18" s="204"/>
      <c r="K18" s="204"/>
      <c r="L18" s="204"/>
      <c r="M18" s="204"/>
      <c r="N18" s="204"/>
    </row>
    <row r="19" spans="1:14" x14ac:dyDescent="0.25">
      <c r="A19" s="204"/>
      <c r="B19" s="204"/>
      <c r="C19" s="204"/>
      <c r="D19" s="204"/>
      <c r="E19" s="204"/>
      <c r="F19" s="204"/>
      <c r="G19" s="204"/>
      <c r="H19" s="204"/>
      <c r="I19" s="204"/>
      <c r="J19" s="204"/>
      <c r="K19" s="204"/>
      <c r="L19" s="204"/>
      <c r="M19" s="204"/>
      <c r="N19" s="204"/>
    </row>
    <row r="20" spans="1:14" x14ac:dyDescent="0.25">
      <c r="A20" s="204"/>
      <c r="B20" s="204"/>
      <c r="C20" s="204"/>
      <c r="D20" s="204"/>
      <c r="E20" s="204"/>
      <c r="F20" s="204"/>
      <c r="G20" s="204"/>
      <c r="H20" s="204"/>
      <c r="I20" s="204"/>
      <c r="J20" s="204"/>
      <c r="K20" s="204"/>
      <c r="L20" s="204"/>
      <c r="M20" s="204"/>
      <c r="N20" s="204"/>
    </row>
    <row r="21" spans="1:14" x14ac:dyDescent="0.25">
      <c r="A21" s="204"/>
      <c r="B21" s="204"/>
      <c r="C21" s="204"/>
      <c r="D21" s="204"/>
      <c r="E21" s="204"/>
      <c r="F21" s="204"/>
      <c r="G21" s="204"/>
      <c r="H21" s="204"/>
      <c r="I21" s="204"/>
      <c r="J21" s="204"/>
      <c r="K21" s="204"/>
      <c r="L21" s="204"/>
      <c r="M21" s="204"/>
      <c r="N21" s="204"/>
    </row>
    <row r="22" spans="1:14" x14ac:dyDescent="0.25">
      <c r="A22" s="204"/>
      <c r="B22" s="204"/>
      <c r="C22" s="204"/>
      <c r="D22" s="204"/>
      <c r="E22" s="204"/>
      <c r="F22" s="204"/>
      <c r="G22" s="204"/>
      <c r="H22" s="204"/>
      <c r="I22" s="204"/>
      <c r="J22" s="204"/>
      <c r="K22" s="204"/>
      <c r="L22" s="204"/>
      <c r="M22" s="204"/>
      <c r="N22" s="204"/>
    </row>
    <row r="23" spans="1:14" x14ac:dyDescent="0.25">
      <c r="A23" s="204"/>
      <c r="B23" s="204"/>
      <c r="C23" s="204"/>
      <c r="D23" s="204"/>
      <c r="E23" s="204"/>
      <c r="F23" s="204"/>
      <c r="G23" s="204"/>
      <c r="H23" s="204"/>
      <c r="I23" s="204"/>
      <c r="J23" s="204"/>
      <c r="K23" s="204"/>
      <c r="L23" s="204"/>
      <c r="M23" s="204"/>
      <c r="N23" s="204"/>
    </row>
    <row r="24" spans="1:14" x14ac:dyDescent="0.25">
      <c r="A24" s="204"/>
      <c r="B24" s="204"/>
      <c r="C24" s="204"/>
      <c r="D24" s="204"/>
      <c r="E24" s="204"/>
      <c r="F24" s="204"/>
      <c r="G24" s="204"/>
      <c r="H24" s="204"/>
      <c r="I24" s="204"/>
      <c r="J24" s="204"/>
      <c r="K24" s="204"/>
      <c r="L24" s="204"/>
      <c r="M24" s="204"/>
      <c r="N24" s="204"/>
    </row>
    <row r="25" spans="1:14" x14ac:dyDescent="0.25">
      <c r="A25" s="204"/>
      <c r="B25" s="204"/>
      <c r="C25" s="204"/>
      <c r="D25" s="204"/>
      <c r="E25" s="204"/>
      <c r="F25" s="204"/>
      <c r="G25" s="204"/>
      <c r="H25" s="204"/>
      <c r="I25" s="204"/>
      <c r="J25" s="204"/>
      <c r="K25" s="204"/>
      <c r="L25" s="204"/>
      <c r="M25" s="204"/>
      <c r="N25" s="204"/>
    </row>
    <row r="26" spans="1:14" x14ac:dyDescent="0.25">
      <c r="A26" s="204"/>
      <c r="B26" s="204"/>
      <c r="C26" s="204"/>
      <c r="D26" s="204"/>
      <c r="E26" s="204"/>
      <c r="F26" s="204"/>
      <c r="G26" s="204"/>
      <c r="H26" s="204"/>
      <c r="I26" s="204"/>
      <c r="J26" s="204"/>
      <c r="K26" s="204"/>
      <c r="L26" s="204"/>
      <c r="M26" s="204"/>
      <c r="N26" s="204"/>
    </row>
    <row r="29" spans="1:14" x14ac:dyDescent="0.25">
      <c r="A29" s="6" t="s">
        <v>1363</v>
      </c>
    </row>
    <row r="30" spans="1:14" x14ac:dyDescent="0.25">
      <c r="L30" t="s">
        <v>1968</v>
      </c>
    </row>
    <row r="31" spans="1:14" x14ac:dyDescent="0.25">
      <c r="L31" t="s">
        <v>1976</v>
      </c>
    </row>
    <row r="32" spans="1:14" x14ac:dyDescent="0.25">
      <c r="L32" t="s">
        <v>1977</v>
      </c>
    </row>
    <row r="48" spans="1:1" x14ac:dyDescent="0.25">
      <c r="A48" s="6" t="s">
        <v>1364</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950B3-D83F-40ED-9D55-9C786FDCC379}">
  <dimension ref="A1:V22"/>
  <sheetViews>
    <sheetView topLeftCell="M4" zoomScale="150" zoomScaleNormal="150" workbookViewId="0">
      <selection activeCell="Q13" sqref="Q13:V20"/>
    </sheetView>
  </sheetViews>
  <sheetFormatPr baseColWidth="10" defaultRowHeight="15" x14ac:dyDescent="0.25"/>
  <cols>
    <col min="1" max="1" width="6.7109375" customWidth="1"/>
    <col min="7" max="7" width="6.5703125" customWidth="1"/>
    <col min="8" max="8" width="6.7109375" customWidth="1"/>
    <col min="20" max="20" width="13.85546875" bestFit="1" customWidth="1"/>
  </cols>
  <sheetData>
    <row r="1" spans="1:22" ht="15.75" thickBot="1" x14ac:dyDescent="0.3">
      <c r="A1" s="6" t="s">
        <v>2003</v>
      </c>
      <c r="H1" s="6" t="s">
        <v>2005</v>
      </c>
    </row>
    <row r="2" spans="1:22" ht="15.75" thickBot="1" x14ac:dyDescent="0.3">
      <c r="A2" s="315" t="s">
        <v>1930</v>
      </c>
      <c r="B2" s="316"/>
      <c r="C2" s="316"/>
      <c r="D2" s="316"/>
      <c r="E2" s="316"/>
      <c r="F2" s="317"/>
      <c r="H2" s="315" t="s">
        <v>2004</v>
      </c>
      <c r="I2" s="316"/>
      <c r="J2" s="316"/>
      <c r="K2" s="316"/>
      <c r="L2" s="316"/>
      <c r="M2" s="317"/>
      <c r="O2" s="230"/>
      <c r="P2" s="323"/>
      <c r="Q2" s="231"/>
      <c r="R2" s="231"/>
      <c r="S2" s="231"/>
      <c r="T2" s="342" t="s">
        <v>2000</v>
      </c>
      <c r="U2" s="231"/>
      <c r="V2" s="343"/>
    </row>
    <row r="3" spans="1:22" x14ac:dyDescent="0.25">
      <c r="A3" s="322" t="s">
        <v>1929</v>
      </c>
      <c r="B3" s="323"/>
      <c r="C3" s="323"/>
      <c r="D3" s="323"/>
      <c r="E3" s="324">
        <v>2021</v>
      </c>
      <c r="F3" s="325">
        <v>2020</v>
      </c>
      <c r="H3" s="322" t="s">
        <v>1929</v>
      </c>
      <c r="I3" s="323"/>
      <c r="J3" s="323"/>
      <c r="K3" s="323"/>
      <c r="L3" s="324">
        <v>2021</v>
      </c>
      <c r="M3" s="325">
        <v>2020</v>
      </c>
      <c r="O3" s="234"/>
      <c r="P3" s="202" t="s">
        <v>2000</v>
      </c>
      <c r="T3" s="344" t="s">
        <v>2010</v>
      </c>
      <c r="V3" s="345"/>
    </row>
    <row r="4" spans="1:22" x14ac:dyDescent="0.25">
      <c r="A4" s="205"/>
      <c r="B4" s="202" t="s">
        <v>1845</v>
      </c>
      <c r="C4" s="202"/>
      <c r="D4" s="202"/>
      <c r="E4" s="202"/>
      <c r="F4" s="326"/>
      <c r="H4" s="205"/>
      <c r="I4" s="202" t="s">
        <v>1845</v>
      </c>
      <c r="J4" s="202"/>
      <c r="K4" s="202"/>
      <c r="L4" s="339" t="s">
        <v>1846</v>
      </c>
      <c r="M4" s="340" t="s">
        <v>1846</v>
      </c>
      <c r="O4" s="234"/>
      <c r="P4" s="346" t="s">
        <v>2009</v>
      </c>
      <c r="R4" s="349">
        <v>44691</v>
      </c>
      <c r="T4" s="347" t="s">
        <v>2011</v>
      </c>
      <c r="V4" s="345"/>
    </row>
    <row r="5" spans="1:22" x14ac:dyDescent="0.25">
      <c r="A5" s="205"/>
      <c r="B5" s="202" t="s">
        <v>998</v>
      </c>
      <c r="C5" s="202"/>
      <c r="D5" s="202"/>
      <c r="E5" s="202"/>
      <c r="F5" s="326"/>
      <c r="H5" s="205"/>
      <c r="I5" s="202" t="s">
        <v>998</v>
      </c>
      <c r="J5" s="202"/>
      <c r="K5" s="202"/>
      <c r="L5" s="339" t="s">
        <v>1846</v>
      </c>
      <c r="M5" s="340" t="s">
        <v>1846</v>
      </c>
      <c r="O5" s="234"/>
      <c r="P5" s="347">
        <v>44561</v>
      </c>
      <c r="R5" s="350"/>
      <c r="T5" s="347">
        <v>44712</v>
      </c>
      <c r="V5" s="345"/>
    </row>
    <row r="6" spans="1:22" x14ac:dyDescent="0.25">
      <c r="A6" s="205"/>
      <c r="B6" s="202" t="s">
        <v>1846</v>
      </c>
      <c r="C6" s="202"/>
      <c r="D6" s="202"/>
      <c r="E6" s="202"/>
      <c r="F6" s="326"/>
      <c r="H6" s="205"/>
      <c r="I6" s="202" t="s">
        <v>1846</v>
      </c>
      <c r="J6" s="202"/>
      <c r="K6" s="202"/>
      <c r="L6" s="339" t="s">
        <v>1846</v>
      </c>
      <c r="M6" s="340" t="s">
        <v>1846</v>
      </c>
      <c r="O6" s="234"/>
      <c r="R6" s="350"/>
      <c r="V6" s="345"/>
    </row>
    <row r="7" spans="1:22" x14ac:dyDescent="0.25">
      <c r="A7" s="205"/>
      <c r="B7" s="202" t="s">
        <v>1846</v>
      </c>
      <c r="C7" s="202"/>
      <c r="D7" s="202"/>
      <c r="E7" s="202"/>
      <c r="F7" s="326"/>
      <c r="H7" s="205"/>
      <c r="I7" s="202" t="s">
        <v>1846</v>
      </c>
      <c r="J7" s="202"/>
      <c r="K7" s="202"/>
      <c r="L7" s="339" t="s">
        <v>1846</v>
      </c>
      <c r="M7" s="340" t="s">
        <v>1846</v>
      </c>
      <c r="O7" s="310" t="s">
        <v>2012</v>
      </c>
      <c r="P7" s="252">
        <v>10000000</v>
      </c>
      <c r="R7" s="350"/>
      <c r="T7" s="352" t="s">
        <v>2014</v>
      </c>
      <c r="U7" s="352"/>
      <c r="V7" s="353"/>
    </row>
    <row r="8" spans="1:22" x14ac:dyDescent="0.25">
      <c r="A8" s="205"/>
      <c r="B8" s="202" t="s">
        <v>1934</v>
      </c>
      <c r="C8" s="202"/>
      <c r="D8" s="202"/>
      <c r="E8" s="252">
        <f>+F16</f>
        <v>3000</v>
      </c>
      <c r="F8" s="327">
        <f>+E16</f>
        <v>0</v>
      </c>
      <c r="H8" s="205"/>
      <c r="I8" s="202" t="s">
        <v>1934</v>
      </c>
      <c r="J8" s="202"/>
      <c r="K8" s="202"/>
      <c r="L8" s="252">
        <f>+E8</f>
        <v>3000</v>
      </c>
      <c r="M8" s="327">
        <f>+L18</f>
        <v>0</v>
      </c>
      <c r="O8" s="234"/>
      <c r="R8" s="350" t="s">
        <v>2013</v>
      </c>
      <c r="T8" t="s">
        <v>2015</v>
      </c>
      <c r="V8" s="345"/>
    </row>
    <row r="9" spans="1:22" ht="15.75" thickBot="1" x14ac:dyDescent="0.3">
      <c r="A9" s="205"/>
      <c r="B9" s="218" t="s">
        <v>1022</v>
      </c>
      <c r="C9" s="218"/>
      <c r="D9" s="218"/>
      <c r="E9" s="328">
        <v>100000</v>
      </c>
      <c r="F9" s="329">
        <v>120000</v>
      </c>
      <c r="H9" s="205"/>
      <c r="I9" s="218" t="s">
        <v>1022</v>
      </c>
      <c r="J9" s="218"/>
      <c r="K9" s="218"/>
      <c r="L9" s="328">
        <v>100000</v>
      </c>
      <c r="M9" s="329">
        <v>120000</v>
      </c>
      <c r="O9" s="236"/>
      <c r="P9" s="237"/>
      <c r="Q9" s="237"/>
      <c r="R9" s="351">
        <v>45626</v>
      </c>
      <c r="S9" s="237"/>
      <c r="T9" s="237"/>
      <c r="U9" s="237"/>
      <c r="V9" s="348"/>
    </row>
    <row r="10" spans="1:22" ht="15.75" thickBot="1" x14ac:dyDescent="0.3">
      <c r="A10" s="205"/>
      <c r="B10" s="202" t="s">
        <v>1024</v>
      </c>
      <c r="C10" s="202"/>
      <c r="D10" s="202"/>
      <c r="E10" s="202">
        <f>-E9*0.35</f>
        <v>-35000</v>
      </c>
      <c r="F10" s="327">
        <f>-F9*0.35</f>
        <v>-42000</v>
      </c>
      <c r="H10" s="205"/>
      <c r="I10" s="202" t="s">
        <v>1024</v>
      </c>
      <c r="J10" s="202"/>
      <c r="K10" s="202"/>
      <c r="L10" s="202">
        <f>-L9*0.35</f>
        <v>-35000</v>
      </c>
      <c r="M10" s="327">
        <f>-M9*0.35</f>
        <v>-42000</v>
      </c>
      <c r="O10" s="354"/>
      <c r="P10" s="355"/>
      <c r="Q10" s="355"/>
      <c r="R10" s="356" t="s">
        <v>2016</v>
      </c>
      <c r="S10" s="355"/>
      <c r="T10" s="355"/>
      <c r="U10" s="355"/>
      <c r="V10" s="357"/>
    </row>
    <row r="11" spans="1:22" ht="15.75" thickBot="1" x14ac:dyDescent="0.3">
      <c r="A11" s="267"/>
      <c r="B11" s="336" t="s">
        <v>1029</v>
      </c>
      <c r="C11" s="336"/>
      <c r="D11" s="336"/>
      <c r="E11" s="337">
        <f>SUM(E9:E10)</f>
        <v>65000</v>
      </c>
      <c r="F11" s="338">
        <f>SUM(F9:F10)</f>
        <v>78000</v>
      </c>
      <c r="H11" s="318"/>
      <c r="I11" s="319" t="s">
        <v>1029</v>
      </c>
      <c r="J11" s="319"/>
      <c r="K11" s="319"/>
      <c r="L11" s="320">
        <f>SUM(L9:L10)</f>
        <v>65000</v>
      </c>
      <c r="M11" s="321">
        <f>SUM(M9:M10)</f>
        <v>78000</v>
      </c>
    </row>
    <row r="12" spans="1:22" ht="15.75" thickBot="1" x14ac:dyDescent="0.3">
      <c r="A12" s="333" t="s">
        <v>2002</v>
      </c>
      <c r="B12" s="202"/>
      <c r="C12" s="202"/>
      <c r="D12" s="202"/>
      <c r="E12" s="202"/>
      <c r="F12" s="326"/>
    </row>
    <row r="13" spans="1:22" x14ac:dyDescent="0.25">
      <c r="A13" s="333"/>
      <c r="B13" s="218" t="s">
        <v>1991</v>
      </c>
      <c r="C13" s="202"/>
      <c r="D13" s="202"/>
      <c r="E13" s="202"/>
      <c r="F13" s="326"/>
      <c r="H13" s="315" t="s">
        <v>2006</v>
      </c>
      <c r="I13" s="316"/>
      <c r="J13" s="316"/>
      <c r="K13" s="316"/>
      <c r="L13" s="316"/>
      <c r="M13" s="317"/>
      <c r="O13" s="230"/>
      <c r="P13" s="323"/>
      <c r="Q13" s="359"/>
      <c r="R13" s="359"/>
      <c r="S13" s="359"/>
      <c r="T13" s="359"/>
      <c r="U13" s="359"/>
      <c r="V13" s="360"/>
    </row>
    <row r="14" spans="1:22" x14ac:dyDescent="0.25">
      <c r="A14" s="333"/>
      <c r="B14" s="202" t="s">
        <v>123</v>
      </c>
      <c r="C14" s="202"/>
      <c r="D14" s="202"/>
      <c r="E14" s="252">
        <v>1000</v>
      </c>
      <c r="F14" s="327">
        <v>0</v>
      </c>
      <c r="H14" s="333"/>
      <c r="I14" s="218" t="s">
        <v>2007</v>
      </c>
      <c r="J14" s="202"/>
      <c r="K14" s="202"/>
      <c r="L14" s="252">
        <f>+L11</f>
        <v>65000</v>
      </c>
      <c r="M14" s="327">
        <f>+M11</f>
        <v>78000</v>
      </c>
      <c r="O14" s="234"/>
      <c r="P14" s="202" t="s">
        <v>2000</v>
      </c>
      <c r="Q14" s="361" t="s">
        <v>2019</v>
      </c>
      <c r="R14" s="361"/>
      <c r="S14" s="361"/>
      <c r="T14" s="361"/>
      <c r="U14" s="361"/>
      <c r="V14" s="362"/>
    </row>
    <row r="15" spans="1:22" x14ac:dyDescent="0.25">
      <c r="A15" s="333"/>
      <c r="B15" s="218" t="s">
        <v>1992</v>
      </c>
      <c r="C15" s="202"/>
      <c r="D15" s="202"/>
      <c r="E15" s="252"/>
      <c r="F15" s="327"/>
      <c r="H15" s="333"/>
      <c r="I15" s="202"/>
      <c r="J15" s="202"/>
      <c r="K15" s="202"/>
      <c r="L15" s="202"/>
      <c r="M15" s="326"/>
      <c r="O15" s="234"/>
      <c r="P15" s="346" t="s">
        <v>2009</v>
      </c>
      <c r="Q15" s="361" t="s">
        <v>2020</v>
      </c>
      <c r="R15" s="361"/>
      <c r="S15" s="361"/>
      <c r="T15" s="361"/>
      <c r="U15" s="361"/>
      <c r="V15" s="362"/>
    </row>
    <row r="16" spans="1:22" x14ac:dyDescent="0.25">
      <c r="A16" s="333"/>
      <c r="B16" s="202" t="s">
        <v>1931</v>
      </c>
      <c r="C16" s="202"/>
      <c r="D16" s="202"/>
      <c r="E16" s="252">
        <v>0</v>
      </c>
      <c r="F16" s="327">
        <v>3000</v>
      </c>
      <c r="H16" s="333"/>
      <c r="I16" s="336" t="s">
        <v>1991</v>
      </c>
      <c r="J16" s="28"/>
      <c r="K16" s="28"/>
      <c r="L16" s="202"/>
      <c r="M16" s="326"/>
      <c r="O16" s="234"/>
      <c r="P16" s="347">
        <v>44561</v>
      </c>
      <c r="Q16" s="361"/>
      <c r="R16" s="361" t="s">
        <v>2021</v>
      </c>
      <c r="S16" s="361"/>
      <c r="T16" s="361"/>
      <c r="U16" s="361"/>
      <c r="V16" s="362"/>
    </row>
    <row r="17" spans="1:22" ht="15.75" thickBot="1" x14ac:dyDescent="0.3">
      <c r="A17" s="334"/>
      <c r="B17" s="330" t="s">
        <v>1933</v>
      </c>
      <c r="C17" s="335"/>
      <c r="D17" s="335"/>
      <c r="E17" s="331">
        <f>+E14+E16</f>
        <v>1000</v>
      </c>
      <c r="F17" s="332">
        <f>+F14+F16</f>
        <v>3000</v>
      </c>
      <c r="H17" s="333"/>
      <c r="I17" s="202" t="s">
        <v>123</v>
      </c>
      <c r="J17" s="202"/>
      <c r="K17" s="202"/>
      <c r="L17" s="252">
        <v>1000</v>
      </c>
      <c r="M17" s="327">
        <v>0</v>
      </c>
      <c r="O17" s="234"/>
      <c r="Q17" s="361"/>
      <c r="R17" s="361" t="s">
        <v>2022</v>
      </c>
      <c r="S17" s="361"/>
      <c r="T17" s="361"/>
      <c r="U17" s="361"/>
      <c r="V17" s="362"/>
    </row>
    <row r="18" spans="1:22" ht="15.75" thickBot="1" x14ac:dyDescent="0.3">
      <c r="A18" s="318" t="s">
        <v>1932</v>
      </c>
      <c r="B18" s="319"/>
      <c r="C18" s="319"/>
      <c r="D18" s="319"/>
      <c r="E18" s="320">
        <f>+E11+E17</f>
        <v>66000</v>
      </c>
      <c r="F18" s="321">
        <f>+F11+F17</f>
        <v>81000</v>
      </c>
      <c r="H18" s="333"/>
      <c r="I18" s="336" t="s">
        <v>1992</v>
      </c>
      <c r="J18" s="28"/>
      <c r="K18" s="28"/>
      <c r="L18" s="252"/>
      <c r="M18" s="327"/>
      <c r="O18" s="310" t="s">
        <v>2017</v>
      </c>
      <c r="P18" s="252">
        <v>10000000</v>
      </c>
      <c r="Q18" s="361" t="s">
        <v>2023</v>
      </c>
      <c r="R18" s="361"/>
      <c r="S18" s="361"/>
      <c r="T18" s="361"/>
      <c r="U18" s="361"/>
      <c r="V18" s="362"/>
    </row>
    <row r="19" spans="1:22" x14ac:dyDescent="0.25">
      <c r="H19" s="333"/>
      <c r="I19" s="202" t="s">
        <v>1931</v>
      </c>
      <c r="J19" s="202"/>
      <c r="K19" s="202"/>
      <c r="L19" s="252">
        <v>0</v>
      </c>
      <c r="M19" s="327">
        <v>3000</v>
      </c>
      <c r="O19" s="358" t="s">
        <v>2018</v>
      </c>
      <c r="Q19" s="361"/>
      <c r="R19" s="361" t="s">
        <v>2024</v>
      </c>
      <c r="S19" s="361"/>
      <c r="T19" s="361"/>
      <c r="U19" s="361"/>
      <c r="V19" s="362"/>
    </row>
    <row r="20" spans="1:22" ht="15.75" thickBot="1" x14ac:dyDescent="0.3">
      <c r="H20" s="334"/>
      <c r="I20" s="330"/>
      <c r="J20" s="335"/>
      <c r="K20" s="335"/>
      <c r="L20" s="331"/>
      <c r="M20" s="332"/>
      <c r="O20" s="236"/>
      <c r="P20" s="237"/>
      <c r="Q20" s="363"/>
      <c r="R20" s="363" t="s">
        <v>2025</v>
      </c>
      <c r="S20" s="363"/>
      <c r="T20" s="363"/>
      <c r="U20" s="363"/>
      <c r="V20" s="364"/>
    </row>
    <row r="21" spans="1:22" ht="15.75" thickBot="1" x14ac:dyDescent="0.3">
      <c r="H21" s="318" t="s">
        <v>1932</v>
      </c>
      <c r="I21" s="319"/>
      <c r="J21" s="319"/>
      <c r="K21" s="319"/>
      <c r="L21" s="320">
        <f>SUM(L14:L20)</f>
        <v>66000</v>
      </c>
      <c r="M21" s="321">
        <f>SUM(M14:M19)</f>
        <v>81000</v>
      </c>
      <c r="O21" s="365"/>
      <c r="P21" s="366"/>
      <c r="Q21" s="366"/>
      <c r="R21" s="367" t="s">
        <v>2026</v>
      </c>
      <c r="S21" s="366"/>
      <c r="T21" s="366"/>
      <c r="U21" s="366"/>
      <c r="V21" s="368"/>
    </row>
    <row r="22" spans="1:22" ht="15.75" thickBot="1" x14ac:dyDescent="0.3">
      <c r="O22" s="369"/>
      <c r="P22" s="370"/>
      <c r="Q22" s="370"/>
      <c r="R22" s="370" t="s">
        <v>2027</v>
      </c>
      <c r="S22" s="370"/>
      <c r="T22" s="370"/>
      <c r="U22" s="370"/>
      <c r="V22" s="371"/>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B65E9-5777-4BFE-B832-6A1E1A755FE1}">
  <dimension ref="B3:F4"/>
  <sheetViews>
    <sheetView zoomScale="160" zoomScaleNormal="160" workbookViewId="0"/>
  </sheetViews>
  <sheetFormatPr baseColWidth="10" defaultRowHeight="15" x14ac:dyDescent="0.25"/>
  <sheetData>
    <row r="3" spans="2:6" x14ac:dyDescent="0.25">
      <c r="B3" s="180" t="s">
        <v>1877</v>
      </c>
      <c r="C3" s="180"/>
      <c r="D3" s="180" t="s">
        <v>1878</v>
      </c>
      <c r="E3" t="s">
        <v>1879</v>
      </c>
      <c r="F3" s="180" t="s">
        <v>1880</v>
      </c>
    </row>
    <row r="4" spans="2:6" x14ac:dyDescent="0.25">
      <c r="F4" s="180" t="s">
        <v>1881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D3B6F-B418-464A-8F40-D2DEF1A897A8}">
  <dimension ref="A1:B199"/>
  <sheetViews>
    <sheetView workbookViewId="0"/>
  </sheetViews>
  <sheetFormatPr baseColWidth="10" defaultRowHeight="15" x14ac:dyDescent="0.25"/>
  <cols>
    <col min="2" max="2" width="31.5703125" customWidth="1"/>
  </cols>
  <sheetData>
    <row r="1" spans="1:2" ht="18" x14ac:dyDescent="0.25">
      <c r="A1" s="129"/>
      <c r="B1" s="130"/>
    </row>
    <row r="2" spans="1:2" ht="18" x14ac:dyDescent="0.25">
      <c r="A2" s="133" t="s">
        <v>1119</v>
      </c>
      <c r="B2" s="131" t="s">
        <v>1367</v>
      </c>
    </row>
    <row r="3" spans="1:2" ht="18" x14ac:dyDescent="0.25">
      <c r="A3" s="133" t="s">
        <v>1120</v>
      </c>
      <c r="B3" s="131" t="s">
        <v>1368</v>
      </c>
    </row>
    <row r="4" spans="1:2" ht="18" x14ac:dyDescent="0.25">
      <c r="A4" s="133" t="s">
        <v>1121</v>
      </c>
      <c r="B4" s="131" t="s">
        <v>1369</v>
      </c>
    </row>
    <row r="5" spans="1:2" ht="18" x14ac:dyDescent="0.25">
      <c r="A5" s="133" t="s">
        <v>1122</v>
      </c>
      <c r="B5" s="131" t="s">
        <v>1370</v>
      </c>
    </row>
    <row r="6" spans="1:2" ht="18" x14ac:dyDescent="0.25">
      <c r="A6" s="133" t="s">
        <v>1123</v>
      </c>
      <c r="B6" s="131" t="s">
        <v>1371</v>
      </c>
    </row>
    <row r="7" spans="1:2" ht="18" x14ac:dyDescent="0.25">
      <c r="A7" s="133" t="s">
        <v>1124</v>
      </c>
      <c r="B7" s="131" t="s">
        <v>1372</v>
      </c>
    </row>
    <row r="8" spans="1:2" ht="18" x14ac:dyDescent="0.25">
      <c r="A8" s="133" t="s">
        <v>1125</v>
      </c>
      <c r="B8" s="131" t="s">
        <v>1373</v>
      </c>
    </row>
    <row r="9" spans="1:2" ht="18" x14ac:dyDescent="0.25">
      <c r="A9" s="133" t="s">
        <v>1366</v>
      </c>
      <c r="B9" s="131" t="s">
        <v>1374</v>
      </c>
    </row>
    <row r="10" spans="1:2" ht="18" x14ac:dyDescent="0.25">
      <c r="A10" s="133" t="s">
        <v>1403</v>
      </c>
      <c r="B10" s="131" t="s">
        <v>1375</v>
      </c>
    </row>
    <row r="11" spans="1:2" ht="18" x14ac:dyDescent="0.25">
      <c r="A11" s="133" t="s">
        <v>1404</v>
      </c>
      <c r="B11" s="131" t="s">
        <v>1376</v>
      </c>
    </row>
    <row r="12" spans="1:2" ht="18" x14ac:dyDescent="0.25">
      <c r="A12" s="133" t="s">
        <v>1405</v>
      </c>
      <c r="B12" s="131" t="s">
        <v>1377</v>
      </c>
    </row>
    <row r="13" spans="1:2" ht="18" x14ac:dyDescent="0.25">
      <c r="A13" s="133" t="s">
        <v>1406</v>
      </c>
      <c r="B13" s="131" t="s">
        <v>1378</v>
      </c>
    </row>
    <row r="14" spans="1:2" ht="18" x14ac:dyDescent="0.25">
      <c r="A14" s="133" t="s">
        <v>1407</v>
      </c>
      <c r="B14" s="131" t="s">
        <v>1379</v>
      </c>
    </row>
    <row r="15" spans="1:2" ht="18" x14ac:dyDescent="0.25">
      <c r="A15" s="133" t="s">
        <v>1408</v>
      </c>
      <c r="B15" s="131" t="s">
        <v>1380</v>
      </c>
    </row>
    <row r="16" spans="1:2" ht="18" x14ac:dyDescent="0.25">
      <c r="A16" s="133" t="s">
        <v>1409</v>
      </c>
      <c r="B16" s="131" t="s">
        <v>1381</v>
      </c>
    </row>
    <row r="17" spans="1:2" ht="18" x14ac:dyDescent="0.25">
      <c r="A17" s="133" t="s">
        <v>1410</v>
      </c>
      <c r="B17" s="131" t="s">
        <v>1382</v>
      </c>
    </row>
    <row r="18" spans="1:2" ht="18" x14ac:dyDescent="0.25">
      <c r="A18" s="133" t="s">
        <v>1411</v>
      </c>
      <c r="B18" s="131" t="s">
        <v>1383</v>
      </c>
    </row>
    <row r="19" spans="1:2" ht="18" x14ac:dyDescent="0.25">
      <c r="A19" s="133" t="s">
        <v>1412</v>
      </c>
      <c r="B19" s="131" t="s">
        <v>1384</v>
      </c>
    </row>
    <row r="20" spans="1:2" ht="18" x14ac:dyDescent="0.25">
      <c r="A20" s="133" t="s">
        <v>1413</v>
      </c>
      <c r="B20" s="131" t="s">
        <v>1385</v>
      </c>
    </row>
    <row r="21" spans="1:2" ht="18" x14ac:dyDescent="0.25">
      <c r="A21" s="133" t="s">
        <v>1414</v>
      </c>
      <c r="B21" s="131" t="s">
        <v>1386</v>
      </c>
    </row>
    <row r="22" spans="1:2" ht="18" x14ac:dyDescent="0.25">
      <c r="A22" s="133" t="s">
        <v>1415</v>
      </c>
      <c r="B22" s="131" t="s">
        <v>1387</v>
      </c>
    </row>
    <row r="23" spans="1:2" ht="18" x14ac:dyDescent="0.25">
      <c r="A23" s="133" t="s">
        <v>1416</v>
      </c>
      <c r="B23" s="131" t="s">
        <v>1388</v>
      </c>
    </row>
    <row r="24" spans="1:2" ht="18" x14ac:dyDescent="0.25">
      <c r="A24" s="133" t="s">
        <v>1417</v>
      </c>
      <c r="B24" s="131" t="s">
        <v>1389</v>
      </c>
    </row>
    <row r="25" spans="1:2" ht="18" x14ac:dyDescent="0.25">
      <c r="A25" s="133" t="s">
        <v>1418</v>
      </c>
      <c r="B25" s="131" t="s">
        <v>1390</v>
      </c>
    </row>
    <row r="26" spans="1:2" ht="18" x14ac:dyDescent="0.25">
      <c r="A26" s="133" t="s">
        <v>1419</v>
      </c>
      <c r="B26" s="131" t="s">
        <v>1391</v>
      </c>
    </row>
    <row r="27" spans="1:2" ht="18" x14ac:dyDescent="0.25">
      <c r="A27" s="133" t="s">
        <v>1420</v>
      </c>
      <c r="B27" s="131" t="s">
        <v>1392</v>
      </c>
    </row>
    <row r="28" spans="1:2" ht="18" x14ac:dyDescent="0.25">
      <c r="A28" s="133" t="s">
        <v>1421</v>
      </c>
      <c r="B28" s="131" t="s">
        <v>1393</v>
      </c>
    </row>
    <row r="29" spans="1:2" ht="18" x14ac:dyDescent="0.25">
      <c r="A29" s="133" t="s">
        <v>1422</v>
      </c>
      <c r="B29" s="131" t="s">
        <v>1394</v>
      </c>
    </row>
    <row r="30" spans="1:2" ht="18" x14ac:dyDescent="0.25">
      <c r="A30" s="133" t="s">
        <v>1423</v>
      </c>
      <c r="B30" s="131" t="s">
        <v>1395</v>
      </c>
    </row>
    <row r="31" spans="1:2" ht="18" x14ac:dyDescent="0.25">
      <c r="A31" s="133" t="s">
        <v>1424</v>
      </c>
      <c r="B31" s="131" t="s">
        <v>1396</v>
      </c>
    </row>
    <row r="32" spans="1:2" ht="18" x14ac:dyDescent="0.25">
      <c r="A32" s="133" t="s">
        <v>1425</v>
      </c>
      <c r="B32" s="131" t="s">
        <v>1397</v>
      </c>
    </row>
    <row r="33" spans="1:2" ht="18" x14ac:dyDescent="0.25">
      <c r="A33" s="133" t="s">
        <v>1426</v>
      </c>
      <c r="B33" s="131" t="s">
        <v>1398</v>
      </c>
    </row>
    <row r="34" spans="1:2" ht="18" x14ac:dyDescent="0.25">
      <c r="A34" s="133" t="s">
        <v>1427</v>
      </c>
      <c r="B34" s="131" t="s">
        <v>1399</v>
      </c>
    </row>
    <row r="35" spans="1:2" ht="18" x14ac:dyDescent="0.25">
      <c r="A35" s="133" t="s">
        <v>1428</v>
      </c>
      <c r="B35" s="131" t="s">
        <v>1400</v>
      </c>
    </row>
    <row r="36" spans="1:2" ht="18" x14ac:dyDescent="0.25">
      <c r="A36" s="133" t="s">
        <v>1429</v>
      </c>
      <c r="B36" s="131" t="s">
        <v>1401</v>
      </c>
    </row>
    <row r="37" spans="1:2" ht="18" x14ac:dyDescent="0.25">
      <c r="A37" s="133" t="s">
        <v>1430</v>
      </c>
      <c r="B37" s="131" t="s">
        <v>1402</v>
      </c>
    </row>
    <row r="38" spans="1:2" ht="18" x14ac:dyDescent="0.25">
      <c r="A38" s="133" t="s">
        <v>1486</v>
      </c>
      <c r="B38" s="131" t="s">
        <v>1431</v>
      </c>
    </row>
    <row r="39" spans="1:2" ht="18" x14ac:dyDescent="0.25">
      <c r="A39" s="133" t="s">
        <v>1487</v>
      </c>
      <c r="B39" s="131" t="s">
        <v>1432</v>
      </c>
    </row>
    <row r="40" spans="1:2" ht="18" x14ac:dyDescent="0.25">
      <c r="A40" s="133" t="s">
        <v>1488</v>
      </c>
      <c r="B40" s="131" t="s">
        <v>1433</v>
      </c>
    </row>
    <row r="41" spans="1:2" ht="18" x14ac:dyDescent="0.25">
      <c r="A41" s="133" t="s">
        <v>1489</v>
      </c>
      <c r="B41" s="131" t="s">
        <v>1434</v>
      </c>
    </row>
    <row r="42" spans="1:2" ht="18" x14ac:dyDescent="0.25">
      <c r="A42" s="133" t="s">
        <v>1490</v>
      </c>
      <c r="B42" s="131" t="s">
        <v>1435</v>
      </c>
    </row>
    <row r="43" spans="1:2" ht="18" x14ac:dyDescent="0.25">
      <c r="A43" s="133" t="s">
        <v>1491</v>
      </c>
      <c r="B43" s="131" t="s">
        <v>1436</v>
      </c>
    </row>
    <row r="44" spans="1:2" ht="18" x14ac:dyDescent="0.25">
      <c r="A44" s="133" t="s">
        <v>1492</v>
      </c>
      <c r="B44" s="131" t="s">
        <v>1437</v>
      </c>
    </row>
    <row r="45" spans="1:2" ht="18" x14ac:dyDescent="0.25">
      <c r="A45" s="133" t="s">
        <v>1493</v>
      </c>
      <c r="B45" s="131" t="s">
        <v>1438</v>
      </c>
    </row>
    <row r="46" spans="1:2" ht="18" x14ac:dyDescent="0.25">
      <c r="A46" s="133" t="s">
        <v>1494</v>
      </c>
      <c r="B46" s="131" t="s">
        <v>1439</v>
      </c>
    </row>
    <row r="47" spans="1:2" ht="18" x14ac:dyDescent="0.25">
      <c r="A47" s="133" t="s">
        <v>1495</v>
      </c>
      <c r="B47" s="131" t="s">
        <v>1440</v>
      </c>
    </row>
    <row r="48" spans="1:2" ht="18" x14ac:dyDescent="0.25">
      <c r="A48" s="133" t="s">
        <v>1496</v>
      </c>
      <c r="B48" s="131" t="s">
        <v>1441</v>
      </c>
    </row>
    <row r="49" spans="1:2" ht="18" x14ac:dyDescent="0.25">
      <c r="A49" s="133" t="s">
        <v>1497</v>
      </c>
      <c r="B49" s="131" t="s">
        <v>1442</v>
      </c>
    </row>
    <row r="50" spans="1:2" ht="18" x14ac:dyDescent="0.25">
      <c r="A50" s="133" t="s">
        <v>1498</v>
      </c>
      <c r="B50" s="131" t="s">
        <v>1443</v>
      </c>
    </row>
    <row r="51" spans="1:2" ht="18" x14ac:dyDescent="0.25">
      <c r="A51" s="133" t="s">
        <v>1499</v>
      </c>
      <c r="B51" s="131" t="s">
        <v>1444</v>
      </c>
    </row>
    <row r="52" spans="1:2" ht="18" x14ac:dyDescent="0.25">
      <c r="A52" s="133" t="s">
        <v>1500</v>
      </c>
      <c r="B52" s="131" t="s">
        <v>1445</v>
      </c>
    </row>
    <row r="53" spans="1:2" ht="18" x14ac:dyDescent="0.25">
      <c r="A53" s="133" t="s">
        <v>1501</v>
      </c>
      <c r="B53" s="131" t="s">
        <v>1446</v>
      </c>
    </row>
    <row r="54" spans="1:2" ht="18" x14ac:dyDescent="0.25">
      <c r="A54" s="133" t="s">
        <v>1502</v>
      </c>
      <c r="B54" s="131" t="s">
        <v>1447</v>
      </c>
    </row>
    <row r="55" spans="1:2" ht="18" x14ac:dyDescent="0.25">
      <c r="A55" s="133" t="s">
        <v>1503</v>
      </c>
      <c r="B55" s="131" t="s">
        <v>1448</v>
      </c>
    </row>
    <row r="56" spans="1:2" ht="18" x14ac:dyDescent="0.25">
      <c r="A56" s="133" t="s">
        <v>1504</v>
      </c>
      <c r="B56" s="131" t="s">
        <v>1449</v>
      </c>
    </row>
    <row r="57" spans="1:2" ht="18" x14ac:dyDescent="0.25">
      <c r="A57" s="133" t="s">
        <v>1505</v>
      </c>
      <c r="B57" s="131" t="s">
        <v>1450</v>
      </c>
    </row>
    <row r="58" spans="1:2" ht="18" x14ac:dyDescent="0.25">
      <c r="A58" s="133" t="s">
        <v>1506</v>
      </c>
      <c r="B58" s="131" t="s">
        <v>1451</v>
      </c>
    </row>
    <row r="59" spans="1:2" ht="18" x14ac:dyDescent="0.25">
      <c r="A59" s="133" t="s">
        <v>1507</v>
      </c>
      <c r="B59" s="131" t="s">
        <v>1452</v>
      </c>
    </row>
    <row r="60" spans="1:2" ht="18" x14ac:dyDescent="0.25">
      <c r="A60" s="133" t="s">
        <v>1508</v>
      </c>
      <c r="B60" s="131" t="s">
        <v>1453</v>
      </c>
    </row>
    <row r="61" spans="1:2" ht="18" x14ac:dyDescent="0.25">
      <c r="A61" s="133" t="s">
        <v>1509</v>
      </c>
      <c r="B61" s="131" t="s">
        <v>1454</v>
      </c>
    </row>
    <row r="62" spans="1:2" ht="18" x14ac:dyDescent="0.25">
      <c r="A62" s="133" t="s">
        <v>1510</v>
      </c>
      <c r="B62" s="131" t="s">
        <v>1455</v>
      </c>
    </row>
    <row r="63" spans="1:2" ht="18" x14ac:dyDescent="0.25">
      <c r="A63" s="133" t="s">
        <v>1511</v>
      </c>
      <c r="B63" s="131" t="s">
        <v>1456</v>
      </c>
    </row>
    <row r="64" spans="1:2" ht="18" x14ac:dyDescent="0.25">
      <c r="A64" s="133" t="s">
        <v>1512</v>
      </c>
      <c r="B64" s="131" t="s">
        <v>1457</v>
      </c>
    </row>
    <row r="65" spans="1:2" ht="18" x14ac:dyDescent="0.25">
      <c r="A65" s="133" t="s">
        <v>1513</v>
      </c>
      <c r="B65" s="131" t="s">
        <v>1458</v>
      </c>
    </row>
    <row r="66" spans="1:2" ht="18" x14ac:dyDescent="0.25">
      <c r="A66" s="133" t="s">
        <v>1514</v>
      </c>
      <c r="B66" s="131" t="s">
        <v>1459</v>
      </c>
    </row>
    <row r="67" spans="1:2" ht="18" x14ac:dyDescent="0.25">
      <c r="A67" s="133" t="s">
        <v>1515</v>
      </c>
      <c r="B67" s="131" t="s">
        <v>1460</v>
      </c>
    </row>
    <row r="68" spans="1:2" ht="18" x14ac:dyDescent="0.25">
      <c r="A68" s="133" t="s">
        <v>1516</v>
      </c>
      <c r="B68" s="131" t="s">
        <v>1461</v>
      </c>
    </row>
    <row r="69" spans="1:2" ht="18" x14ac:dyDescent="0.25">
      <c r="A69" s="133" t="s">
        <v>1517</v>
      </c>
      <c r="B69" s="131" t="s">
        <v>1462</v>
      </c>
    </row>
    <row r="70" spans="1:2" ht="18" x14ac:dyDescent="0.25">
      <c r="A70" s="133" t="s">
        <v>1518</v>
      </c>
      <c r="B70" s="131" t="s">
        <v>1463</v>
      </c>
    </row>
    <row r="71" spans="1:2" ht="18" x14ac:dyDescent="0.25">
      <c r="A71" s="133" t="s">
        <v>1519</v>
      </c>
      <c r="B71" s="131" t="s">
        <v>1464</v>
      </c>
    </row>
    <row r="72" spans="1:2" ht="18" x14ac:dyDescent="0.25">
      <c r="A72" s="133" t="s">
        <v>1520</v>
      </c>
      <c r="B72" s="131" t="s">
        <v>1465</v>
      </c>
    </row>
    <row r="73" spans="1:2" ht="18" x14ac:dyDescent="0.25">
      <c r="A73" s="133" t="s">
        <v>1521</v>
      </c>
      <c r="B73" s="131" t="s">
        <v>1466</v>
      </c>
    </row>
    <row r="74" spans="1:2" ht="18" x14ac:dyDescent="0.25">
      <c r="A74" s="133" t="s">
        <v>1522</v>
      </c>
      <c r="B74" s="131" t="s">
        <v>1467</v>
      </c>
    </row>
    <row r="75" spans="1:2" ht="18" x14ac:dyDescent="0.25">
      <c r="A75" s="133" t="s">
        <v>1523</v>
      </c>
      <c r="B75" s="131" t="s">
        <v>1468</v>
      </c>
    </row>
    <row r="76" spans="1:2" ht="18" x14ac:dyDescent="0.25">
      <c r="A76" s="133" t="s">
        <v>1524</v>
      </c>
      <c r="B76" s="131" t="s">
        <v>1469</v>
      </c>
    </row>
    <row r="77" spans="1:2" ht="18" x14ac:dyDescent="0.25">
      <c r="A77" s="133" t="s">
        <v>1525</v>
      </c>
      <c r="B77" s="131" t="s">
        <v>1470</v>
      </c>
    </row>
    <row r="78" spans="1:2" ht="18" x14ac:dyDescent="0.25">
      <c r="A78" s="133" t="s">
        <v>1526</v>
      </c>
      <c r="B78" s="131" t="s">
        <v>1471</v>
      </c>
    </row>
    <row r="79" spans="1:2" ht="18" x14ac:dyDescent="0.25">
      <c r="A79" s="133" t="s">
        <v>1527</v>
      </c>
      <c r="B79" s="131" t="s">
        <v>1472</v>
      </c>
    </row>
    <row r="80" spans="1:2" ht="18" x14ac:dyDescent="0.25">
      <c r="A80" s="133" t="s">
        <v>1528</v>
      </c>
      <c r="B80" s="131" t="s">
        <v>1473</v>
      </c>
    </row>
    <row r="81" spans="1:2" ht="18" x14ac:dyDescent="0.25">
      <c r="A81" s="133" t="s">
        <v>1529</v>
      </c>
      <c r="B81" s="131" t="s">
        <v>1474</v>
      </c>
    </row>
    <row r="82" spans="1:2" ht="18" x14ac:dyDescent="0.25">
      <c r="A82" s="133" t="s">
        <v>1530</v>
      </c>
      <c r="B82" s="131" t="s">
        <v>1475</v>
      </c>
    </row>
    <row r="83" spans="1:2" ht="18" x14ac:dyDescent="0.25">
      <c r="A83" s="133" t="s">
        <v>1531</v>
      </c>
      <c r="B83" s="131" t="s">
        <v>1476</v>
      </c>
    </row>
    <row r="84" spans="1:2" ht="18" x14ac:dyDescent="0.25">
      <c r="A84" s="133" t="s">
        <v>1532</v>
      </c>
      <c r="B84" s="131" t="s">
        <v>1477</v>
      </c>
    </row>
    <row r="85" spans="1:2" ht="18" x14ac:dyDescent="0.25">
      <c r="A85" s="133" t="s">
        <v>1533</v>
      </c>
      <c r="B85" s="131" t="s">
        <v>1478</v>
      </c>
    </row>
    <row r="86" spans="1:2" ht="18" x14ac:dyDescent="0.25">
      <c r="A86" s="133" t="s">
        <v>1534</v>
      </c>
      <c r="B86" s="131" t="s">
        <v>1479</v>
      </c>
    </row>
    <row r="87" spans="1:2" ht="18" x14ac:dyDescent="0.25">
      <c r="A87" s="133" t="s">
        <v>1535</v>
      </c>
      <c r="B87" s="131" t="s">
        <v>1480</v>
      </c>
    </row>
    <row r="88" spans="1:2" ht="18" x14ac:dyDescent="0.25">
      <c r="A88" s="133" t="s">
        <v>1536</v>
      </c>
      <c r="B88" s="131" t="s">
        <v>1481</v>
      </c>
    </row>
    <row r="89" spans="1:2" ht="18" x14ac:dyDescent="0.25">
      <c r="A89" s="133" t="s">
        <v>1537</v>
      </c>
      <c r="B89" s="131" t="s">
        <v>1482</v>
      </c>
    </row>
    <row r="90" spans="1:2" ht="18" x14ac:dyDescent="0.25">
      <c r="A90" s="133" t="s">
        <v>1538</v>
      </c>
      <c r="B90" s="131" t="s">
        <v>1483</v>
      </c>
    </row>
    <row r="91" spans="1:2" ht="18" x14ac:dyDescent="0.25">
      <c r="A91" s="133" t="s">
        <v>1539</v>
      </c>
      <c r="B91" s="131" t="s">
        <v>1484</v>
      </c>
    </row>
    <row r="92" spans="1:2" ht="18" x14ac:dyDescent="0.25">
      <c r="A92" s="133" t="s">
        <v>1540</v>
      </c>
      <c r="B92" s="131" t="s">
        <v>1485</v>
      </c>
    </row>
    <row r="93" spans="1:2" ht="18" x14ac:dyDescent="0.25">
      <c r="A93" s="133" t="s">
        <v>1587</v>
      </c>
      <c r="B93" s="131" t="s">
        <v>1541</v>
      </c>
    </row>
    <row r="94" spans="1:2" ht="18" x14ac:dyDescent="0.25">
      <c r="A94" s="133" t="s">
        <v>1588</v>
      </c>
      <c r="B94" s="131" t="s">
        <v>1542</v>
      </c>
    </row>
    <row r="95" spans="1:2" ht="18" x14ac:dyDescent="0.25">
      <c r="A95" s="133" t="s">
        <v>1589</v>
      </c>
      <c r="B95" s="131" t="s">
        <v>1543</v>
      </c>
    </row>
    <row r="96" spans="1:2" ht="18" x14ac:dyDescent="0.25">
      <c r="A96" s="133" t="s">
        <v>1590</v>
      </c>
      <c r="B96" s="131" t="s">
        <v>1544</v>
      </c>
    </row>
    <row r="97" spans="1:2" ht="18" x14ac:dyDescent="0.25">
      <c r="A97" s="133" t="s">
        <v>1591</v>
      </c>
      <c r="B97" s="131" t="s">
        <v>1545</v>
      </c>
    </row>
    <row r="98" spans="1:2" ht="18" x14ac:dyDescent="0.25">
      <c r="A98" s="133" t="s">
        <v>1592</v>
      </c>
      <c r="B98" s="131" t="s">
        <v>1546</v>
      </c>
    </row>
    <row r="99" spans="1:2" ht="18" x14ac:dyDescent="0.25">
      <c r="A99" s="133" t="s">
        <v>1593</v>
      </c>
      <c r="B99" s="131" t="s">
        <v>1547</v>
      </c>
    </row>
    <row r="100" spans="1:2" ht="18" x14ac:dyDescent="0.25">
      <c r="A100" s="133" t="s">
        <v>1594</v>
      </c>
      <c r="B100" s="131" t="s">
        <v>1548</v>
      </c>
    </row>
    <row r="101" spans="1:2" ht="18" x14ac:dyDescent="0.25">
      <c r="A101" s="133" t="s">
        <v>1595</v>
      </c>
      <c r="B101" s="131" t="s">
        <v>1549</v>
      </c>
    </row>
    <row r="102" spans="1:2" ht="18" x14ac:dyDescent="0.25">
      <c r="A102" s="133" t="s">
        <v>1596</v>
      </c>
      <c r="B102" s="131" t="s">
        <v>1550</v>
      </c>
    </row>
    <row r="103" spans="1:2" ht="18" x14ac:dyDescent="0.25">
      <c r="A103" s="133" t="s">
        <v>1597</v>
      </c>
      <c r="B103" s="131" t="s">
        <v>1551</v>
      </c>
    </row>
    <row r="104" spans="1:2" ht="18" x14ac:dyDescent="0.25">
      <c r="A104" s="133" t="s">
        <v>1598</v>
      </c>
      <c r="B104" s="131" t="s">
        <v>1552</v>
      </c>
    </row>
    <row r="105" spans="1:2" ht="18" x14ac:dyDescent="0.25">
      <c r="A105" s="133" t="s">
        <v>1599</v>
      </c>
      <c r="B105" s="131" t="s">
        <v>1553</v>
      </c>
    </row>
    <row r="106" spans="1:2" ht="18" x14ac:dyDescent="0.25">
      <c r="A106" s="133" t="s">
        <v>1600</v>
      </c>
      <c r="B106" s="131" t="s">
        <v>1554</v>
      </c>
    </row>
    <row r="107" spans="1:2" ht="18" x14ac:dyDescent="0.25">
      <c r="A107" s="133" t="s">
        <v>1601</v>
      </c>
      <c r="B107" s="131" t="s">
        <v>1555</v>
      </c>
    </row>
    <row r="108" spans="1:2" ht="18" x14ac:dyDescent="0.25">
      <c r="A108" s="133" t="s">
        <v>1602</v>
      </c>
      <c r="B108" s="131" t="s">
        <v>1556</v>
      </c>
    </row>
    <row r="109" spans="1:2" ht="18" x14ac:dyDescent="0.25">
      <c r="A109" s="133" t="s">
        <v>1603</v>
      </c>
      <c r="B109" s="131" t="s">
        <v>1557</v>
      </c>
    </row>
    <row r="110" spans="1:2" ht="18" x14ac:dyDescent="0.25">
      <c r="A110" s="133" t="s">
        <v>1604</v>
      </c>
      <c r="B110" s="131" t="s">
        <v>1558</v>
      </c>
    </row>
    <row r="111" spans="1:2" ht="18" x14ac:dyDescent="0.25">
      <c r="A111" s="133" t="s">
        <v>1605</v>
      </c>
      <c r="B111" s="131" t="s">
        <v>1559</v>
      </c>
    </row>
    <row r="112" spans="1:2" ht="18" x14ac:dyDescent="0.25">
      <c r="A112" s="133" t="s">
        <v>1606</v>
      </c>
      <c r="B112" s="131" t="s">
        <v>1560</v>
      </c>
    </row>
    <row r="113" spans="1:2" ht="18" x14ac:dyDescent="0.25">
      <c r="A113" s="133" t="s">
        <v>1607</v>
      </c>
      <c r="B113" s="131" t="s">
        <v>1561</v>
      </c>
    </row>
    <row r="114" spans="1:2" ht="18" x14ac:dyDescent="0.25">
      <c r="A114" s="133" t="s">
        <v>1608</v>
      </c>
      <c r="B114" s="131" t="s">
        <v>1562</v>
      </c>
    </row>
    <row r="115" spans="1:2" ht="18" x14ac:dyDescent="0.25">
      <c r="A115" s="133" t="s">
        <v>1609</v>
      </c>
      <c r="B115" s="131" t="s">
        <v>1563</v>
      </c>
    </row>
    <row r="116" spans="1:2" ht="18" x14ac:dyDescent="0.25">
      <c r="A116" s="133" t="s">
        <v>1610</v>
      </c>
      <c r="B116" s="131" t="s">
        <v>1564</v>
      </c>
    </row>
    <row r="117" spans="1:2" ht="18" x14ac:dyDescent="0.25">
      <c r="A117" s="133" t="s">
        <v>1611</v>
      </c>
      <c r="B117" s="131" t="s">
        <v>1565</v>
      </c>
    </row>
    <row r="118" spans="1:2" ht="18" x14ac:dyDescent="0.25">
      <c r="A118" s="133" t="s">
        <v>1612</v>
      </c>
      <c r="B118" s="131" t="s">
        <v>1566</v>
      </c>
    </row>
    <row r="119" spans="1:2" ht="18" x14ac:dyDescent="0.25">
      <c r="A119" s="133" t="s">
        <v>1613</v>
      </c>
      <c r="B119" s="131" t="s">
        <v>1567</v>
      </c>
    </row>
    <row r="120" spans="1:2" ht="18" x14ac:dyDescent="0.25">
      <c r="A120" s="133" t="s">
        <v>1614</v>
      </c>
      <c r="B120" s="131" t="s">
        <v>1568</v>
      </c>
    </row>
    <row r="121" spans="1:2" ht="18" x14ac:dyDescent="0.25">
      <c r="A121" s="133" t="s">
        <v>1615</v>
      </c>
      <c r="B121" s="131" t="s">
        <v>1569</v>
      </c>
    </row>
    <row r="122" spans="1:2" ht="18" x14ac:dyDescent="0.25">
      <c r="A122" s="133" t="s">
        <v>1616</v>
      </c>
      <c r="B122" s="131" t="s">
        <v>1570</v>
      </c>
    </row>
    <row r="123" spans="1:2" ht="18" x14ac:dyDescent="0.25">
      <c r="A123" s="133" t="s">
        <v>1617</v>
      </c>
      <c r="B123" s="131" t="s">
        <v>1571</v>
      </c>
    </row>
    <row r="124" spans="1:2" ht="18" x14ac:dyDescent="0.25">
      <c r="A124" s="133" t="s">
        <v>1618</v>
      </c>
      <c r="B124" s="131" t="s">
        <v>1572</v>
      </c>
    </row>
    <row r="125" spans="1:2" ht="18" x14ac:dyDescent="0.25">
      <c r="A125" s="133" t="s">
        <v>1619</v>
      </c>
      <c r="B125" s="131" t="s">
        <v>1573</v>
      </c>
    </row>
    <row r="126" spans="1:2" ht="18" x14ac:dyDescent="0.25">
      <c r="A126" s="133" t="s">
        <v>1620</v>
      </c>
      <c r="B126" s="131" t="s">
        <v>1574</v>
      </c>
    </row>
    <row r="127" spans="1:2" ht="18" x14ac:dyDescent="0.25">
      <c r="A127" s="133" t="s">
        <v>1621</v>
      </c>
      <c r="B127" s="131" t="s">
        <v>1575</v>
      </c>
    </row>
    <row r="128" spans="1:2" ht="18" x14ac:dyDescent="0.25">
      <c r="A128" s="133" t="s">
        <v>1622</v>
      </c>
      <c r="B128" s="131" t="s">
        <v>1576</v>
      </c>
    </row>
    <row r="129" spans="1:2" ht="18" x14ac:dyDescent="0.25">
      <c r="A129" s="133" t="s">
        <v>1623</v>
      </c>
      <c r="B129" s="131" t="s">
        <v>1577</v>
      </c>
    </row>
    <row r="130" spans="1:2" ht="18" x14ac:dyDescent="0.25">
      <c r="A130" s="133" t="s">
        <v>1624</v>
      </c>
      <c r="B130" s="131" t="s">
        <v>1578</v>
      </c>
    </row>
    <row r="131" spans="1:2" ht="18" x14ac:dyDescent="0.25">
      <c r="A131" s="133" t="s">
        <v>1625</v>
      </c>
      <c r="B131" s="131" t="s">
        <v>1579</v>
      </c>
    </row>
    <row r="132" spans="1:2" ht="18" x14ac:dyDescent="0.25">
      <c r="A132" s="133" t="s">
        <v>1626</v>
      </c>
      <c r="B132" s="131" t="s">
        <v>1580</v>
      </c>
    </row>
    <row r="133" spans="1:2" ht="18" x14ac:dyDescent="0.25">
      <c r="A133" s="133" t="s">
        <v>1627</v>
      </c>
      <c r="B133" s="131" t="s">
        <v>1581</v>
      </c>
    </row>
    <row r="134" spans="1:2" ht="18" x14ac:dyDescent="0.25">
      <c r="A134" s="133" t="s">
        <v>1628</v>
      </c>
      <c r="B134" s="131" t="s">
        <v>1582</v>
      </c>
    </row>
    <row r="135" spans="1:2" ht="18" x14ac:dyDescent="0.25">
      <c r="A135" s="133" t="s">
        <v>1629</v>
      </c>
      <c r="B135" s="131" t="s">
        <v>1583</v>
      </c>
    </row>
    <row r="136" spans="1:2" ht="18" x14ac:dyDescent="0.25">
      <c r="A136" s="133" t="s">
        <v>1630</v>
      </c>
      <c r="B136" s="131" t="s">
        <v>1584</v>
      </c>
    </row>
    <row r="137" spans="1:2" ht="18" x14ac:dyDescent="0.25">
      <c r="A137" s="133" t="s">
        <v>1631</v>
      </c>
      <c r="B137" s="131" t="s">
        <v>1585</v>
      </c>
    </row>
    <row r="138" spans="1:2" ht="18" x14ac:dyDescent="0.25">
      <c r="A138" s="133" t="s">
        <v>1632</v>
      </c>
      <c r="B138" s="131" t="s">
        <v>1586</v>
      </c>
    </row>
    <row r="139" spans="1:2" ht="18" x14ac:dyDescent="0.25">
      <c r="A139" s="133" t="s">
        <v>1680</v>
      </c>
      <c r="B139" s="131" t="s">
        <v>1633</v>
      </c>
    </row>
    <row r="140" spans="1:2" ht="18" x14ac:dyDescent="0.25">
      <c r="A140" s="133" t="s">
        <v>1681</v>
      </c>
      <c r="B140" s="131" t="s">
        <v>1634</v>
      </c>
    </row>
    <row r="141" spans="1:2" ht="18" x14ac:dyDescent="0.25">
      <c r="A141" s="133" t="s">
        <v>1682</v>
      </c>
      <c r="B141" s="131" t="s">
        <v>1635</v>
      </c>
    </row>
    <row r="142" spans="1:2" ht="18" x14ac:dyDescent="0.25">
      <c r="A142" s="133" t="s">
        <v>1683</v>
      </c>
      <c r="B142" s="131" t="s">
        <v>1636</v>
      </c>
    </row>
    <row r="143" spans="1:2" ht="18" x14ac:dyDescent="0.25">
      <c r="A143" s="133" t="s">
        <v>1684</v>
      </c>
      <c r="B143" s="131" t="s">
        <v>1637</v>
      </c>
    </row>
    <row r="144" spans="1:2" ht="18" x14ac:dyDescent="0.25">
      <c r="A144" s="133" t="s">
        <v>1685</v>
      </c>
      <c r="B144" s="131" t="s">
        <v>1638</v>
      </c>
    </row>
    <row r="145" spans="1:2" ht="18" x14ac:dyDescent="0.25">
      <c r="A145" s="133" t="s">
        <v>1686</v>
      </c>
      <c r="B145" s="131" t="s">
        <v>1639</v>
      </c>
    </row>
    <row r="146" spans="1:2" ht="18" x14ac:dyDescent="0.25">
      <c r="A146" s="133" t="s">
        <v>1687</v>
      </c>
      <c r="B146" s="131" t="s">
        <v>1640</v>
      </c>
    </row>
    <row r="147" spans="1:2" ht="18" x14ac:dyDescent="0.25">
      <c r="A147" s="133" t="s">
        <v>1688</v>
      </c>
      <c r="B147" s="131" t="s">
        <v>1641</v>
      </c>
    </row>
    <row r="148" spans="1:2" ht="18" x14ac:dyDescent="0.25">
      <c r="A148" s="133" t="s">
        <v>1689</v>
      </c>
      <c r="B148" s="131" t="s">
        <v>1642</v>
      </c>
    </row>
    <row r="149" spans="1:2" ht="18" x14ac:dyDescent="0.25">
      <c r="A149" s="133" t="s">
        <v>1690</v>
      </c>
      <c r="B149" s="131" t="s">
        <v>1643</v>
      </c>
    </row>
    <row r="150" spans="1:2" ht="18" x14ac:dyDescent="0.25">
      <c r="A150" s="133" t="s">
        <v>1691</v>
      </c>
      <c r="B150" s="131" t="s">
        <v>1644</v>
      </c>
    </row>
    <row r="151" spans="1:2" ht="18" x14ac:dyDescent="0.25">
      <c r="A151" s="133" t="s">
        <v>1692</v>
      </c>
      <c r="B151" s="131" t="s">
        <v>1645</v>
      </c>
    </row>
    <row r="152" spans="1:2" ht="18" x14ac:dyDescent="0.25">
      <c r="A152" s="133" t="s">
        <v>1693</v>
      </c>
      <c r="B152" s="131" t="s">
        <v>1646</v>
      </c>
    </row>
    <row r="153" spans="1:2" ht="18" x14ac:dyDescent="0.25">
      <c r="A153" s="133" t="s">
        <v>1694</v>
      </c>
      <c r="B153" s="131" t="s">
        <v>1647</v>
      </c>
    </row>
    <row r="154" spans="1:2" ht="18" x14ac:dyDescent="0.25">
      <c r="A154" s="133" t="s">
        <v>1695</v>
      </c>
      <c r="B154" s="131" t="s">
        <v>1648</v>
      </c>
    </row>
    <row r="155" spans="1:2" ht="18" x14ac:dyDescent="0.25">
      <c r="A155" s="133" t="s">
        <v>1696</v>
      </c>
      <c r="B155" s="131" t="s">
        <v>1649</v>
      </c>
    </row>
    <row r="156" spans="1:2" ht="18" x14ac:dyDescent="0.25">
      <c r="A156" s="133" t="s">
        <v>1697</v>
      </c>
      <c r="B156" s="131" t="s">
        <v>1650</v>
      </c>
    </row>
    <row r="157" spans="1:2" ht="18" x14ac:dyDescent="0.25">
      <c r="A157" s="133" t="s">
        <v>1698</v>
      </c>
      <c r="B157" s="131" t="s">
        <v>1651</v>
      </c>
    </row>
    <row r="158" spans="1:2" ht="18" x14ac:dyDescent="0.25">
      <c r="A158" s="133" t="s">
        <v>1699</v>
      </c>
      <c r="B158" s="131" t="s">
        <v>1652</v>
      </c>
    </row>
    <row r="159" spans="1:2" ht="18" x14ac:dyDescent="0.25">
      <c r="A159" s="133" t="s">
        <v>1700</v>
      </c>
      <c r="B159" s="131" t="s">
        <v>1653</v>
      </c>
    </row>
    <row r="160" spans="1:2" ht="18" x14ac:dyDescent="0.25">
      <c r="A160" s="133" t="s">
        <v>1701</v>
      </c>
      <c r="B160" s="131" t="s">
        <v>1654</v>
      </c>
    </row>
    <row r="161" spans="1:2" ht="18" x14ac:dyDescent="0.25">
      <c r="A161" s="133" t="s">
        <v>1702</v>
      </c>
      <c r="B161" s="131" t="s">
        <v>1655</v>
      </c>
    </row>
    <row r="162" spans="1:2" ht="18" x14ac:dyDescent="0.25">
      <c r="A162" s="133" t="s">
        <v>1703</v>
      </c>
      <c r="B162" s="131" t="s">
        <v>1656</v>
      </c>
    </row>
    <row r="163" spans="1:2" ht="18" x14ac:dyDescent="0.25">
      <c r="A163" s="133" t="s">
        <v>1704</v>
      </c>
      <c r="B163" s="131" t="s">
        <v>1657</v>
      </c>
    </row>
    <row r="164" spans="1:2" ht="18" x14ac:dyDescent="0.25">
      <c r="A164" s="133" t="s">
        <v>1705</v>
      </c>
      <c r="B164" s="131" t="s">
        <v>1658</v>
      </c>
    </row>
    <row r="165" spans="1:2" ht="18" x14ac:dyDescent="0.25">
      <c r="A165" s="133" t="s">
        <v>1706</v>
      </c>
      <c r="B165" s="131" t="s">
        <v>1659</v>
      </c>
    </row>
    <row r="166" spans="1:2" ht="18" x14ac:dyDescent="0.25">
      <c r="A166" s="133" t="s">
        <v>1707</v>
      </c>
      <c r="B166" s="131" t="s">
        <v>1660</v>
      </c>
    </row>
    <row r="167" spans="1:2" ht="18" x14ac:dyDescent="0.25">
      <c r="A167" s="133" t="s">
        <v>1708</v>
      </c>
      <c r="B167" s="131" t="s">
        <v>1661</v>
      </c>
    </row>
    <row r="168" spans="1:2" ht="18" x14ac:dyDescent="0.25">
      <c r="A168" s="133" t="s">
        <v>1709</v>
      </c>
      <c r="B168" s="131" t="s">
        <v>1662</v>
      </c>
    </row>
    <row r="169" spans="1:2" ht="18" x14ac:dyDescent="0.25">
      <c r="A169" s="133" t="s">
        <v>1710</v>
      </c>
      <c r="B169" s="131" t="s">
        <v>1663</v>
      </c>
    </row>
    <row r="170" spans="1:2" ht="18" x14ac:dyDescent="0.25">
      <c r="A170" s="133" t="s">
        <v>1711</v>
      </c>
      <c r="B170" s="131" t="s">
        <v>1664</v>
      </c>
    </row>
    <row r="171" spans="1:2" ht="18" x14ac:dyDescent="0.25">
      <c r="A171" s="133" t="s">
        <v>1712</v>
      </c>
      <c r="B171" s="131" t="s">
        <v>1665</v>
      </c>
    </row>
    <row r="172" spans="1:2" ht="18" x14ac:dyDescent="0.25">
      <c r="A172" s="133" t="s">
        <v>1713</v>
      </c>
      <c r="B172" s="131" t="s">
        <v>1666</v>
      </c>
    </row>
    <row r="173" spans="1:2" ht="18" x14ac:dyDescent="0.25">
      <c r="A173" s="133" t="s">
        <v>1714</v>
      </c>
      <c r="B173" s="131" t="s">
        <v>1667</v>
      </c>
    </row>
    <row r="174" spans="1:2" ht="18" x14ac:dyDescent="0.25">
      <c r="A174" s="133" t="s">
        <v>1715</v>
      </c>
      <c r="B174" s="131" t="s">
        <v>1668</v>
      </c>
    </row>
    <row r="175" spans="1:2" ht="18" x14ac:dyDescent="0.25">
      <c r="A175" s="133" t="s">
        <v>1716</v>
      </c>
      <c r="B175" s="131" t="s">
        <v>1669</v>
      </c>
    </row>
    <row r="176" spans="1:2" ht="18" x14ac:dyDescent="0.25">
      <c r="A176" s="133" t="s">
        <v>1717</v>
      </c>
      <c r="B176" s="131" t="s">
        <v>1670</v>
      </c>
    </row>
    <row r="177" spans="1:2" ht="18" x14ac:dyDescent="0.25">
      <c r="A177" s="133" t="s">
        <v>1718</v>
      </c>
      <c r="B177" s="131" t="s">
        <v>1671</v>
      </c>
    </row>
    <row r="178" spans="1:2" ht="18" x14ac:dyDescent="0.25">
      <c r="A178" s="133" t="s">
        <v>1719</v>
      </c>
      <c r="B178" s="131" t="s">
        <v>1672</v>
      </c>
    </row>
    <row r="179" spans="1:2" ht="18" x14ac:dyDescent="0.25">
      <c r="A179" s="133" t="s">
        <v>1720</v>
      </c>
      <c r="B179" s="131" t="s">
        <v>1673</v>
      </c>
    </row>
    <row r="180" spans="1:2" ht="18" x14ac:dyDescent="0.25">
      <c r="A180" s="133" t="s">
        <v>1721</v>
      </c>
      <c r="B180" s="131" t="s">
        <v>1674</v>
      </c>
    </row>
    <row r="181" spans="1:2" ht="18" x14ac:dyDescent="0.25">
      <c r="A181" s="133" t="s">
        <v>1722</v>
      </c>
      <c r="B181" s="131" t="s">
        <v>1675</v>
      </c>
    </row>
    <row r="182" spans="1:2" ht="18" x14ac:dyDescent="0.25">
      <c r="A182" s="133" t="s">
        <v>1723</v>
      </c>
      <c r="B182" s="131" t="s">
        <v>1676</v>
      </c>
    </row>
    <row r="183" spans="1:2" ht="18" x14ac:dyDescent="0.25">
      <c r="A183" s="133" t="s">
        <v>1724</v>
      </c>
      <c r="B183" s="131" t="s">
        <v>1677</v>
      </c>
    </row>
    <row r="184" spans="1:2" ht="18" x14ac:dyDescent="0.25">
      <c r="A184" s="133" t="s">
        <v>1725</v>
      </c>
      <c r="B184" s="131" t="s">
        <v>1678</v>
      </c>
    </row>
    <row r="185" spans="1:2" ht="18" x14ac:dyDescent="0.25">
      <c r="A185" s="133" t="s">
        <v>1726</v>
      </c>
      <c r="B185" s="131" t="s">
        <v>1679</v>
      </c>
    </row>
    <row r="186" spans="1:2" ht="18" x14ac:dyDescent="0.25">
      <c r="A186" s="133" t="s">
        <v>1741</v>
      </c>
      <c r="B186" s="131" t="s">
        <v>1727</v>
      </c>
    </row>
    <row r="187" spans="1:2" ht="18" x14ac:dyDescent="0.25">
      <c r="A187" s="133" t="s">
        <v>1742</v>
      </c>
      <c r="B187" s="131" t="s">
        <v>1728</v>
      </c>
    </row>
    <row r="188" spans="1:2" ht="18" x14ac:dyDescent="0.25">
      <c r="A188" s="133" t="s">
        <v>1743</v>
      </c>
      <c r="B188" s="131" t="s">
        <v>1729</v>
      </c>
    </row>
    <row r="189" spans="1:2" ht="18" x14ac:dyDescent="0.25">
      <c r="A189" s="133" t="s">
        <v>1744</v>
      </c>
      <c r="B189" s="131" t="s">
        <v>1730</v>
      </c>
    </row>
    <row r="190" spans="1:2" ht="18" x14ac:dyDescent="0.25">
      <c r="A190" s="133" t="s">
        <v>1745</v>
      </c>
      <c r="B190" s="131" t="s">
        <v>1731</v>
      </c>
    </row>
    <row r="191" spans="1:2" ht="18" x14ac:dyDescent="0.25">
      <c r="A191" s="133" t="s">
        <v>1746</v>
      </c>
      <c r="B191" s="131" t="s">
        <v>1732</v>
      </c>
    </row>
    <row r="192" spans="1:2" ht="18" x14ac:dyDescent="0.25">
      <c r="A192" s="133" t="s">
        <v>1747</v>
      </c>
      <c r="B192" s="131" t="s">
        <v>1733</v>
      </c>
    </row>
    <row r="193" spans="1:2" ht="18" x14ac:dyDescent="0.25">
      <c r="A193" s="133" t="s">
        <v>1748</v>
      </c>
      <c r="B193" s="131" t="s">
        <v>1734</v>
      </c>
    </row>
    <row r="194" spans="1:2" ht="18" x14ac:dyDescent="0.25">
      <c r="A194" s="133" t="s">
        <v>1749</v>
      </c>
      <c r="B194" s="131" t="s">
        <v>1735</v>
      </c>
    </row>
    <row r="195" spans="1:2" ht="18" x14ac:dyDescent="0.25">
      <c r="A195" s="133" t="s">
        <v>1750</v>
      </c>
      <c r="B195" s="131" t="s">
        <v>1736</v>
      </c>
    </row>
    <row r="196" spans="1:2" ht="18" x14ac:dyDescent="0.25">
      <c r="A196" s="133" t="s">
        <v>1751</v>
      </c>
      <c r="B196" s="131" t="s">
        <v>1737</v>
      </c>
    </row>
    <row r="197" spans="1:2" ht="18" x14ac:dyDescent="0.25">
      <c r="A197" s="133" t="s">
        <v>1752</v>
      </c>
      <c r="B197" s="131" t="s">
        <v>1738</v>
      </c>
    </row>
    <row r="198" spans="1:2" ht="18" x14ac:dyDescent="0.25">
      <c r="A198" s="133" t="s">
        <v>1753</v>
      </c>
      <c r="B198" s="131" t="s">
        <v>1739</v>
      </c>
    </row>
    <row r="199" spans="1:2" ht="18" x14ac:dyDescent="0.25">
      <c r="A199" s="133" t="s">
        <v>1754</v>
      </c>
      <c r="B199" s="131" t="s">
        <v>1740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ACBDD-9AB8-4CB2-9F19-B104631A96FF}">
  <sheetPr>
    <tabColor rgb="FF0070C0"/>
  </sheetPr>
  <dimension ref="A1:AA188"/>
  <sheetViews>
    <sheetView topLeftCell="A109" zoomScale="115" zoomScaleNormal="115" workbookViewId="0">
      <selection activeCell="C108" sqref="C108:C115"/>
    </sheetView>
  </sheetViews>
  <sheetFormatPr baseColWidth="10" defaultRowHeight="15" x14ac:dyDescent="0.25"/>
  <cols>
    <col min="1" max="1" width="7.28515625" customWidth="1"/>
    <col min="2" max="2" width="7.140625" customWidth="1"/>
    <col min="3" max="3" width="37.5703125" customWidth="1"/>
    <col min="4" max="4" width="13.7109375" customWidth="1"/>
    <col min="5" max="5" width="3.42578125" customWidth="1"/>
    <col min="6" max="6" width="9.42578125" customWidth="1"/>
    <col min="7" max="7" width="12.42578125" customWidth="1"/>
    <col min="8" max="8" width="13.85546875" customWidth="1"/>
    <col min="9" max="9" width="10.85546875" customWidth="1"/>
    <col min="10" max="10" width="10.5703125" customWidth="1"/>
    <col min="11" max="11" width="11.5703125" bestFit="1" customWidth="1"/>
    <col min="12" max="12" width="10.140625" style="4" customWidth="1"/>
    <col min="13" max="13" width="12.42578125" customWidth="1"/>
    <col min="15" max="15" width="13.28515625" customWidth="1"/>
  </cols>
  <sheetData>
    <row r="1" spans="1:21" ht="15.75" thickBot="1" x14ac:dyDescent="0.3"/>
    <row r="2" spans="1:21" ht="15.75" x14ac:dyDescent="0.25">
      <c r="C2" s="1051" t="s">
        <v>11</v>
      </c>
      <c r="D2" s="979"/>
      <c r="E2" s="979"/>
      <c r="F2" s="979"/>
      <c r="G2" s="979"/>
      <c r="H2" s="979"/>
      <c r="I2" s="1403" t="s">
        <v>2192</v>
      </c>
    </row>
    <row r="3" spans="1:21" ht="15.75" x14ac:dyDescent="0.25">
      <c r="C3" s="981" t="s">
        <v>70</v>
      </c>
      <c r="D3" s="982"/>
      <c r="E3" s="980"/>
      <c r="F3" s="980"/>
      <c r="G3" s="980"/>
      <c r="H3" s="980"/>
      <c r="I3" s="1404" t="s">
        <v>2193</v>
      </c>
    </row>
    <row r="4" spans="1:21" ht="15.75" thickBot="1" x14ac:dyDescent="0.3">
      <c r="C4" s="667" t="s">
        <v>72</v>
      </c>
      <c r="D4" s="663"/>
      <c r="E4" s="663"/>
      <c r="F4" s="663"/>
      <c r="G4" s="663"/>
      <c r="H4" s="663"/>
      <c r="I4" s="1405" t="s">
        <v>2194</v>
      </c>
    </row>
    <row r="5" spans="1:21" ht="15.75" customHeight="1" x14ac:dyDescent="0.25">
      <c r="A5" s="659"/>
      <c r="B5" s="659"/>
      <c r="C5" s="1392"/>
      <c r="D5" s="1392"/>
      <c r="E5" s="1392"/>
      <c r="F5" s="1392"/>
      <c r="G5" s="1428" t="s">
        <v>73</v>
      </c>
      <c r="H5" s="1428"/>
      <c r="I5" s="1393" t="s">
        <v>962</v>
      </c>
      <c r="J5" s="1394" t="s">
        <v>2204</v>
      </c>
      <c r="K5" s="1394" t="s">
        <v>2159</v>
      </c>
    </row>
    <row r="6" spans="1:21" ht="15.75" thickBot="1" x14ac:dyDescent="0.3">
      <c r="A6" s="622"/>
      <c r="B6" s="622"/>
      <c r="C6" s="1395"/>
      <c r="D6" s="1395"/>
      <c r="E6" s="1395"/>
      <c r="F6" s="1395"/>
      <c r="G6" s="1396">
        <v>2024</v>
      </c>
      <c r="H6" s="1396">
        <v>2023</v>
      </c>
      <c r="I6" s="1396">
        <v>2023</v>
      </c>
      <c r="J6" s="1397" t="s">
        <v>2356</v>
      </c>
      <c r="K6" s="1397" t="s">
        <v>2356</v>
      </c>
    </row>
    <row r="7" spans="1:21" ht="17.25" customHeight="1" thickBot="1" x14ac:dyDescent="0.3">
      <c r="A7" s="622"/>
      <c r="B7" s="660"/>
      <c r="C7" s="1398" t="s">
        <v>76</v>
      </c>
      <c r="D7" s="1399"/>
      <c r="E7" s="1400"/>
      <c r="F7" s="1401" t="s">
        <v>15</v>
      </c>
      <c r="G7" s="1402" t="s">
        <v>78</v>
      </c>
      <c r="H7" s="1402" t="s">
        <v>78</v>
      </c>
      <c r="I7" s="1402" t="s">
        <v>78</v>
      </c>
      <c r="J7" s="1397" t="s">
        <v>2357</v>
      </c>
      <c r="K7" s="1397" t="s">
        <v>2358</v>
      </c>
    </row>
    <row r="8" spans="1:21" x14ac:dyDescent="0.25">
      <c r="A8" s="1406">
        <v>60</v>
      </c>
      <c r="B8" s="622"/>
      <c r="C8" s="652" t="s">
        <v>79</v>
      </c>
      <c r="D8" s="664"/>
      <c r="E8" s="670"/>
      <c r="F8" s="671"/>
      <c r="G8" s="671"/>
      <c r="H8" s="671"/>
      <c r="I8" s="671"/>
      <c r="J8" s="622"/>
      <c r="K8" s="622"/>
    </row>
    <row r="9" spans="1:21" x14ac:dyDescent="0.25">
      <c r="A9" s="622"/>
      <c r="B9" s="622" t="s">
        <v>135</v>
      </c>
      <c r="C9" s="1376" t="s">
        <v>80</v>
      </c>
      <c r="D9" s="1377"/>
      <c r="E9" s="1378"/>
      <c r="F9" s="1379">
        <v>4</v>
      </c>
      <c r="G9" s="1380">
        <f ca="1">ROUND(SUMIF(BC!A:F,'-1.2-'!B9,BC!F:F)/1000,0)</f>
        <v>15155</v>
      </c>
      <c r="H9" s="1380">
        <v>16505</v>
      </c>
      <c r="I9" s="1380">
        <v>15604</v>
      </c>
      <c r="J9" s="1381" t="s">
        <v>81</v>
      </c>
      <c r="K9" s="1382" t="s">
        <v>2258</v>
      </c>
    </row>
    <row r="10" spans="1:21" x14ac:dyDescent="0.25">
      <c r="A10" s="1406">
        <v>32</v>
      </c>
      <c r="B10" s="622" t="s">
        <v>177</v>
      </c>
      <c r="C10" s="1376" t="s">
        <v>82</v>
      </c>
      <c r="D10" s="1377"/>
      <c r="E10" s="1378"/>
      <c r="F10" s="1379">
        <v>13</v>
      </c>
      <c r="G10" s="1380">
        <f ca="1">ROUND(SUMIF(BC!A:F,'-1.2-'!B10,BC!F:F)/1000,0)</f>
        <v>31000</v>
      </c>
      <c r="H10" s="1380">
        <v>21200</v>
      </c>
      <c r="I10" s="1380">
        <v>21589</v>
      </c>
      <c r="J10" s="1381" t="s">
        <v>83</v>
      </c>
      <c r="K10" s="1382" t="s">
        <v>2257</v>
      </c>
    </row>
    <row r="11" spans="1:21" x14ac:dyDescent="0.25">
      <c r="A11" s="622"/>
      <c r="B11" s="622" t="s">
        <v>182</v>
      </c>
      <c r="C11" s="1376" t="s">
        <v>84</v>
      </c>
      <c r="D11" s="1383"/>
      <c r="E11" s="1376"/>
      <c r="F11" s="1384"/>
      <c r="G11" s="1380">
        <f ca="1">ROUND(SUMIF(BC!A:F,'-1.2-'!B11,BC!F:F)/1000,0)</f>
        <v>714</v>
      </c>
      <c r="H11" s="1380">
        <v>2500</v>
      </c>
      <c r="I11" s="1380">
        <v>2800</v>
      </c>
      <c r="J11" s="1381" t="s">
        <v>83</v>
      </c>
      <c r="K11" s="1382" t="s">
        <v>2257</v>
      </c>
    </row>
    <row r="12" spans="1:21" x14ac:dyDescent="0.25">
      <c r="A12" s="622"/>
      <c r="B12" s="622" t="s">
        <v>185</v>
      </c>
      <c r="C12" s="1376" t="s">
        <v>85</v>
      </c>
      <c r="D12" s="1383"/>
      <c r="E12" s="1376"/>
      <c r="F12" s="1379">
        <v>5</v>
      </c>
      <c r="G12" s="1380">
        <f ca="1">ROUND(SUMIF(BC!A:F,'-1.2-'!B12,BC!F:F)/1000,0)</f>
        <v>103</v>
      </c>
      <c r="H12" s="1380">
        <v>0</v>
      </c>
      <c r="I12" s="1380">
        <v>0</v>
      </c>
      <c r="J12" s="1381" t="s">
        <v>86</v>
      </c>
      <c r="K12" s="1382" t="s">
        <v>2253</v>
      </c>
    </row>
    <row r="13" spans="1:21" x14ac:dyDescent="0.25">
      <c r="A13" s="622"/>
      <c r="B13" s="622" t="s">
        <v>188</v>
      </c>
      <c r="C13" s="1376" t="s">
        <v>2043</v>
      </c>
      <c r="D13" s="1383"/>
      <c r="E13" s="1376"/>
      <c r="F13" s="1379"/>
      <c r="G13" s="1380">
        <f ca="1">ROUND(SUMIF(BC!A:F,'-1.2-'!B13,BC!F:F)/1000,0)</f>
        <v>10000</v>
      </c>
      <c r="H13" s="1380">
        <v>0</v>
      </c>
      <c r="I13" s="1380">
        <v>0</v>
      </c>
      <c r="J13" s="1381" t="s">
        <v>963</v>
      </c>
      <c r="K13" s="1382"/>
    </row>
    <row r="14" spans="1:21" x14ac:dyDescent="0.25">
      <c r="A14" s="1407">
        <v>45</v>
      </c>
      <c r="B14" s="622" t="s">
        <v>235</v>
      </c>
      <c r="C14" s="1376" t="s">
        <v>1944</v>
      </c>
      <c r="D14" s="1383"/>
      <c r="E14" s="1376"/>
      <c r="F14" s="1385">
        <v>6</v>
      </c>
      <c r="G14" s="1380">
        <f ca="1">ROUND(SUMIF(BC!A:F,'-1.2-'!B14,BC!F:F)/1000,0)</f>
        <v>48965</v>
      </c>
      <c r="H14" s="1380">
        <v>34987</v>
      </c>
      <c r="I14" s="1380">
        <v>39322</v>
      </c>
      <c r="J14" s="1381" t="s">
        <v>88</v>
      </c>
      <c r="K14" s="1382" t="s">
        <v>2256</v>
      </c>
    </row>
    <row r="15" spans="1:21" x14ac:dyDescent="0.25">
      <c r="A15" s="622"/>
      <c r="B15" s="622" t="s">
        <v>249</v>
      </c>
      <c r="C15" s="1376" t="s">
        <v>89</v>
      </c>
      <c r="D15" s="1383"/>
      <c r="E15" s="1376"/>
      <c r="F15" s="1379"/>
      <c r="G15" s="1380">
        <f ca="1">ROUND(SUMIF(BC!A:F,'-1.2-'!B15,BC!F:F)/1000,0)</f>
        <v>0</v>
      </c>
      <c r="H15" s="1380">
        <v>500</v>
      </c>
      <c r="I15" s="1380">
        <v>1300</v>
      </c>
      <c r="J15" s="1381" t="s">
        <v>90</v>
      </c>
      <c r="K15" s="1382"/>
    </row>
    <row r="16" spans="1:21" s="6" customFormat="1" x14ac:dyDescent="0.25">
      <c r="A16" s="661"/>
      <c r="B16" s="622" t="s">
        <v>266</v>
      </c>
      <c r="C16" s="1386" t="s">
        <v>2359</v>
      </c>
      <c r="D16" s="1383"/>
      <c r="E16" s="1386"/>
      <c r="F16" s="1387"/>
      <c r="G16" s="1391">
        <f ca="1">ROUND(SUMIF(BC!A:F,'-1.2-'!B16,BC!F:F)/1000,0)</f>
        <v>2500</v>
      </c>
      <c r="H16" s="1391">
        <v>1600</v>
      </c>
      <c r="I16" s="1391">
        <v>0</v>
      </c>
      <c r="J16" s="1381" t="s">
        <v>92</v>
      </c>
      <c r="K16" s="1382" t="s">
        <v>2259</v>
      </c>
      <c r="L16" s="4"/>
      <c r="M16"/>
      <c r="N16"/>
      <c r="O16"/>
      <c r="P16"/>
      <c r="Q16"/>
      <c r="R16"/>
      <c r="S16"/>
      <c r="T16"/>
      <c r="U16"/>
    </row>
    <row r="17" spans="1:27" s="6" customFormat="1" ht="16.5" customHeight="1" x14ac:dyDescent="0.25">
      <c r="A17" s="1407">
        <v>66</v>
      </c>
      <c r="B17" s="622"/>
      <c r="C17" s="931" t="s">
        <v>93</v>
      </c>
      <c r="D17" s="932"/>
      <c r="E17" s="933"/>
      <c r="F17" s="934"/>
      <c r="G17" s="935">
        <f ca="1">SUM(G9:G16)</f>
        <v>108437</v>
      </c>
      <c r="H17" s="935">
        <f>SUM(H9:H16)</f>
        <v>77292</v>
      </c>
      <c r="I17" s="935">
        <f>SUM(I9:I16)</f>
        <v>80615</v>
      </c>
      <c r="J17" s="681"/>
      <c r="K17" s="1000"/>
      <c r="L17" s="4"/>
      <c r="M17"/>
      <c r="N17"/>
      <c r="O17"/>
      <c r="P17"/>
      <c r="Q17"/>
      <c r="R17"/>
      <c r="S17"/>
      <c r="T17"/>
      <c r="U17"/>
    </row>
    <row r="18" spans="1:27" s="6" customFormat="1" x14ac:dyDescent="0.25">
      <c r="A18" s="661"/>
      <c r="B18" s="660"/>
      <c r="C18" s="652" t="s">
        <v>94</v>
      </c>
      <c r="D18" s="672"/>
      <c r="E18" s="652"/>
      <c r="F18" s="675"/>
      <c r="G18" s="665"/>
      <c r="H18" s="665"/>
      <c r="I18" s="665"/>
      <c r="J18" s="681"/>
      <c r="K18" s="1000"/>
      <c r="L18" s="4"/>
      <c r="M18"/>
      <c r="N18"/>
      <c r="O18"/>
      <c r="P18"/>
      <c r="Q18"/>
      <c r="R18"/>
      <c r="S18"/>
      <c r="T18"/>
      <c r="U18"/>
    </row>
    <row r="19" spans="1:27" s="6" customFormat="1" x14ac:dyDescent="0.25">
      <c r="A19" s="661"/>
      <c r="B19" s="622" t="s">
        <v>271</v>
      </c>
      <c r="C19" s="1386" t="s">
        <v>964</v>
      </c>
      <c r="D19" s="1383"/>
      <c r="E19" s="1386"/>
      <c r="F19" s="1385">
        <v>8</v>
      </c>
      <c r="G19" s="1380">
        <f ca="1">ROUND(SUMIF(BC!A:F,'-1.2-'!B19,BC!F:F)/1000,0)</f>
        <v>39617</v>
      </c>
      <c r="H19" s="1380">
        <v>76800</v>
      </c>
      <c r="I19" s="1380">
        <v>19125</v>
      </c>
      <c r="J19" s="1381" t="s">
        <v>95</v>
      </c>
      <c r="K19" s="1382" t="s">
        <v>2254</v>
      </c>
      <c r="L19" s="4"/>
      <c r="M19"/>
      <c r="N19"/>
      <c r="O19"/>
      <c r="P19"/>
      <c r="Q19"/>
      <c r="R19"/>
      <c r="S19"/>
      <c r="T19"/>
      <c r="U19"/>
    </row>
    <row r="20" spans="1:27" s="6" customFormat="1" x14ac:dyDescent="0.25">
      <c r="A20" s="1407">
        <v>56</v>
      </c>
      <c r="B20" s="622" t="s">
        <v>272</v>
      </c>
      <c r="C20" s="1386" t="s">
        <v>2360</v>
      </c>
      <c r="D20" s="1383"/>
      <c r="E20" s="1386"/>
      <c r="F20" s="1385">
        <v>9</v>
      </c>
      <c r="G20" s="1380">
        <f ca="1">ROUND(SUMIF(BC!A:F,'-1.2-'!B20,BC!F:F)/1000,0)</f>
        <v>597</v>
      </c>
      <c r="H20" s="1380">
        <v>17100</v>
      </c>
      <c r="I20" s="1380">
        <v>15000</v>
      </c>
      <c r="J20" s="1381" t="s">
        <v>97</v>
      </c>
      <c r="K20" s="1382" t="s">
        <v>2264</v>
      </c>
      <c r="L20" s="4"/>
      <c r="M20"/>
      <c r="N20"/>
      <c r="O20"/>
      <c r="P20"/>
      <c r="Q20"/>
      <c r="R20"/>
      <c r="S20"/>
      <c r="T20"/>
      <c r="U20"/>
    </row>
    <row r="21" spans="1:27" s="6" customFormat="1" x14ac:dyDescent="0.25">
      <c r="A21" s="622"/>
      <c r="B21" s="622" t="s">
        <v>318</v>
      </c>
      <c r="C21" s="1386" t="s">
        <v>100</v>
      </c>
      <c r="D21" s="1383"/>
      <c r="E21" s="1386"/>
      <c r="F21" s="1379">
        <v>10</v>
      </c>
      <c r="G21" s="1380">
        <f ca="1">ROUND(SUMIF(BC!A:F,'-1.2-'!B21,BC!F:F)/1000,0)</f>
        <v>0</v>
      </c>
      <c r="H21" s="1380">
        <v>2701</v>
      </c>
      <c r="I21" s="1380">
        <v>15000</v>
      </c>
      <c r="J21" s="1381" t="s">
        <v>101</v>
      </c>
      <c r="K21" s="1382" t="s">
        <v>2255</v>
      </c>
      <c r="L21" s="4"/>
      <c r="M21"/>
      <c r="N21"/>
      <c r="O21"/>
      <c r="P21"/>
      <c r="Q21"/>
      <c r="R21"/>
      <c r="S21"/>
      <c r="T21"/>
      <c r="U21"/>
    </row>
    <row r="22" spans="1:27" s="6" customFormat="1" x14ac:dyDescent="0.25">
      <c r="A22" s="622"/>
      <c r="B22" s="622"/>
      <c r="C22" s="1386" t="s">
        <v>2252</v>
      </c>
      <c r="D22" s="1383"/>
      <c r="E22" s="1386"/>
      <c r="F22" s="1379"/>
      <c r="G22" s="1380"/>
      <c r="H22" s="1380"/>
      <c r="I22" s="1380"/>
      <c r="J22" s="1381"/>
      <c r="K22" s="1382" t="s">
        <v>2251</v>
      </c>
      <c r="L22" s="4"/>
      <c r="M22"/>
      <c r="N22"/>
      <c r="O22"/>
      <c r="P22"/>
      <c r="Q22"/>
      <c r="R22"/>
      <c r="S22"/>
      <c r="T22"/>
      <c r="U22"/>
    </row>
    <row r="23" spans="1:27" x14ac:dyDescent="0.25">
      <c r="A23" s="622"/>
      <c r="B23" s="622" t="s">
        <v>309</v>
      </c>
      <c r="C23" s="1386" t="s">
        <v>98</v>
      </c>
      <c r="D23" s="1383"/>
      <c r="E23" s="1386"/>
      <c r="F23" s="1387"/>
      <c r="G23" s="1380">
        <f ca="1">ROUND(SUMIF(BC!A:F,'-1.2-'!B23,BC!F:F)/1000,0)</f>
        <v>419</v>
      </c>
      <c r="H23" s="1380">
        <v>1200</v>
      </c>
      <c r="I23" s="1380">
        <v>1300</v>
      </c>
      <c r="J23" s="1381" t="s">
        <v>99</v>
      </c>
      <c r="K23" s="1382" t="s">
        <v>2250</v>
      </c>
      <c r="V23" s="6"/>
      <c r="W23" s="6"/>
      <c r="X23" s="6"/>
      <c r="Y23" s="6"/>
      <c r="Z23" s="6"/>
      <c r="AA23" s="6"/>
    </row>
    <row r="24" spans="1:27" x14ac:dyDescent="0.25">
      <c r="A24" s="1053">
        <v>59</v>
      </c>
      <c r="B24" s="622" t="s">
        <v>352</v>
      </c>
      <c r="C24" s="1376" t="s">
        <v>2361</v>
      </c>
      <c r="D24" s="1383"/>
      <c r="E24" s="1386"/>
      <c r="F24" s="1379">
        <v>12</v>
      </c>
      <c r="G24" s="1380">
        <v>37800</v>
      </c>
      <c r="H24" s="1380">
        <v>32611</v>
      </c>
      <c r="I24" s="1380">
        <v>45000</v>
      </c>
      <c r="J24" s="1381" t="s">
        <v>105</v>
      </c>
      <c r="K24" s="1382" t="s">
        <v>2249</v>
      </c>
      <c r="V24" s="6"/>
      <c r="W24" s="6"/>
      <c r="X24" s="6"/>
      <c r="Y24" s="6"/>
      <c r="Z24" s="6"/>
      <c r="AA24" s="6"/>
    </row>
    <row r="25" spans="1:27" x14ac:dyDescent="0.25">
      <c r="A25" s="622"/>
      <c r="B25" s="622" t="s">
        <v>343</v>
      </c>
      <c r="C25" s="1376" t="s">
        <v>2362</v>
      </c>
      <c r="D25" s="1383"/>
      <c r="E25" s="1386"/>
      <c r="F25" s="1379">
        <v>11</v>
      </c>
      <c r="G25" s="1380">
        <f ca="1">ROUND(SUMIF(BC!A:F,'-1.2-'!B25,BC!F:F)/1000,0)</f>
        <v>93500</v>
      </c>
      <c r="H25" s="1380">
        <v>63700</v>
      </c>
      <c r="I25" s="1380">
        <v>60200</v>
      </c>
      <c r="J25" s="1381" t="s">
        <v>103</v>
      </c>
      <c r="K25" s="1382" t="s">
        <v>2248</v>
      </c>
      <c r="V25" s="6"/>
      <c r="W25" s="6"/>
      <c r="X25" s="6"/>
      <c r="Y25" s="6"/>
      <c r="Z25" s="6"/>
      <c r="AA25" s="6"/>
    </row>
    <row r="26" spans="1:27" x14ac:dyDescent="0.25">
      <c r="A26" s="622"/>
      <c r="B26" s="660"/>
      <c r="C26" s="931" t="s">
        <v>106</v>
      </c>
      <c r="D26" s="932"/>
      <c r="E26" s="933"/>
      <c r="F26" s="934"/>
      <c r="G26" s="935">
        <f ca="1">SUM(G17:G25)</f>
        <v>280370</v>
      </c>
      <c r="H26" s="935">
        <f>SUM(H17:H25)</f>
        <v>271404</v>
      </c>
      <c r="I26" s="935">
        <f>SUM(I17:I25)</f>
        <v>236240</v>
      </c>
      <c r="J26" s="682"/>
      <c r="K26" s="1001"/>
      <c r="V26" s="6"/>
      <c r="W26" s="6"/>
      <c r="X26" s="6"/>
      <c r="Y26" s="6"/>
      <c r="Z26" s="6"/>
      <c r="AA26" s="6"/>
    </row>
    <row r="27" spans="1:27" x14ac:dyDescent="0.25">
      <c r="A27" s="622"/>
      <c r="B27" s="660"/>
      <c r="C27" s="311"/>
      <c r="D27" s="664"/>
      <c r="E27" s="311"/>
      <c r="F27" s="671"/>
      <c r="G27" s="641"/>
      <c r="H27" s="641"/>
      <c r="I27" s="641"/>
      <c r="J27" s="682"/>
      <c r="K27" s="1001"/>
      <c r="V27" s="6"/>
      <c r="W27" s="6"/>
      <c r="X27" s="6"/>
      <c r="Y27" s="6"/>
      <c r="Z27" s="6"/>
      <c r="AA27" s="6"/>
    </row>
    <row r="28" spans="1:27" x14ac:dyDescent="0.25">
      <c r="A28" s="622"/>
      <c r="B28" s="660"/>
      <c r="C28" s="652" t="s">
        <v>107</v>
      </c>
      <c r="D28" s="664"/>
      <c r="E28" s="311"/>
      <c r="F28" s="671"/>
      <c r="G28" s="641"/>
      <c r="H28" s="641"/>
      <c r="I28" s="641"/>
      <c r="J28" s="682"/>
      <c r="K28" s="1001"/>
      <c r="V28" s="6"/>
      <c r="W28" s="6"/>
      <c r="X28" s="6"/>
      <c r="Y28" s="6"/>
      <c r="Z28" s="6"/>
      <c r="AA28" s="6"/>
    </row>
    <row r="29" spans="1:27" x14ac:dyDescent="0.25">
      <c r="A29" s="1053">
        <v>69</v>
      </c>
      <c r="B29" s="622"/>
      <c r="C29" s="652" t="s">
        <v>108</v>
      </c>
      <c r="D29" s="664"/>
      <c r="E29" s="311"/>
      <c r="F29" s="671"/>
      <c r="G29" s="641"/>
      <c r="H29" s="641"/>
      <c r="I29" s="641"/>
      <c r="J29" s="682"/>
      <c r="K29" s="1001"/>
      <c r="V29" s="6"/>
      <c r="W29" s="6"/>
      <c r="X29" s="6"/>
      <c r="Y29" s="6"/>
      <c r="Z29" s="6"/>
      <c r="AA29" s="6"/>
    </row>
    <row r="30" spans="1:27" x14ac:dyDescent="0.25">
      <c r="A30" s="622"/>
      <c r="B30" s="622" t="s">
        <v>397</v>
      </c>
      <c r="C30" s="1386" t="s">
        <v>109</v>
      </c>
      <c r="D30" s="1383"/>
      <c r="E30" s="1386"/>
      <c r="F30" s="1387"/>
      <c r="G30" s="1380">
        <f ca="1">-ROUND(SUMIF(BC!A:F,'-1.2-'!B30,BC!F:F)/1000,0)</f>
        <v>2471</v>
      </c>
      <c r="H30" s="1380">
        <v>29857</v>
      </c>
      <c r="I30" s="1380">
        <v>33089</v>
      </c>
      <c r="J30" s="1389" t="s">
        <v>110</v>
      </c>
      <c r="K30" s="1388" t="s">
        <v>2260</v>
      </c>
      <c r="V30" s="6"/>
      <c r="W30" s="6"/>
      <c r="X30" s="6"/>
      <c r="Y30" s="6"/>
      <c r="Z30" s="6"/>
      <c r="AA30" s="6"/>
    </row>
    <row r="31" spans="1:27" x14ac:dyDescent="0.25">
      <c r="A31" s="622"/>
      <c r="B31" s="622" t="s">
        <v>406</v>
      </c>
      <c r="C31" s="1386" t="s">
        <v>111</v>
      </c>
      <c r="D31" s="1383"/>
      <c r="E31" s="1386"/>
      <c r="F31" s="1387"/>
      <c r="G31" s="1380">
        <f ca="1">-ROUND(SUMIF(BC!A:F,'-1.2-'!B31,BC!F:F)/1000,0)</f>
        <v>934</v>
      </c>
      <c r="H31" s="1380">
        <v>5000</v>
      </c>
      <c r="I31" s="1380">
        <v>4120</v>
      </c>
      <c r="J31" s="1389" t="s">
        <v>110</v>
      </c>
      <c r="K31" s="1388" t="s">
        <v>2260</v>
      </c>
      <c r="V31" s="6"/>
      <c r="W31" s="6"/>
      <c r="X31" s="6"/>
      <c r="Y31" s="6"/>
      <c r="Z31" s="6"/>
      <c r="AA31" s="6"/>
    </row>
    <row r="32" spans="1:27" x14ac:dyDescent="0.25">
      <c r="A32" s="622"/>
      <c r="B32" s="622" t="s">
        <v>419</v>
      </c>
      <c r="C32" s="1386" t="s">
        <v>965</v>
      </c>
      <c r="D32" s="1383"/>
      <c r="E32" s="1386"/>
      <c r="F32" s="1385">
        <v>15</v>
      </c>
      <c r="G32" s="1380">
        <f ca="1">-ROUND(SUMIF(BC!A:F,'-1.2-'!B32,BC!F:F)/1000,0)</f>
        <v>6884</v>
      </c>
      <c r="H32" s="1380">
        <v>2700</v>
      </c>
      <c r="I32" s="1380">
        <v>0</v>
      </c>
      <c r="J32" s="1388" t="s">
        <v>112</v>
      </c>
      <c r="K32" s="1388" t="s">
        <v>2263</v>
      </c>
    </row>
    <row r="33" spans="1:14" x14ac:dyDescent="0.25">
      <c r="A33" s="622"/>
      <c r="B33" s="622" t="s">
        <v>426</v>
      </c>
      <c r="C33" s="1386" t="s">
        <v>2060</v>
      </c>
      <c r="D33" s="1383"/>
      <c r="E33" s="1386"/>
      <c r="F33" s="1385"/>
      <c r="G33" s="1380">
        <f ca="1">-ROUND(SUMIF(BC!A:F,'-1.2-'!B33,BC!F:F)/1000,0)</f>
        <v>1106</v>
      </c>
      <c r="H33" s="1380">
        <v>1946</v>
      </c>
      <c r="I33" s="1380">
        <v>0</v>
      </c>
      <c r="J33" s="1388" t="s">
        <v>114</v>
      </c>
      <c r="K33" s="1388" t="s">
        <v>2261</v>
      </c>
    </row>
    <row r="34" spans="1:14" x14ac:dyDescent="0.25">
      <c r="A34" s="1054">
        <v>72</v>
      </c>
      <c r="B34" s="622" t="s">
        <v>439</v>
      </c>
      <c r="C34" s="1386" t="s">
        <v>966</v>
      </c>
      <c r="D34" s="1383"/>
      <c r="E34" s="1390"/>
      <c r="F34" s="1386"/>
      <c r="G34" s="1391">
        <f ca="1">-ROUND(SUMIF(BC!A:F,'-1.2-'!B34,BC!F:F)/1000,0)</f>
        <v>1169</v>
      </c>
      <c r="H34" s="1391">
        <v>10320</v>
      </c>
      <c r="I34" s="1391">
        <v>29000</v>
      </c>
      <c r="J34" s="1389" t="s">
        <v>115</v>
      </c>
      <c r="K34" s="1388" t="s">
        <v>2262</v>
      </c>
    </row>
    <row r="35" spans="1:14" x14ac:dyDescent="0.25">
      <c r="A35" s="622"/>
      <c r="B35" s="619"/>
      <c r="C35" s="931"/>
      <c r="D35" s="932"/>
      <c r="E35" s="933"/>
      <c r="F35" s="934"/>
      <c r="G35" s="935">
        <f ca="1">SUM(G30:G34)</f>
        <v>12564</v>
      </c>
      <c r="H35" s="935">
        <f>SUM(H30:H34)</f>
        <v>49823</v>
      </c>
      <c r="I35" s="935">
        <f>SUM(I30:I34)</f>
        <v>66209</v>
      </c>
      <c r="J35" s="682"/>
      <c r="K35" s="1001"/>
    </row>
    <row r="36" spans="1:14" x14ac:dyDescent="0.25">
      <c r="A36" s="622"/>
      <c r="B36" s="660"/>
      <c r="C36" s="652" t="s">
        <v>116</v>
      </c>
      <c r="D36" s="664"/>
      <c r="E36" s="311"/>
      <c r="F36" s="311"/>
      <c r="G36" s="665"/>
      <c r="H36" s="665"/>
      <c r="I36" s="641"/>
      <c r="J36" s="682"/>
      <c r="K36" s="1001"/>
    </row>
    <row r="37" spans="1:14" x14ac:dyDescent="0.25">
      <c r="A37" s="622"/>
      <c r="B37" s="622" t="s">
        <v>442</v>
      </c>
      <c r="C37" s="1386" t="s">
        <v>2363</v>
      </c>
      <c r="D37" s="1383"/>
      <c r="E37" s="1386"/>
      <c r="F37" s="1386"/>
      <c r="G37" s="1380">
        <f ca="1">-ROUND(SUMIF(BC!A:F,'-1.2-'!B37,BC!F:F)/1000,0)</f>
        <v>0</v>
      </c>
      <c r="H37" s="1380">
        <v>1250</v>
      </c>
      <c r="I37" s="1380">
        <v>0</v>
      </c>
      <c r="J37" s="1389" t="s">
        <v>97</v>
      </c>
      <c r="K37" s="1388" t="s">
        <v>2265</v>
      </c>
    </row>
    <row r="38" spans="1:14" x14ac:dyDescent="0.25">
      <c r="A38" s="1054" t="s">
        <v>967</v>
      </c>
      <c r="B38" s="622" t="s">
        <v>443</v>
      </c>
      <c r="C38" s="1386" t="s">
        <v>118</v>
      </c>
      <c r="D38" s="1383"/>
      <c r="E38" s="1390"/>
      <c r="F38" s="1386"/>
      <c r="G38" s="1391">
        <f ca="1">-ROUND(SUMIF(BC!A:F,'-1.2-'!B38,BC!F:F)/1000,0)</f>
        <v>1784</v>
      </c>
      <c r="H38" s="1391">
        <v>0</v>
      </c>
      <c r="I38" s="1391">
        <v>0</v>
      </c>
      <c r="J38" s="1389" t="s">
        <v>115</v>
      </c>
      <c r="K38" s="1388" t="s">
        <v>2262</v>
      </c>
    </row>
    <row r="39" spans="1:14" x14ac:dyDescent="0.25">
      <c r="A39" s="622"/>
      <c r="B39" s="660"/>
      <c r="C39" s="931" t="s">
        <v>119</v>
      </c>
      <c r="D39" s="932"/>
      <c r="E39" s="933"/>
      <c r="F39" s="934"/>
      <c r="G39" s="935">
        <f ca="1">SUM(G35:G38)</f>
        <v>14348</v>
      </c>
      <c r="H39" s="935">
        <f>SUM(H35:H38)</f>
        <v>51073</v>
      </c>
      <c r="I39" s="935">
        <f>SUM(I35:I38)</f>
        <v>66209</v>
      </c>
      <c r="J39" s="682"/>
      <c r="K39" s="1001"/>
    </row>
    <row r="40" spans="1:14" x14ac:dyDescent="0.25">
      <c r="A40" s="622"/>
      <c r="B40" s="660"/>
      <c r="C40" s="652"/>
      <c r="D40" s="664"/>
      <c r="E40" s="677"/>
      <c r="F40" s="311"/>
      <c r="G40" s="665"/>
      <c r="H40" s="665"/>
      <c r="I40" s="641"/>
      <c r="J40" s="682"/>
      <c r="K40" s="1001"/>
    </row>
    <row r="41" spans="1:14" x14ac:dyDescent="0.25">
      <c r="A41" s="622"/>
      <c r="B41" s="660"/>
      <c r="C41" s="652" t="s">
        <v>120</v>
      </c>
      <c r="D41" s="664"/>
      <c r="E41" s="311"/>
      <c r="F41" s="674">
        <v>16</v>
      </c>
      <c r="G41" s="665"/>
      <c r="H41" s="665"/>
      <c r="I41" s="641"/>
      <c r="J41" s="682"/>
      <c r="K41" s="1001"/>
    </row>
    <row r="42" spans="1:14" x14ac:dyDescent="0.25">
      <c r="A42" s="622"/>
      <c r="B42" s="622" t="s">
        <v>446</v>
      </c>
      <c r="C42" s="311" t="s">
        <v>121</v>
      </c>
      <c r="D42" s="664"/>
      <c r="E42" s="311"/>
      <c r="F42" s="678"/>
      <c r="G42" s="641">
        <f ca="1">-ROUND(SUMIF(BC!A:F,'-1.2-'!B42,BC!F:F)/1000,0)</f>
        <v>40230</v>
      </c>
      <c r="H42" s="641">
        <f>+D153</f>
        <v>35230</v>
      </c>
      <c r="I42" s="641">
        <v>35230</v>
      </c>
      <c r="J42" s="683" t="s">
        <v>122</v>
      </c>
      <c r="K42" s="684"/>
    </row>
    <row r="43" spans="1:14" x14ac:dyDescent="0.25">
      <c r="A43" s="622"/>
      <c r="B43" s="622" t="s">
        <v>968</v>
      </c>
      <c r="C43" s="311" t="s">
        <v>124</v>
      </c>
      <c r="D43" s="664"/>
      <c r="E43" s="311"/>
      <c r="F43" s="669"/>
      <c r="G43" s="641">
        <f ca="1">-ROUND(SUMIF(BC!A:F,'-1.2-'!B43,BC!F:F)/1000,0)</f>
        <v>3601</v>
      </c>
      <c r="H43" s="641">
        <f>+E153</f>
        <v>3601</v>
      </c>
      <c r="I43" s="641">
        <v>3601</v>
      </c>
      <c r="J43" s="683" t="s">
        <v>122</v>
      </c>
      <c r="K43" s="684"/>
    </row>
    <row r="44" spans="1:14" x14ac:dyDescent="0.25">
      <c r="A44" s="622"/>
      <c r="B44" s="622" t="s">
        <v>449</v>
      </c>
      <c r="C44" s="311" t="s">
        <v>2154</v>
      </c>
      <c r="D44" s="664"/>
      <c r="E44" s="311"/>
      <c r="F44" s="669"/>
      <c r="G44" s="641">
        <f ca="1">-ROUND(SUMIF(BC!A:F,'-1.2-'!B44,BC!F:F)/1000,0)</f>
        <v>2590</v>
      </c>
      <c r="H44" s="641">
        <f>+F153+G153</f>
        <v>980</v>
      </c>
      <c r="I44" s="641">
        <f>10220+980</f>
        <v>11200</v>
      </c>
      <c r="J44" s="622"/>
      <c r="K44" s="622"/>
    </row>
    <row r="45" spans="1:14" x14ac:dyDescent="0.25">
      <c r="A45" s="622"/>
      <c r="B45" s="622" t="s">
        <v>970</v>
      </c>
      <c r="C45" s="311" t="s">
        <v>126</v>
      </c>
      <c r="D45" s="664"/>
      <c r="E45" s="311"/>
      <c r="F45" s="311"/>
      <c r="G45" s="666">
        <f>210711+8890</f>
        <v>219601</v>
      </c>
      <c r="H45" s="666">
        <v>180520</v>
      </c>
      <c r="I45" s="666">
        <v>120000</v>
      </c>
      <c r="J45" s="622"/>
      <c r="K45" s="622"/>
    </row>
    <row r="46" spans="1:14" ht="15.75" thickBot="1" x14ac:dyDescent="0.3">
      <c r="A46" s="622"/>
      <c r="B46" s="660"/>
      <c r="C46" s="931" t="s">
        <v>127</v>
      </c>
      <c r="D46" s="932"/>
      <c r="E46" s="933"/>
      <c r="F46" s="934"/>
      <c r="G46" s="935">
        <f ca="1">SUM(G42:G45)</f>
        <v>266022</v>
      </c>
      <c r="H46" s="935">
        <f>SUM(H42:H45)</f>
        <v>220331</v>
      </c>
      <c r="I46" s="935">
        <f>SUM(I42:I45)</f>
        <v>170031</v>
      </c>
      <c r="J46" s="622"/>
      <c r="K46" s="622"/>
    </row>
    <row r="47" spans="1:14" ht="15.75" thickBot="1" x14ac:dyDescent="0.3">
      <c r="A47" s="662"/>
      <c r="B47" s="680"/>
      <c r="C47" s="936" t="s">
        <v>128</v>
      </c>
      <c r="D47" s="937"/>
      <c r="E47" s="938"/>
      <c r="F47" s="939"/>
      <c r="G47" s="940">
        <f ca="1">+G39+G46</f>
        <v>280370</v>
      </c>
      <c r="H47" s="940">
        <f>+H39+H46</f>
        <v>271404</v>
      </c>
      <c r="I47" s="940">
        <f>+I39+I46</f>
        <v>236240</v>
      </c>
      <c r="J47" s="662"/>
      <c r="K47" s="662"/>
      <c r="L47" s="941">
        <f ca="1">G26-G47</f>
        <v>0</v>
      </c>
      <c r="M47" s="942">
        <f>H26-H47</f>
        <v>0</v>
      </c>
      <c r="N47" s="943">
        <f>I26-I47</f>
        <v>0</v>
      </c>
    </row>
    <row r="48" spans="1:14" ht="15.75" thickBot="1" x14ac:dyDescent="0.3"/>
    <row r="49" spans="1:12" x14ac:dyDescent="0.25">
      <c r="A49" s="618">
        <v>78</v>
      </c>
      <c r="C49" s="625" t="s">
        <v>980</v>
      </c>
      <c r="D49" s="454"/>
      <c r="E49" s="454"/>
      <c r="F49" s="454"/>
      <c r="G49" s="626"/>
      <c r="H49" s="454"/>
      <c r="I49" s="627"/>
    </row>
    <row r="50" spans="1:12" x14ac:dyDescent="0.25">
      <c r="A50" s="619"/>
      <c r="C50" s="628" t="s">
        <v>981</v>
      </c>
      <c r="D50" s="311"/>
      <c r="E50" s="311"/>
      <c r="F50" s="311"/>
      <c r="G50" s="629"/>
      <c r="H50" s="311"/>
      <c r="I50" s="630"/>
      <c r="L50"/>
    </row>
    <row r="51" spans="1:12" x14ac:dyDescent="0.25">
      <c r="A51" s="619"/>
      <c r="C51" s="628"/>
      <c r="D51" s="311"/>
      <c r="E51" s="311"/>
      <c r="F51" s="311"/>
      <c r="G51" s="631" t="s">
        <v>74</v>
      </c>
      <c r="H51" s="631" t="s">
        <v>75</v>
      </c>
      <c r="I51" s="632">
        <v>2017</v>
      </c>
      <c r="L51"/>
    </row>
    <row r="52" spans="1:12" x14ac:dyDescent="0.25">
      <c r="A52" s="619"/>
      <c r="C52" s="628"/>
      <c r="D52" s="311"/>
      <c r="E52" s="311"/>
      <c r="F52" s="311"/>
      <c r="G52" s="633" t="s">
        <v>78</v>
      </c>
      <c r="H52" s="633" t="s">
        <v>78</v>
      </c>
      <c r="I52" s="634" t="s">
        <v>78</v>
      </c>
      <c r="L52"/>
    </row>
    <row r="53" spans="1:12" x14ac:dyDescent="0.25">
      <c r="A53" s="622"/>
      <c r="C53" s="628" t="s">
        <v>982</v>
      </c>
      <c r="D53" s="311"/>
      <c r="E53" s="311"/>
      <c r="F53" s="311"/>
      <c r="G53" s="629">
        <v>43210</v>
      </c>
      <c r="H53" s="635">
        <v>18000</v>
      </c>
      <c r="I53" s="636">
        <f>18000+4335</f>
        <v>22335</v>
      </c>
      <c r="L53"/>
    </row>
    <row r="54" spans="1:12" x14ac:dyDescent="0.25">
      <c r="A54" s="619"/>
      <c r="C54" s="628" t="s">
        <v>983</v>
      </c>
      <c r="D54" s="311"/>
      <c r="E54" s="311"/>
      <c r="F54" s="311"/>
      <c r="G54" s="629">
        <v>5000</v>
      </c>
      <c r="H54" s="635">
        <v>6000</v>
      </c>
      <c r="I54" s="636">
        <v>6000</v>
      </c>
      <c r="L54"/>
    </row>
    <row r="55" spans="1:12" x14ac:dyDescent="0.25">
      <c r="A55" s="619"/>
      <c r="C55" s="628" t="s">
        <v>984</v>
      </c>
      <c r="D55" s="311"/>
      <c r="E55" s="311"/>
      <c r="F55" s="311"/>
      <c r="G55" s="629">
        <v>1000</v>
      </c>
      <c r="H55" s="635">
        <v>6987</v>
      </c>
      <c r="I55" s="636">
        <v>6987</v>
      </c>
      <c r="L55"/>
    </row>
    <row r="56" spans="1:12" x14ac:dyDescent="0.25">
      <c r="A56" s="619"/>
      <c r="C56" s="628" t="s">
        <v>985</v>
      </c>
      <c r="D56" s="311"/>
      <c r="E56" s="311"/>
      <c r="F56" s="311"/>
      <c r="G56" s="629">
        <v>1000</v>
      </c>
      <c r="H56" s="635">
        <v>7000</v>
      </c>
      <c r="I56" s="636">
        <v>7000</v>
      </c>
      <c r="L56"/>
    </row>
    <row r="57" spans="1:12" ht="15.75" thickBot="1" x14ac:dyDescent="0.3">
      <c r="A57" s="619"/>
      <c r="C57" s="628" t="s">
        <v>986</v>
      </c>
      <c r="D57" s="311"/>
      <c r="E57" s="311"/>
      <c r="F57" s="311"/>
      <c r="G57" s="629">
        <v>-1245</v>
      </c>
      <c r="H57" s="629">
        <v>-3000</v>
      </c>
      <c r="I57" s="637">
        <v>-3000</v>
      </c>
      <c r="L57"/>
    </row>
    <row r="58" spans="1:12" ht="15.75" thickBot="1" x14ac:dyDescent="0.3">
      <c r="A58" s="619"/>
      <c r="C58" s="638"/>
      <c r="D58" s="639"/>
      <c r="E58" s="640"/>
      <c r="F58" s="640"/>
      <c r="G58" s="941">
        <f>SUM(G53:G57)</f>
        <v>48965</v>
      </c>
      <c r="H58" s="942">
        <f>SUM(H53:H57)</f>
        <v>34987</v>
      </c>
      <c r="I58" s="943">
        <f>SUM(I53:I57)</f>
        <v>39322</v>
      </c>
      <c r="L58"/>
    </row>
    <row r="59" spans="1:12" ht="15.75" thickBot="1" x14ac:dyDescent="0.3">
      <c r="A59" s="619"/>
      <c r="C59" s="628"/>
      <c r="D59" s="311"/>
      <c r="E59" s="311"/>
      <c r="F59" s="311"/>
      <c r="G59" s="1055">
        <f ca="1">+G14-G58</f>
        <v>0</v>
      </c>
      <c r="H59" s="1056">
        <f>+H14-H58</f>
        <v>0</v>
      </c>
      <c r="I59" s="1057">
        <f>+I14-I58</f>
        <v>0</v>
      </c>
      <c r="L59"/>
    </row>
    <row r="60" spans="1:12" x14ac:dyDescent="0.25">
      <c r="A60" s="619"/>
      <c r="C60" s="628" t="s">
        <v>2130</v>
      </c>
      <c r="D60" s="311"/>
      <c r="E60" s="311"/>
      <c r="F60" s="311"/>
      <c r="G60" s="643"/>
      <c r="H60" s="643"/>
      <c r="I60" s="644"/>
      <c r="L60"/>
    </row>
    <row r="61" spans="1:12" x14ac:dyDescent="0.25">
      <c r="A61" s="623"/>
      <c r="C61" s="1058" t="s">
        <v>2045</v>
      </c>
      <c r="D61" s="645"/>
      <c r="E61" s="645"/>
      <c r="F61" s="645"/>
      <c r="G61" s="646"/>
      <c r="H61" s="646"/>
      <c r="I61" s="647"/>
      <c r="L61"/>
    </row>
    <row r="62" spans="1:12" x14ac:dyDescent="0.25">
      <c r="A62" s="623"/>
      <c r="C62" s="1058" t="s">
        <v>2028</v>
      </c>
      <c r="D62" s="645"/>
      <c r="E62" s="645"/>
      <c r="F62" s="645"/>
      <c r="G62" s="646"/>
      <c r="H62" s="646"/>
      <c r="I62" s="647"/>
      <c r="L62"/>
    </row>
    <row r="63" spans="1:12" x14ac:dyDescent="0.25">
      <c r="A63" s="623"/>
      <c r="C63" s="1058" t="s">
        <v>2029</v>
      </c>
      <c r="D63" s="645"/>
      <c r="E63" s="645"/>
      <c r="F63" s="645"/>
      <c r="G63" s="646"/>
      <c r="H63" s="646"/>
      <c r="I63" s="647"/>
      <c r="L63"/>
    </row>
    <row r="64" spans="1:12" x14ac:dyDescent="0.25">
      <c r="A64" s="623"/>
      <c r="C64" s="1058" t="s">
        <v>2083</v>
      </c>
      <c r="D64" s="645"/>
      <c r="E64" s="645"/>
      <c r="F64" s="645"/>
      <c r="G64" s="646"/>
      <c r="H64" s="646"/>
      <c r="I64" s="647"/>
      <c r="L64"/>
    </row>
    <row r="65" spans="1:12" ht="15.75" thickBot="1" x14ac:dyDescent="0.3">
      <c r="A65" s="624"/>
      <c r="C65" s="1059" t="s">
        <v>2030</v>
      </c>
      <c r="D65" s="648"/>
      <c r="E65" s="648"/>
      <c r="F65" s="648"/>
      <c r="G65" s="649"/>
      <c r="H65" s="649"/>
      <c r="I65" s="650"/>
      <c r="L65"/>
    </row>
    <row r="66" spans="1:12" ht="15.75" thickBot="1" x14ac:dyDescent="0.3">
      <c r="B66" s="4"/>
      <c r="C66" s="4"/>
      <c r="D66" s="4"/>
      <c r="E66" s="4"/>
      <c r="F66" s="4"/>
      <c r="G66" s="26"/>
      <c r="H66" s="26"/>
      <c r="I66" s="26"/>
      <c r="J66" s="4"/>
      <c r="L66"/>
    </row>
    <row r="67" spans="1:12" x14ac:dyDescent="0.25">
      <c r="A67" s="618">
        <v>77</v>
      </c>
      <c r="C67" s="625" t="s">
        <v>987</v>
      </c>
      <c r="D67" s="454"/>
      <c r="E67" s="454"/>
      <c r="F67" s="454"/>
      <c r="G67" s="626"/>
      <c r="H67" s="454"/>
      <c r="I67" s="627"/>
      <c r="J67" s="4"/>
      <c r="L67" s="539"/>
    </row>
    <row r="68" spans="1:12" x14ac:dyDescent="0.25">
      <c r="A68" s="619"/>
      <c r="C68" s="651" t="s">
        <v>988</v>
      </c>
      <c r="D68" s="311"/>
      <c r="E68" s="311"/>
      <c r="F68" s="311"/>
      <c r="G68" s="629"/>
      <c r="H68" s="311"/>
      <c r="I68" s="630"/>
      <c r="J68" s="4"/>
    </row>
    <row r="69" spans="1:12" x14ac:dyDescent="0.25">
      <c r="A69" s="619"/>
      <c r="C69" s="628" t="s">
        <v>2061</v>
      </c>
      <c r="D69" s="311"/>
      <c r="E69" s="311"/>
      <c r="F69" s="311"/>
      <c r="G69" s="629"/>
      <c r="H69" s="311"/>
      <c r="I69" s="630"/>
      <c r="J69" s="4"/>
    </row>
    <row r="70" spans="1:12" x14ac:dyDescent="0.25">
      <c r="A70" s="619"/>
      <c r="C70" s="628" t="s">
        <v>2062</v>
      </c>
      <c r="D70" s="311"/>
      <c r="E70" s="311"/>
      <c r="F70" s="311"/>
      <c r="G70" s="629"/>
      <c r="H70" s="311"/>
      <c r="I70" s="630"/>
      <c r="J70" s="4"/>
    </row>
    <row r="71" spans="1:12" x14ac:dyDescent="0.25">
      <c r="A71" s="619"/>
      <c r="C71" s="628" t="s">
        <v>2084</v>
      </c>
      <c r="D71" s="311"/>
      <c r="E71" s="311"/>
      <c r="F71" s="311"/>
      <c r="G71" s="629"/>
      <c r="H71" s="311"/>
      <c r="I71" s="630"/>
      <c r="J71" s="4"/>
    </row>
    <row r="72" spans="1:12" x14ac:dyDescent="0.25">
      <c r="A72" s="619"/>
      <c r="C72" s="628" t="s">
        <v>2085</v>
      </c>
      <c r="D72" s="311"/>
      <c r="E72" s="311"/>
      <c r="F72" s="311"/>
      <c r="G72" s="629"/>
      <c r="H72" s="311"/>
      <c r="I72" s="630"/>
      <c r="J72" s="4"/>
    </row>
    <row r="73" spans="1:12" s="4" customFormat="1" x14ac:dyDescent="0.25">
      <c r="A73" s="619"/>
      <c r="C73" s="628"/>
      <c r="D73" s="311"/>
      <c r="E73" s="311"/>
      <c r="F73" s="311"/>
      <c r="G73" s="631" t="s">
        <v>74</v>
      </c>
      <c r="H73" s="631" t="s">
        <v>75</v>
      </c>
      <c r="I73" s="632">
        <v>2017</v>
      </c>
      <c r="K73"/>
    </row>
    <row r="74" spans="1:12" s="4" customFormat="1" x14ac:dyDescent="0.25">
      <c r="A74" s="620"/>
      <c r="C74" s="651" t="s">
        <v>989</v>
      </c>
      <c r="D74" s="652"/>
      <c r="E74" s="652"/>
      <c r="F74" s="652"/>
      <c r="G74" s="653">
        <v>3523</v>
      </c>
      <c r="H74" s="653">
        <v>3523</v>
      </c>
      <c r="I74" s="636">
        <v>3523</v>
      </c>
      <c r="K74"/>
    </row>
    <row r="75" spans="1:12" s="4" customFormat="1" x14ac:dyDescent="0.25">
      <c r="A75" s="619"/>
      <c r="C75" s="628" t="s">
        <v>990</v>
      </c>
      <c r="D75" s="311"/>
      <c r="E75" s="311"/>
      <c r="F75" s="311"/>
      <c r="G75" s="635">
        <v>500</v>
      </c>
      <c r="H75" s="635">
        <v>0</v>
      </c>
      <c r="I75" s="636">
        <v>0</v>
      </c>
      <c r="K75"/>
    </row>
    <row r="76" spans="1:12" s="4" customFormat="1" x14ac:dyDescent="0.25">
      <c r="A76" s="620"/>
      <c r="C76" s="651" t="s">
        <v>991</v>
      </c>
      <c r="D76" s="652"/>
      <c r="E76" s="652"/>
      <c r="F76" s="652"/>
      <c r="G76" s="653">
        <f>+G74+G75</f>
        <v>4023</v>
      </c>
      <c r="H76" s="653">
        <f>+H74+H75</f>
        <v>3523</v>
      </c>
      <c r="I76" s="636">
        <f>+I74+I75</f>
        <v>3523</v>
      </c>
      <c r="K76"/>
    </row>
    <row r="77" spans="1:12" s="4" customFormat="1" ht="15.75" thickBot="1" x14ac:dyDescent="0.3">
      <c r="A77" s="619"/>
      <c r="C77" s="628"/>
      <c r="D77" s="311"/>
      <c r="E77" s="311"/>
      <c r="F77" s="311"/>
      <c r="G77" s="629"/>
      <c r="H77" s="311"/>
      <c r="I77" s="630"/>
      <c r="K77"/>
    </row>
    <row r="78" spans="1:12" s="4" customFormat="1" x14ac:dyDescent="0.25">
      <c r="A78" s="619"/>
      <c r="C78" s="654" t="s">
        <v>992</v>
      </c>
      <c r="D78" s="454"/>
      <c r="E78" s="454"/>
      <c r="F78" s="454"/>
      <c r="G78" s="626"/>
      <c r="H78" s="655"/>
      <c r="I78" s="627"/>
      <c r="K78"/>
    </row>
    <row r="79" spans="1:12" s="4" customFormat="1" x14ac:dyDescent="0.25">
      <c r="A79" s="619"/>
      <c r="C79" s="651"/>
      <c r="D79" s="311"/>
      <c r="E79" s="311"/>
      <c r="F79" s="311"/>
      <c r="G79" s="629"/>
      <c r="H79" s="643"/>
      <c r="I79" s="630"/>
      <c r="K79"/>
    </row>
    <row r="80" spans="1:12" s="4" customFormat="1" x14ac:dyDescent="0.25">
      <c r="A80" s="619"/>
      <c r="C80" s="651"/>
      <c r="D80" s="311"/>
      <c r="E80" s="311"/>
      <c r="F80" s="311"/>
      <c r="G80" s="629"/>
      <c r="H80" s="643"/>
      <c r="I80" s="630"/>
      <c r="K80"/>
    </row>
    <row r="81" spans="1:11" s="4" customFormat="1" x14ac:dyDescent="0.25">
      <c r="A81" s="619"/>
      <c r="C81" s="651" t="s">
        <v>993</v>
      </c>
      <c r="D81" s="311"/>
      <c r="E81" s="311"/>
      <c r="F81" s="311"/>
      <c r="G81" s="629"/>
      <c r="H81" s="311"/>
      <c r="I81" s="630"/>
      <c r="K81"/>
    </row>
    <row r="82" spans="1:11" s="4" customFormat="1" x14ac:dyDescent="0.25">
      <c r="A82" s="619"/>
      <c r="C82" s="651"/>
      <c r="D82" s="311"/>
      <c r="E82" s="311"/>
      <c r="F82" s="311"/>
      <c r="G82" s="629"/>
      <c r="H82" s="311"/>
      <c r="I82" s="630"/>
      <c r="K82"/>
    </row>
    <row r="83" spans="1:11" s="4" customFormat="1" x14ac:dyDescent="0.25">
      <c r="A83" s="619"/>
      <c r="C83" s="651"/>
      <c r="D83" s="311"/>
      <c r="E83" s="311"/>
      <c r="F83" s="311"/>
      <c r="G83" s="629"/>
      <c r="H83" s="311"/>
      <c r="I83" s="630"/>
      <c r="K83"/>
    </row>
    <row r="84" spans="1:11" s="4" customFormat="1" ht="15.75" thickBot="1" x14ac:dyDescent="0.3">
      <c r="A84" s="621"/>
      <c r="C84" s="656" t="s">
        <v>1912</v>
      </c>
      <c r="D84" s="657"/>
      <c r="E84" s="657"/>
      <c r="F84" s="657"/>
      <c r="G84" s="657"/>
      <c r="H84" s="657"/>
      <c r="I84" s="658"/>
      <c r="K84"/>
    </row>
    <row r="85" spans="1:11" s="4" customFormat="1" ht="15.75" thickBot="1" x14ac:dyDescent="0.3">
      <c r="A85"/>
      <c r="B85"/>
      <c r="C85"/>
      <c r="D85"/>
      <c r="E85"/>
      <c r="F85"/>
      <c r="G85"/>
      <c r="H85"/>
      <c r="I85"/>
      <c r="K85"/>
    </row>
    <row r="86" spans="1:11" s="4" customFormat="1" ht="18.75" x14ac:dyDescent="0.3">
      <c r="A86" s="128"/>
      <c r="C86" s="686" t="s">
        <v>48</v>
      </c>
      <c r="D86" s="687"/>
      <c r="E86" s="687"/>
      <c r="F86" s="687"/>
      <c r="G86" s="687"/>
      <c r="H86" s="687"/>
      <c r="I86" s="688" t="s">
        <v>59</v>
      </c>
      <c r="K86"/>
    </row>
    <row r="87" spans="1:11" s="131" customFormat="1" ht="18" x14ac:dyDescent="0.25">
      <c r="A87" s="489"/>
      <c r="C87" s="689" t="s">
        <v>70</v>
      </c>
      <c r="D87" s="690"/>
      <c r="E87" s="691"/>
      <c r="F87" s="691"/>
      <c r="G87" s="692"/>
      <c r="H87" s="692"/>
      <c r="I87" s="693" t="s">
        <v>71</v>
      </c>
      <c r="J87"/>
      <c r="K87" s="49"/>
    </row>
    <row r="88" spans="1:11" s="33" customFormat="1" ht="15.75" x14ac:dyDescent="0.25">
      <c r="A88" s="489"/>
      <c r="C88" s="689" t="s">
        <v>2031</v>
      </c>
      <c r="D88" s="690"/>
      <c r="E88" s="691"/>
      <c r="F88" s="691"/>
      <c r="G88" s="692"/>
      <c r="H88" s="692"/>
      <c r="I88" s="693"/>
      <c r="J88"/>
      <c r="K88" s="49"/>
    </row>
    <row r="89" spans="1:11" s="33" customFormat="1" ht="16.5" thickBot="1" x14ac:dyDescent="0.3">
      <c r="A89"/>
      <c r="C89" s="694" t="s">
        <v>72</v>
      </c>
      <c r="D89" s="695"/>
      <c r="E89" s="695"/>
      <c r="F89" s="695"/>
      <c r="G89" s="695"/>
      <c r="H89" s="695"/>
      <c r="I89" s="696"/>
      <c r="J89"/>
      <c r="K89" s="4"/>
    </row>
    <row r="90" spans="1:11" s="4" customFormat="1" x14ac:dyDescent="0.25">
      <c r="A90"/>
      <c r="C90" s="699"/>
      <c r="D90" s="700"/>
      <c r="E90" s="701"/>
      <c r="F90" s="668"/>
      <c r="G90" s="701"/>
      <c r="H90" s="702" t="s">
        <v>74</v>
      </c>
      <c r="I90" s="703" t="s">
        <v>75</v>
      </c>
      <c r="J90"/>
    </row>
    <row r="91" spans="1:11" s="4" customFormat="1" ht="15.75" thickBot="1" x14ac:dyDescent="0.3">
      <c r="A91"/>
      <c r="C91" s="704"/>
      <c r="D91" s="673"/>
      <c r="E91" s="639"/>
      <c r="F91" s="640"/>
      <c r="G91" s="633" t="s">
        <v>77</v>
      </c>
      <c r="H91" s="640" t="s">
        <v>78</v>
      </c>
      <c r="I91" s="705" t="s">
        <v>78</v>
      </c>
      <c r="J91"/>
    </row>
    <row r="92" spans="1:11" s="4" customFormat="1" x14ac:dyDescent="0.25">
      <c r="A92" s="710">
        <v>82</v>
      </c>
      <c r="C92" s="628"/>
      <c r="D92" s="311"/>
      <c r="E92" s="311"/>
      <c r="F92" s="311"/>
      <c r="G92" s="311"/>
      <c r="H92" s="311"/>
      <c r="I92" s="630"/>
      <c r="J92"/>
    </row>
    <row r="93" spans="1:11" s="4" customFormat="1" x14ac:dyDescent="0.25">
      <c r="A93" s="711" t="s">
        <v>2044</v>
      </c>
      <c r="C93" s="638" t="s">
        <v>995</v>
      </c>
      <c r="D93" s="311"/>
      <c r="E93" s="639"/>
      <c r="F93" s="640"/>
      <c r="G93" s="640">
        <v>21</v>
      </c>
      <c r="H93" s="641">
        <v>401000</v>
      </c>
      <c r="I93" s="642">
        <v>386000</v>
      </c>
      <c r="J93"/>
    </row>
    <row r="94" spans="1:11" s="4" customFormat="1" x14ac:dyDescent="0.25">
      <c r="A94" s="711" t="s">
        <v>996</v>
      </c>
      <c r="C94" s="638" t="s">
        <v>997</v>
      </c>
      <c r="D94" s="311"/>
      <c r="E94" s="639"/>
      <c r="F94" s="640"/>
      <c r="G94" s="640">
        <v>22</v>
      </c>
      <c r="H94" s="641">
        <v>8000</v>
      </c>
      <c r="I94" s="642">
        <v>74000</v>
      </c>
      <c r="J94"/>
    </row>
    <row r="95" spans="1:11" s="4" customFormat="1" x14ac:dyDescent="0.25">
      <c r="A95" s="711" t="s">
        <v>1851</v>
      </c>
      <c r="C95" s="638" t="s">
        <v>998</v>
      </c>
      <c r="D95" s="311"/>
      <c r="E95" s="639"/>
      <c r="F95" s="640"/>
      <c r="G95" s="640">
        <v>23</v>
      </c>
      <c r="H95" s="641">
        <v>-229000</v>
      </c>
      <c r="I95" s="642">
        <v>-201000</v>
      </c>
      <c r="J95"/>
    </row>
    <row r="96" spans="1:11" s="4" customFormat="1" x14ac:dyDescent="0.25">
      <c r="A96" s="711"/>
      <c r="C96" s="947" t="s">
        <v>999</v>
      </c>
      <c r="D96" s="3"/>
      <c r="E96" s="948"/>
      <c r="F96" s="949"/>
      <c r="G96" s="948"/>
      <c r="H96" s="935">
        <f>SUM(H93:H95)</f>
        <v>180000</v>
      </c>
      <c r="I96" s="950">
        <f>SUM(I93:I95)</f>
        <v>259000</v>
      </c>
      <c r="J96"/>
    </row>
    <row r="97" spans="1:21" s="4" customFormat="1" x14ac:dyDescent="0.25">
      <c r="A97" s="711">
        <v>103</v>
      </c>
      <c r="C97" s="638" t="s">
        <v>1000</v>
      </c>
      <c r="D97" s="311"/>
      <c r="E97" s="639"/>
      <c r="F97" s="640"/>
      <c r="G97" s="640">
        <v>24</v>
      </c>
      <c r="H97" s="641">
        <v>-7000</v>
      </c>
      <c r="I97" s="642">
        <v>-6900</v>
      </c>
      <c r="J97"/>
    </row>
    <row r="98" spans="1:21" s="4" customFormat="1" x14ac:dyDescent="0.25">
      <c r="A98" s="711">
        <v>103</v>
      </c>
      <c r="C98" s="638" t="s">
        <v>1001</v>
      </c>
      <c r="D98" s="311"/>
      <c r="E98" s="639"/>
      <c r="F98" s="640"/>
      <c r="G98" s="640">
        <v>25</v>
      </c>
      <c r="H98" s="641">
        <v>-3000</v>
      </c>
      <c r="I98" s="642">
        <v>-3500</v>
      </c>
      <c r="J98"/>
      <c r="K98"/>
    </row>
    <row r="99" spans="1:21" x14ac:dyDescent="0.25">
      <c r="A99" s="711" t="s">
        <v>1002</v>
      </c>
      <c r="C99" s="638" t="s">
        <v>1003</v>
      </c>
      <c r="D99" s="664"/>
      <c r="E99" s="639"/>
      <c r="F99" s="676"/>
      <c r="G99" s="676"/>
      <c r="H99" s="641">
        <v>8000</v>
      </c>
      <c r="I99" s="642">
        <v>7000</v>
      </c>
      <c r="K99" s="944" t="s">
        <v>1876</v>
      </c>
    </row>
    <row r="100" spans="1:21" ht="16.5" thickBot="1" x14ac:dyDescent="0.3">
      <c r="A100" s="711" t="s">
        <v>1004</v>
      </c>
      <c r="C100" s="638" t="s">
        <v>1005</v>
      </c>
      <c r="D100" s="664"/>
      <c r="E100" s="639"/>
      <c r="F100" s="676"/>
      <c r="G100" s="676"/>
      <c r="H100" s="641">
        <v>-1292</v>
      </c>
      <c r="I100" s="642">
        <v>-801</v>
      </c>
      <c r="K100" s="945" t="s">
        <v>1856</v>
      </c>
      <c r="L100" s="33"/>
    </row>
    <row r="101" spans="1:21" s="489" customFormat="1" ht="15.75" x14ac:dyDescent="0.25">
      <c r="A101" s="711" t="s">
        <v>1006</v>
      </c>
      <c r="C101" s="638" t="s">
        <v>1007</v>
      </c>
      <c r="D101" s="708"/>
      <c r="E101" s="639"/>
      <c r="F101" s="676"/>
      <c r="G101" s="676"/>
      <c r="H101" s="641">
        <v>500</v>
      </c>
      <c r="I101" s="642">
        <v>100</v>
      </c>
      <c r="J101"/>
      <c r="K101" s="945" t="s">
        <v>1855</v>
      </c>
      <c r="L101" s="4"/>
      <c r="T101" s="969" t="s">
        <v>74</v>
      </c>
      <c r="U101" s="703" t="s">
        <v>75</v>
      </c>
    </row>
    <row r="102" spans="1:21" ht="15.75" thickBot="1" x14ac:dyDescent="0.3">
      <c r="A102" s="711" t="s">
        <v>1008</v>
      </c>
      <c r="C102" s="638" t="s">
        <v>1009</v>
      </c>
      <c r="D102" s="664"/>
      <c r="E102" s="639"/>
      <c r="F102" s="676"/>
      <c r="G102" s="676"/>
      <c r="H102" s="641">
        <v>-800</v>
      </c>
      <c r="I102" s="642">
        <v>0</v>
      </c>
      <c r="K102" s="945" t="s">
        <v>1852</v>
      </c>
      <c r="O102" s="6" t="s">
        <v>77</v>
      </c>
      <c r="T102" s="970" t="s">
        <v>78</v>
      </c>
      <c r="U102" s="971" t="s">
        <v>78</v>
      </c>
    </row>
    <row r="103" spans="1:21" x14ac:dyDescent="0.25">
      <c r="A103" s="711" t="s">
        <v>1860</v>
      </c>
      <c r="C103" s="638" t="s">
        <v>2153</v>
      </c>
      <c r="D103" s="664"/>
      <c r="E103" s="639"/>
      <c r="F103" s="676"/>
      <c r="G103" s="676"/>
      <c r="H103" s="641">
        <f>+T106</f>
        <v>800</v>
      </c>
      <c r="I103" s="642">
        <f>+U106</f>
        <v>300</v>
      </c>
      <c r="K103" s="946" t="s">
        <v>1860</v>
      </c>
      <c r="N103" s="710" t="s">
        <v>1010</v>
      </c>
      <c r="O103" s="960" t="s">
        <v>1011</v>
      </c>
      <c r="P103" s="961"/>
      <c r="Q103" s="701"/>
      <c r="R103" s="962"/>
      <c r="S103" s="962"/>
      <c r="T103" s="963">
        <v>200</v>
      </c>
      <c r="U103" s="964">
        <v>300</v>
      </c>
    </row>
    <row r="104" spans="1:21" x14ac:dyDescent="0.25">
      <c r="A104" s="711"/>
      <c r="C104" s="947" t="s">
        <v>1016</v>
      </c>
      <c r="D104" s="3"/>
      <c r="E104" s="948"/>
      <c r="F104" s="949"/>
      <c r="G104" s="948"/>
      <c r="H104" s="935">
        <f>SUM(H96:H103)</f>
        <v>177208</v>
      </c>
      <c r="I104" s="950">
        <f>SUM(I96:I103)</f>
        <v>255199</v>
      </c>
      <c r="K104" s="4"/>
      <c r="N104" s="711" t="s">
        <v>1012</v>
      </c>
      <c r="O104" s="638" t="s">
        <v>1013</v>
      </c>
      <c r="P104" s="664"/>
      <c r="Q104" s="639"/>
      <c r="R104" s="676"/>
      <c r="S104" s="676"/>
      <c r="T104" s="641">
        <v>-400</v>
      </c>
      <c r="U104" s="642">
        <v>0</v>
      </c>
    </row>
    <row r="105" spans="1:21" ht="15.75" thickBot="1" x14ac:dyDescent="0.3">
      <c r="A105" s="711">
        <v>85</v>
      </c>
      <c r="B105" s="4"/>
      <c r="C105" s="638" t="s">
        <v>1028</v>
      </c>
      <c r="D105" s="311"/>
      <c r="E105" s="639"/>
      <c r="F105" s="639"/>
      <c r="G105" s="706"/>
      <c r="H105" s="641">
        <v>-100000</v>
      </c>
      <c r="I105" s="642">
        <v>0</v>
      </c>
      <c r="N105" s="712" t="s">
        <v>1014</v>
      </c>
      <c r="O105" s="965" t="s">
        <v>1015</v>
      </c>
      <c r="P105" s="966"/>
      <c r="Q105" s="967"/>
      <c r="R105" s="968"/>
      <c r="S105" s="968"/>
      <c r="T105" s="679">
        <v>1000</v>
      </c>
      <c r="U105" s="959">
        <v>0</v>
      </c>
    </row>
    <row r="106" spans="1:21" ht="15.75" thickBot="1" x14ac:dyDescent="0.3">
      <c r="A106" s="711">
        <v>87</v>
      </c>
      <c r="C106" s="947" t="s">
        <v>1017</v>
      </c>
      <c r="D106" s="3"/>
      <c r="E106" s="948"/>
      <c r="F106" s="949"/>
      <c r="G106" s="948"/>
      <c r="H106" s="935">
        <f>SUM(H104:H105)</f>
        <v>77208</v>
      </c>
      <c r="I106" s="950">
        <f>SUM(I104:I105)</f>
        <v>255199</v>
      </c>
      <c r="K106" s="4"/>
      <c r="T106" s="958">
        <f>SUM(T103:T105)</f>
        <v>800</v>
      </c>
      <c r="U106" s="959">
        <f>SUM(U103:U105)</f>
        <v>300</v>
      </c>
    </row>
    <row r="107" spans="1:21" s="4" customFormat="1" x14ac:dyDescent="0.25">
      <c r="A107" s="711" t="s">
        <v>1018</v>
      </c>
      <c r="C107" s="638" t="s">
        <v>1019</v>
      </c>
      <c r="D107" s="311"/>
      <c r="E107" s="709"/>
      <c r="F107" s="640"/>
      <c r="G107" s="639"/>
      <c r="H107" s="641">
        <v>-2395</v>
      </c>
      <c r="I107" s="642">
        <v>-2200</v>
      </c>
      <c r="J107"/>
      <c r="K107"/>
    </row>
    <row r="108" spans="1:21" x14ac:dyDescent="0.25">
      <c r="A108" s="711" t="s">
        <v>1020</v>
      </c>
      <c r="C108" s="638" t="s">
        <v>2127</v>
      </c>
      <c r="D108" s="664"/>
      <c r="E108" s="709"/>
      <c r="F108" s="640"/>
      <c r="G108" s="639"/>
      <c r="H108" s="641">
        <v>668</v>
      </c>
      <c r="I108" s="642">
        <v>800</v>
      </c>
    </row>
    <row r="109" spans="1:21" s="4" customFormat="1" x14ac:dyDescent="0.25">
      <c r="A109" s="711"/>
      <c r="B109"/>
      <c r="C109" s="947" t="s">
        <v>1022</v>
      </c>
      <c r="D109" s="3"/>
      <c r="E109" s="948"/>
      <c r="F109" s="949"/>
      <c r="G109" s="948"/>
      <c r="H109" s="935">
        <f>+SUM(H106:H108)</f>
        <v>75481</v>
      </c>
      <c r="I109" s="950">
        <f>+SUM(I106:I108)</f>
        <v>253799</v>
      </c>
      <c r="J109"/>
    </row>
    <row r="110" spans="1:21" x14ac:dyDescent="0.25">
      <c r="A110" s="711" t="s">
        <v>1023</v>
      </c>
      <c r="B110" s="4"/>
      <c r="C110" s="638" t="s">
        <v>1964</v>
      </c>
      <c r="D110" s="311"/>
      <c r="E110" s="709"/>
      <c r="F110" s="640"/>
      <c r="G110" s="639"/>
      <c r="H110" s="641">
        <v>-8200</v>
      </c>
      <c r="I110" s="642">
        <v>-2500</v>
      </c>
    </row>
    <row r="111" spans="1:21" x14ac:dyDescent="0.25">
      <c r="A111" s="711"/>
      <c r="C111" s="947" t="s">
        <v>1025</v>
      </c>
      <c r="D111" s="3"/>
      <c r="E111" s="948"/>
      <c r="F111" s="949"/>
      <c r="G111" s="948"/>
      <c r="H111" s="935">
        <f>+H109+H110</f>
        <v>67281</v>
      </c>
      <c r="I111" s="950">
        <f>+I109+I110</f>
        <v>251299</v>
      </c>
      <c r="K111" s="4"/>
    </row>
    <row r="112" spans="1:21" s="4" customFormat="1" ht="15.75" thickBot="1" x14ac:dyDescent="0.3">
      <c r="A112" s="712" t="s">
        <v>1026</v>
      </c>
      <c r="C112" s="947" t="s">
        <v>1027</v>
      </c>
      <c r="D112" s="3"/>
      <c r="E112" s="948"/>
      <c r="F112" s="949"/>
      <c r="G112" s="948"/>
      <c r="H112" s="935">
        <f>4000-200</f>
        <v>3800</v>
      </c>
      <c r="I112" s="950">
        <v>4500</v>
      </c>
      <c r="J112"/>
    </row>
    <row r="113" spans="1:12" ht="15.75" thickBot="1" x14ac:dyDescent="0.3">
      <c r="A113" s="4"/>
      <c r="B113" s="4"/>
      <c r="C113" s="951" t="s">
        <v>1029</v>
      </c>
      <c r="D113" s="952"/>
      <c r="E113" s="953"/>
      <c r="F113" s="954"/>
      <c r="G113" s="955"/>
      <c r="H113" s="956">
        <f>+H111+H112</f>
        <v>71081</v>
      </c>
      <c r="I113" s="957">
        <f>+I111+I112</f>
        <v>255799</v>
      </c>
    </row>
    <row r="114" spans="1:12" s="4" customFormat="1" ht="15.75" thickBot="1" x14ac:dyDescent="0.3">
      <c r="A114"/>
      <c r="B114" s="540"/>
      <c r="C114" s="9"/>
      <c r="D114" s="9"/>
      <c r="E114" s="9"/>
      <c r="F114" s="9"/>
      <c r="G114" s="9"/>
      <c r="H114" s="9"/>
      <c r="I114" s="9"/>
      <c r="J114"/>
      <c r="K114"/>
    </row>
    <row r="115" spans="1:12" s="4" customFormat="1" ht="18.75" thickBot="1" x14ac:dyDescent="0.3">
      <c r="A115"/>
      <c r="B115"/>
      <c r="C115" s="727" t="s">
        <v>994</v>
      </c>
      <c r="D115" s="728"/>
      <c r="E115" s="728"/>
      <c r="F115" s="728"/>
      <c r="G115" s="728"/>
      <c r="H115" s="728"/>
      <c r="I115" s="729" t="s">
        <v>59</v>
      </c>
      <c r="J115"/>
      <c r="K115"/>
    </row>
    <row r="116" spans="1:12" ht="15.75" thickBot="1" x14ac:dyDescent="0.3">
      <c r="A116" s="659"/>
      <c r="C116" s="651"/>
      <c r="D116" s="311"/>
      <c r="E116" s="311"/>
      <c r="F116" s="311"/>
      <c r="G116" s="311"/>
      <c r="H116" s="311"/>
      <c r="I116" s="630"/>
    </row>
    <row r="117" spans="1:12" ht="15.75" thickBot="1" x14ac:dyDescent="0.3">
      <c r="A117" s="622"/>
      <c r="C117" s="951" t="s">
        <v>1029</v>
      </c>
      <c r="D117" s="952"/>
      <c r="E117" s="953"/>
      <c r="F117" s="954"/>
      <c r="G117" s="955"/>
      <c r="H117" s="956">
        <f>+H113</f>
        <v>71081</v>
      </c>
      <c r="I117" s="957">
        <f>+I113</f>
        <v>255799</v>
      </c>
    </row>
    <row r="118" spans="1:12" ht="15" customHeight="1" x14ac:dyDescent="0.25">
      <c r="A118" s="622"/>
      <c r="C118" s="651"/>
      <c r="D118" s="311"/>
      <c r="E118" s="311"/>
      <c r="F118" s="311"/>
      <c r="G118" s="311"/>
      <c r="H118" s="311"/>
      <c r="I118" s="630"/>
    </row>
    <row r="119" spans="1:12" ht="15" customHeight="1" x14ac:dyDescent="0.25">
      <c r="A119" s="622"/>
      <c r="C119" s="333" t="s">
        <v>1882</v>
      </c>
      <c r="D119" s="199"/>
      <c r="E119" s="199"/>
      <c r="F119" s="311"/>
      <c r="G119" s="311"/>
      <c r="H119" s="311"/>
      <c r="I119" s="630"/>
    </row>
    <row r="120" spans="1:12" ht="15" customHeight="1" x14ac:dyDescent="0.25">
      <c r="A120" s="622"/>
      <c r="C120" s="628"/>
      <c r="D120" s="311"/>
      <c r="E120" s="311"/>
      <c r="F120" s="311"/>
      <c r="G120" s="311"/>
      <c r="H120" s="311"/>
      <c r="I120" s="630"/>
    </row>
    <row r="121" spans="1:12" ht="15" customHeight="1" thickBot="1" x14ac:dyDescent="0.3">
      <c r="A121" s="685" t="s">
        <v>1032</v>
      </c>
      <c r="C121" s="1060" t="s">
        <v>1030</v>
      </c>
      <c r="D121" s="1049"/>
      <c r="E121" s="1049"/>
      <c r="F121" s="639"/>
      <c r="G121" s="639"/>
      <c r="H121" s="639"/>
      <c r="I121" s="973"/>
    </row>
    <row r="122" spans="1:12" ht="15.75" thickBot="1" x14ac:dyDescent="0.3">
      <c r="A122" s="622"/>
      <c r="C122" s="638" t="s">
        <v>123</v>
      </c>
      <c r="D122" s="639"/>
      <c r="E122" s="639"/>
      <c r="F122" s="639"/>
      <c r="G122" s="640" t="s">
        <v>1855</v>
      </c>
      <c r="H122" s="665">
        <f>+I139</f>
        <v>1260</v>
      </c>
      <c r="I122" s="707">
        <f>+L122*0.7</f>
        <v>700</v>
      </c>
      <c r="K122" s="929">
        <v>1800</v>
      </c>
      <c r="L122" s="930">
        <v>1000</v>
      </c>
    </row>
    <row r="123" spans="1:12" x14ac:dyDescent="0.25">
      <c r="A123" s="622"/>
      <c r="C123" s="638"/>
      <c r="D123" s="639"/>
      <c r="E123" s="639"/>
      <c r="F123" s="639"/>
      <c r="G123" s="639"/>
      <c r="H123" s="641"/>
      <c r="I123" s="642"/>
    </row>
    <row r="124" spans="1:12" ht="15.75" thickBot="1" x14ac:dyDescent="0.3">
      <c r="A124" s="685" t="s">
        <v>1033</v>
      </c>
      <c r="C124" s="1060" t="s">
        <v>1031</v>
      </c>
      <c r="D124" s="1049"/>
      <c r="E124" s="1049"/>
      <c r="F124" s="639"/>
      <c r="G124" s="639"/>
      <c r="H124" s="641"/>
      <c r="I124" s="642"/>
    </row>
    <row r="125" spans="1:12" ht="15.75" thickBot="1" x14ac:dyDescent="0.3">
      <c r="A125" s="622"/>
      <c r="C125" s="638" t="s">
        <v>1913</v>
      </c>
      <c r="D125" s="639"/>
      <c r="E125" s="639"/>
      <c r="F125" s="639"/>
      <c r="G125" s="640" t="s">
        <v>1915</v>
      </c>
      <c r="H125" s="665">
        <f>+I146</f>
        <v>350</v>
      </c>
      <c r="I125" s="707">
        <f>+L125*0.7</f>
        <v>280</v>
      </c>
      <c r="K125" s="929">
        <v>500</v>
      </c>
      <c r="L125" s="930">
        <v>400</v>
      </c>
    </row>
    <row r="126" spans="1:12" x14ac:dyDescent="0.25">
      <c r="A126" s="622"/>
      <c r="C126" s="638" t="s">
        <v>1914</v>
      </c>
      <c r="D126" s="639"/>
      <c r="E126" s="639"/>
      <c r="F126" s="639"/>
      <c r="G126" s="639"/>
      <c r="H126" s="641"/>
      <c r="I126" s="642"/>
    </row>
    <row r="127" spans="1:12" ht="15.75" thickBot="1" x14ac:dyDescent="0.3">
      <c r="A127" s="662"/>
      <c r="C127" s="628"/>
      <c r="D127" s="311"/>
      <c r="E127" s="311"/>
      <c r="F127" s="311"/>
      <c r="G127" s="311"/>
      <c r="H127" s="629"/>
      <c r="I127" s="637"/>
    </row>
    <row r="128" spans="1:12" ht="16.5" thickBot="1" x14ac:dyDescent="0.3">
      <c r="C128" s="1061" t="s">
        <v>2152</v>
      </c>
      <c r="D128" s="1062"/>
      <c r="E128" s="1062"/>
      <c r="F128" s="1062"/>
      <c r="G128" s="1062"/>
      <c r="H128" s="1063">
        <f>+H117+H122+H125</f>
        <v>72691</v>
      </c>
      <c r="I128" s="1064">
        <f>+I117+I122+I125</f>
        <v>256779</v>
      </c>
    </row>
    <row r="129" spans="1:15" x14ac:dyDescent="0.25">
      <c r="C129" s="4"/>
      <c r="D129" s="4"/>
      <c r="E129" s="4"/>
      <c r="F129" s="4"/>
      <c r="G129" s="4"/>
    </row>
    <row r="130" spans="1:15" x14ac:dyDescent="0.25">
      <c r="C130" s="4"/>
      <c r="D130" s="4"/>
      <c r="E130" s="4"/>
      <c r="F130" s="4"/>
      <c r="G130" s="4"/>
    </row>
    <row r="131" spans="1:15" ht="15.75" thickBot="1" x14ac:dyDescent="0.3">
      <c r="C131" s="4"/>
      <c r="D131" s="4"/>
      <c r="E131" s="4"/>
      <c r="F131" s="4"/>
      <c r="G131" s="4"/>
      <c r="H131" s="4"/>
      <c r="I131" s="4"/>
    </row>
    <row r="132" spans="1:15" ht="16.5" thickBot="1" x14ac:dyDescent="0.3">
      <c r="C132" s="615" t="s">
        <v>2129</v>
      </c>
      <c r="D132" s="616"/>
      <c r="E132" s="616"/>
      <c r="F132" s="616"/>
      <c r="G132" s="616"/>
      <c r="H132" s="616"/>
      <c r="I132" s="617"/>
    </row>
    <row r="133" spans="1:15" ht="15.75" thickBot="1" x14ac:dyDescent="0.3">
      <c r="D133" s="4"/>
      <c r="E133" s="4"/>
      <c r="F133" s="4"/>
      <c r="G133" s="4"/>
      <c r="H133" s="4"/>
      <c r="I133" s="4"/>
    </row>
    <row r="134" spans="1:15" x14ac:dyDescent="0.25">
      <c r="C134" s="1065" t="s">
        <v>1923</v>
      </c>
      <c r="D134" s="713"/>
      <c r="E134" s="713"/>
      <c r="F134" s="713"/>
      <c r="G134" s="713"/>
      <c r="H134" s="714" t="s">
        <v>132</v>
      </c>
      <c r="I134" s="715" t="s">
        <v>133</v>
      </c>
    </row>
    <row r="135" spans="1:15" ht="15.75" thickBot="1" x14ac:dyDescent="0.3">
      <c r="C135" s="716" t="s">
        <v>1917</v>
      </c>
      <c r="D135" s="717">
        <v>2000</v>
      </c>
      <c r="E135" s="718"/>
      <c r="F135" s="1067" t="s">
        <v>1920</v>
      </c>
      <c r="G135" s="1067"/>
      <c r="H135" s="1066">
        <f>+D137</f>
        <v>1800</v>
      </c>
      <c r="I135" s="1068"/>
    </row>
    <row r="136" spans="1:15" x14ac:dyDescent="0.25">
      <c r="A136" s="4"/>
      <c r="C136" s="716" t="s">
        <v>1918</v>
      </c>
      <c r="D136" s="717">
        <v>3800</v>
      </c>
      <c r="E136" s="718"/>
      <c r="F136" s="1067" t="s">
        <v>2086</v>
      </c>
      <c r="G136" s="1067"/>
      <c r="H136" s="1067"/>
      <c r="I136" s="1069">
        <f>+H135</f>
        <v>1800</v>
      </c>
      <c r="K136" s="230" t="s">
        <v>2365</v>
      </c>
      <c r="L136" s="525"/>
      <c r="M136" s="231"/>
      <c r="N136" s="1088" t="s">
        <v>132</v>
      </c>
      <c r="O136" s="1089" t="s">
        <v>133</v>
      </c>
    </row>
    <row r="137" spans="1:15" x14ac:dyDescent="0.25">
      <c r="A137" s="4"/>
      <c r="C137" s="719" t="s">
        <v>1919</v>
      </c>
      <c r="D137" s="1066">
        <f>+D136-D135</f>
        <v>1800</v>
      </c>
      <c r="E137" s="718"/>
      <c r="F137" s="1070" t="s">
        <v>1921</v>
      </c>
      <c r="G137" s="1070"/>
      <c r="H137" s="1072">
        <f>+I138</f>
        <v>540</v>
      </c>
      <c r="I137" s="1073"/>
      <c r="K137" s="234" t="s">
        <v>2364</v>
      </c>
      <c r="N137" s="178">
        <f>+I139</f>
        <v>1260</v>
      </c>
      <c r="O137" s="345"/>
    </row>
    <row r="138" spans="1:15" ht="15.75" thickBot="1" x14ac:dyDescent="0.3">
      <c r="A138" s="4"/>
      <c r="C138" s="716"/>
      <c r="D138" s="1071">
        <v>0.3</v>
      </c>
      <c r="E138" s="720"/>
      <c r="F138" s="1070" t="s">
        <v>1922</v>
      </c>
      <c r="G138" s="1070"/>
      <c r="H138" s="1070"/>
      <c r="I138" s="1074">
        <f>+D137*D138</f>
        <v>540</v>
      </c>
      <c r="K138" s="236" t="s">
        <v>126</v>
      </c>
      <c r="L138" s="1090"/>
      <c r="M138" s="237"/>
      <c r="N138" s="237"/>
      <c r="O138" s="1052">
        <f>+N137</f>
        <v>1260</v>
      </c>
    </row>
    <row r="139" spans="1:15" ht="15.75" thickBot="1" x14ac:dyDescent="0.3">
      <c r="A139" s="4"/>
      <c r="C139" s="721"/>
      <c r="D139" s="722"/>
      <c r="E139" s="722"/>
      <c r="F139" s="723" t="s">
        <v>1921</v>
      </c>
      <c r="G139" s="723"/>
      <c r="H139" s="723"/>
      <c r="I139" s="724">
        <f>+I136-H137</f>
        <v>1260</v>
      </c>
    </row>
    <row r="140" spans="1:15" ht="15.75" thickBot="1" x14ac:dyDescent="0.3">
      <c r="A140" s="4"/>
      <c r="C140" s="4"/>
      <c r="D140" s="4"/>
      <c r="E140" s="4"/>
      <c r="F140" s="4"/>
      <c r="G140" s="4"/>
      <c r="H140" s="4"/>
      <c r="I140" s="4"/>
    </row>
    <row r="141" spans="1:15" ht="15.75" thickBot="1" x14ac:dyDescent="0.3">
      <c r="A141" s="4"/>
      <c r="C141" s="517" t="s">
        <v>1924</v>
      </c>
      <c r="D141" s="713"/>
      <c r="E141" s="713"/>
      <c r="F141" s="713"/>
      <c r="G141" s="713"/>
      <c r="H141" s="714" t="s">
        <v>132</v>
      </c>
      <c r="I141" s="715" t="s">
        <v>133</v>
      </c>
    </row>
    <row r="142" spans="1:15" x14ac:dyDescent="0.25">
      <c r="A142" s="4"/>
      <c r="C142" s="716" t="s">
        <v>1925</v>
      </c>
      <c r="D142" s="717">
        <v>2000</v>
      </c>
      <c r="E142" s="718"/>
      <c r="F142" s="199" t="s">
        <v>1927</v>
      </c>
      <c r="G142" s="199"/>
      <c r="H142" s="1075">
        <f>+D144</f>
        <v>500</v>
      </c>
      <c r="I142" s="461"/>
      <c r="K142" s="230" t="s">
        <v>2366</v>
      </c>
      <c r="L142" s="525"/>
      <c r="M142" s="231"/>
      <c r="N142" s="1088" t="s">
        <v>132</v>
      </c>
      <c r="O142" s="1089" t="s">
        <v>133</v>
      </c>
    </row>
    <row r="143" spans="1:15" x14ac:dyDescent="0.25">
      <c r="A143" s="4"/>
      <c r="C143" s="716" t="s">
        <v>1918</v>
      </c>
      <c r="D143" s="717">
        <v>2500</v>
      </c>
      <c r="E143" s="718"/>
      <c r="F143" s="199" t="s">
        <v>1928</v>
      </c>
      <c r="G143" s="199"/>
      <c r="H143" s="199"/>
      <c r="I143" s="1076">
        <f>+H142</f>
        <v>500</v>
      </c>
      <c r="K143" s="234" t="s">
        <v>2367</v>
      </c>
      <c r="N143" s="178">
        <f>+I146</f>
        <v>350</v>
      </c>
      <c r="O143" s="345"/>
    </row>
    <row r="144" spans="1:15" ht="15.75" thickBot="1" x14ac:dyDescent="0.3">
      <c r="A144" s="4"/>
      <c r="C144" s="716" t="s">
        <v>1926</v>
      </c>
      <c r="D144" s="1075">
        <f>+D143-D142</f>
        <v>500</v>
      </c>
      <c r="E144" s="718"/>
      <c r="F144" s="1077" t="s">
        <v>1928</v>
      </c>
      <c r="G144" s="1077"/>
      <c r="H144" s="1078">
        <f>+D145*H142</f>
        <v>150</v>
      </c>
      <c r="I144" s="1079"/>
      <c r="K144" s="236" t="s">
        <v>2368</v>
      </c>
      <c r="L144" s="1090"/>
      <c r="M144" s="237"/>
      <c r="N144" s="237"/>
      <c r="O144" s="1052">
        <f>+N143</f>
        <v>350</v>
      </c>
    </row>
    <row r="145" spans="1:11" x14ac:dyDescent="0.25">
      <c r="C145" s="716"/>
      <c r="D145" s="726">
        <v>0.3</v>
      </c>
      <c r="E145" s="720"/>
      <c r="F145" s="1077" t="s">
        <v>1922</v>
      </c>
      <c r="G145" s="1077"/>
      <c r="H145" s="1077"/>
      <c r="I145" s="1080">
        <f>+H144</f>
        <v>150</v>
      </c>
    </row>
    <row r="146" spans="1:11" ht="15.75" thickBot="1" x14ac:dyDescent="0.3">
      <c r="A146" s="4"/>
      <c r="C146" s="725"/>
      <c r="D146" s="722"/>
      <c r="E146" s="722"/>
      <c r="F146" s="723" t="s">
        <v>1935</v>
      </c>
      <c r="G146" s="723"/>
      <c r="H146" s="723"/>
      <c r="I146" s="724">
        <f>+I143-H144</f>
        <v>350</v>
      </c>
    </row>
    <row r="147" spans="1:11" ht="15.75" thickBot="1" x14ac:dyDescent="0.3">
      <c r="A147" s="4"/>
      <c r="B147" s="4"/>
      <c r="C147" s="4"/>
      <c r="D147" s="4"/>
      <c r="E147" s="4"/>
      <c r="F147" s="4"/>
      <c r="G147" s="4"/>
      <c r="H147" s="4"/>
      <c r="I147" s="4"/>
    </row>
    <row r="148" spans="1:11" ht="22.5" x14ac:dyDescent="0.3">
      <c r="C148" s="1091" t="s">
        <v>49</v>
      </c>
      <c r="D148" s="1092"/>
      <c r="E148" s="1092"/>
      <c r="F148" s="734"/>
      <c r="G148" s="734"/>
      <c r="H148" s="734"/>
      <c r="I148" s="735"/>
    </row>
    <row r="149" spans="1:11" ht="19.5" x14ac:dyDescent="0.25">
      <c r="C149" s="736" t="s">
        <v>70</v>
      </c>
      <c r="D149" s="927"/>
      <c r="E149" s="698"/>
      <c r="F149" s="698"/>
      <c r="G149" s="698"/>
      <c r="H149" s="928"/>
      <c r="I149" s="737" t="s">
        <v>1034</v>
      </c>
    </row>
    <row r="150" spans="1:11" ht="15.75" thickBot="1" x14ac:dyDescent="0.3">
      <c r="C150" s="738" t="s">
        <v>72</v>
      </c>
      <c r="D150" s="739"/>
      <c r="E150" s="739"/>
      <c r="F150" s="739"/>
      <c r="G150" s="739"/>
      <c r="H150" s="739"/>
      <c r="I150" s="740"/>
    </row>
    <row r="151" spans="1:11" x14ac:dyDescent="0.25">
      <c r="C151" s="741"/>
      <c r="D151" s="742" t="s">
        <v>1035</v>
      </c>
      <c r="E151" s="742" t="s">
        <v>1036</v>
      </c>
      <c r="F151" s="754" t="s">
        <v>2131</v>
      </c>
      <c r="G151" s="743"/>
      <c r="H151" s="742" t="s">
        <v>1037</v>
      </c>
      <c r="I151" s="744"/>
    </row>
    <row r="152" spans="1:11" ht="30" thickBot="1" x14ac:dyDescent="0.3">
      <c r="C152" s="745"/>
      <c r="D152" s="746" t="s">
        <v>1038</v>
      </c>
      <c r="E152" s="746" t="s">
        <v>1039</v>
      </c>
      <c r="F152" s="746" t="s">
        <v>1040</v>
      </c>
      <c r="G152" s="746" t="s">
        <v>1916</v>
      </c>
      <c r="H152" s="746" t="s">
        <v>1041</v>
      </c>
      <c r="I152" s="747" t="s">
        <v>1042</v>
      </c>
    </row>
    <row r="153" spans="1:11" ht="15.75" thickBot="1" x14ac:dyDescent="0.3">
      <c r="A153" s="732"/>
      <c r="C153" s="750" t="s">
        <v>1049</v>
      </c>
      <c r="D153" s="751">
        <v>35230</v>
      </c>
      <c r="E153" s="751">
        <v>3601</v>
      </c>
      <c r="F153" s="752">
        <f>+I122</f>
        <v>700</v>
      </c>
      <c r="G153" s="753">
        <f>+I125</f>
        <v>280</v>
      </c>
      <c r="H153" s="751">
        <f>+H45</f>
        <v>180520</v>
      </c>
      <c r="I153" s="1081">
        <f t="shared" ref="I153:I159" si="0">SUM(D153:H153)</f>
        <v>220331</v>
      </c>
      <c r="J153" s="972"/>
      <c r="K153" s="972"/>
    </row>
    <row r="154" spans="1:11" x14ac:dyDescent="0.25">
      <c r="A154" s="730">
        <v>107</v>
      </c>
      <c r="C154" s="614" t="s">
        <v>1043</v>
      </c>
      <c r="D154" s="612">
        <v>0</v>
      </c>
      <c r="E154" s="612">
        <v>0</v>
      </c>
      <c r="F154" s="1082">
        <v>0</v>
      </c>
      <c r="G154" s="1083">
        <v>0</v>
      </c>
      <c r="H154" s="612">
        <v>-32000</v>
      </c>
      <c r="I154" s="748">
        <f t="shared" si="0"/>
        <v>-32000</v>
      </c>
    </row>
    <row r="155" spans="1:11" x14ac:dyDescent="0.25">
      <c r="A155" s="731"/>
      <c r="C155" s="614" t="s">
        <v>1044</v>
      </c>
      <c r="D155" s="612">
        <v>5000</v>
      </c>
      <c r="E155" s="612">
        <v>0</v>
      </c>
      <c r="F155" s="1082">
        <v>0</v>
      </c>
      <c r="G155" s="1083">
        <v>0</v>
      </c>
      <c r="H155" s="612">
        <v>0</v>
      </c>
      <c r="I155" s="748">
        <f t="shared" si="0"/>
        <v>5000</v>
      </c>
    </row>
    <row r="156" spans="1:11" x14ac:dyDescent="0.25">
      <c r="A156" s="731"/>
      <c r="C156" s="614" t="s">
        <v>124</v>
      </c>
      <c r="D156" s="612">
        <v>0</v>
      </c>
      <c r="E156" s="612">
        <v>0</v>
      </c>
      <c r="F156" s="1082">
        <v>0</v>
      </c>
      <c r="G156" s="1083">
        <v>0</v>
      </c>
      <c r="H156" s="612">
        <v>0</v>
      </c>
      <c r="I156" s="748">
        <f t="shared" si="0"/>
        <v>0</v>
      </c>
    </row>
    <row r="157" spans="1:11" x14ac:dyDescent="0.25">
      <c r="A157" s="731"/>
      <c r="C157" s="614" t="s">
        <v>1045</v>
      </c>
      <c r="D157" s="612">
        <v>0</v>
      </c>
      <c r="E157" s="612">
        <v>0</v>
      </c>
      <c r="F157" s="1082">
        <v>0</v>
      </c>
      <c r="G157" s="1083">
        <v>0</v>
      </c>
      <c r="H157" s="612">
        <v>0</v>
      </c>
      <c r="I157" s="748">
        <f t="shared" si="0"/>
        <v>0</v>
      </c>
    </row>
    <row r="158" spans="1:11" x14ac:dyDescent="0.25">
      <c r="A158" s="731"/>
      <c r="C158" s="697" t="s">
        <v>1046</v>
      </c>
      <c r="D158" s="613">
        <v>0</v>
      </c>
      <c r="E158" s="613">
        <v>0</v>
      </c>
      <c r="F158" s="1084">
        <v>0</v>
      </c>
      <c r="G158" s="1085">
        <v>0</v>
      </c>
      <c r="H158" s="613">
        <f>+H111+H112</f>
        <v>71081</v>
      </c>
      <c r="I158" s="749">
        <f t="shared" si="0"/>
        <v>71081</v>
      </c>
    </row>
    <row r="159" spans="1:11" ht="15.75" thickBot="1" x14ac:dyDescent="0.3">
      <c r="A159" s="730" t="s">
        <v>1047</v>
      </c>
      <c r="C159" s="146" t="s">
        <v>1048</v>
      </c>
      <c r="D159" s="612">
        <v>0</v>
      </c>
      <c r="E159" s="612">
        <v>0</v>
      </c>
      <c r="F159" s="1086">
        <f>+H122</f>
        <v>1260</v>
      </c>
      <c r="G159" s="1087">
        <f>+H125</f>
        <v>350</v>
      </c>
      <c r="H159" s="612">
        <v>0</v>
      </c>
      <c r="I159" s="748">
        <f t="shared" si="0"/>
        <v>1610</v>
      </c>
    </row>
    <row r="160" spans="1:11" ht="15.75" thickBot="1" x14ac:dyDescent="0.3">
      <c r="A160" s="733"/>
      <c r="C160" s="750" t="s">
        <v>1050</v>
      </c>
      <c r="D160" s="751">
        <f t="shared" ref="D160:I160" si="1">SUM(D153:D159)</f>
        <v>40230</v>
      </c>
      <c r="E160" s="751">
        <f t="shared" si="1"/>
        <v>3601</v>
      </c>
      <c r="F160" s="752">
        <f>SUM(F153:F159)</f>
        <v>1960</v>
      </c>
      <c r="G160" s="753">
        <f>SUM(G153:G159)</f>
        <v>630</v>
      </c>
      <c r="H160" s="751">
        <f t="shared" si="1"/>
        <v>219601</v>
      </c>
      <c r="I160" s="1081">
        <f t="shared" si="1"/>
        <v>266022</v>
      </c>
      <c r="J160" s="972"/>
      <c r="K160" s="972"/>
    </row>
    <row r="161" spans="3:11" x14ac:dyDescent="0.25">
      <c r="D161" s="972">
        <f ca="1">+D160-G42</f>
        <v>0</v>
      </c>
      <c r="E161" s="972">
        <f ca="1">+E160-G43</f>
        <v>0</v>
      </c>
      <c r="F161" s="972"/>
    </row>
    <row r="163" spans="3:11" x14ac:dyDescent="0.25">
      <c r="C163" s="201" t="s">
        <v>2273</v>
      </c>
      <c r="D163" s="204"/>
      <c r="E163" s="204"/>
      <c r="F163" s="204"/>
      <c r="G163" s="204"/>
      <c r="H163" s="204"/>
      <c r="I163" s="204"/>
      <c r="J163" s="204"/>
      <c r="K163" s="204"/>
    </row>
    <row r="165" spans="3:11" x14ac:dyDescent="0.25">
      <c r="C165" s="974"/>
      <c r="D165" s="974"/>
      <c r="E165" s="974"/>
      <c r="F165" s="974"/>
      <c r="G165" s="974"/>
      <c r="H165" s="974"/>
      <c r="I165" s="974"/>
      <c r="J165" s="974"/>
    </row>
    <row r="166" spans="3:11" x14ac:dyDescent="0.25">
      <c r="C166" s="974"/>
      <c r="D166" s="974"/>
      <c r="E166" s="974"/>
      <c r="F166" s="974"/>
      <c r="G166" s="974"/>
      <c r="H166" s="974"/>
      <c r="I166" s="974"/>
      <c r="J166" s="974"/>
    </row>
    <row r="167" spans="3:11" x14ac:dyDescent="0.25">
      <c r="C167" s="974"/>
      <c r="D167" s="974"/>
      <c r="E167" s="974"/>
      <c r="F167" s="974"/>
      <c r="G167" s="974"/>
      <c r="H167" s="974"/>
      <c r="I167" s="974"/>
      <c r="J167" s="974"/>
    </row>
    <row r="168" spans="3:11" x14ac:dyDescent="0.25">
      <c r="C168" s="974"/>
      <c r="D168" s="974"/>
      <c r="E168" s="974"/>
      <c r="F168" s="974"/>
      <c r="G168" s="974"/>
      <c r="H168" s="974"/>
      <c r="I168" s="974"/>
      <c r="J168" s="974"/>
    </row>
    <row r="169" spans="3:11" x14ac:dyDescent="0.25">
      <c r="C169" s="974"/>
      <c r="D169" s="974"/>
      <c r="E169" s="974"/>
      <c r="F169" s="974"/>
      <c r="G169" s="974"/>
      <c r="H169" s="974"/>
      <c r="I169" s="974"/>
      <c r="J169" s="974"/>
    </row>
    <row r="170" spans="3:11" x14ac:dyDescent="0.25">
      <c r="C170" s="974"/>
      <c r="D170" s="974"/>
      <c r="E170" s="974"/>
      <c r="F170" s="974"/>
      <c r="G170" s="974"/>
      <c r="H170" s="974"/>
      <c r="I170" s="974"/>
      <c r="J170" s="974"/>
    </row>
    <row r="171" spans="3:11" x14ac:dyDescent="0.25">
      <c r="C171" s="974"/>
      <c r="D171" s="974"/>
      <c r="E171" s="974"/>
      <c r="F171" s="974"/>
      <c r="G171" s="974"/>
      <c r="H171" s="974"/>
      <c r="I171" s="974"/>
      <c r="J171" s="974"/>
    </row>
    <row r="172" spans="3:11" x14ac:dyDescent="0.25">
      <c r="C172" s="974"/>
      <c r="D172" s="974"/>
      <c r="E172" s="974"/>
      <c r="F172" s="974"/>
      <c r="G172" s="974"/>
      <c r="H172" s="974"/>
      <c r="I172" s="974"/>
      <c r="J172" s="974"/>
    </row>
    <row r="173" spans="3:11" x14ac:dyDescent="0.25">
      <c r="C173" s="974"/>
      <c r="D173" s="974"/>
      <c r="E173" s="974"/>
      <c r="F173" s="974"/>
      <c r="G173" s="974"/>
      <c r="H173" s="974"/>
      <c r="I173" s="974"/>
      <c r="J173" s="974"/>
    </row>
    <row r="174" spans="3:11" x14ac:dyDescent="0.25">
      <c r="C174" s="974"/>
      <c r="D174" s="974"/>
      <c r="E174" s="974"/>
      <c r="F174" s="974"/>
      <c r="G174" s="974"/>
      <c r="H174" s="974"/>
      <c r="I174" s="974"/>
      <c r="J174" s="974"/>
    </row>
    <row r="175" spans="3:11" x14ac:dyDescent="0.25">
      <c r="C175" s="974"/>
      <c r="D175" s="974"/>
      <c r="E175" s="974"/>
      <c r="F175" s="974"/>
      <c r="G175" s="974"/>
      <c r="H175" s="974"/>
      <c r="I175" s="974"/>
      <c r="J175" s="974"/>
    </row>
    <row r="176" spans="3:11" x14ac:dyDescent="0.25">
      <c r="C176" s="974"/>
      <c r="D176" s="974"/>
      <c r="E176" s="974"/>
      <c r="F176" s="974"/>
      <c r="G176" s="974"/>
      <c r="H176" s="974"/>
      <c r="I176" s="974"/>
      <c r="J176" s="974"/>
    </row>
    <row r="177" spans="3:10" x14ac:dyDescent="0.25">
      <c r="C177" s="974"/>
      <c r="D177" s="974"/>
      <c r="E177" s="974"/>
      <c r="F177" s="974"/>
      <c r="G177" s="974"/>
      <c r="H177" s="974"/>
      <c r="I177" s="974"/>
      <c r="J177" s="974"/>
    </row>
    <row r="178" spans="3:10" x14ac:dyDescent="0.25">
      <c r="C178" s="974"/>
      <c r="D178" s="974"/>
      <c r="E178" s="974"/>
      <c r="F178" s="974"/>
      <c r="G178" s="974"/>
      <c r="H178" s="974"/>
      <c r="I178" s="974"/>
      <c r="J178" s="974"/>
    </row>
    <row r="179" spans="3:10" x14ac:dyDescent="0.25">
      <c r="C179" s="974"/>
      <c r="D179" s="974"/>
      <c r="E179" s="974"/>
      <c r="F179" s="974"/>
      <c r="G179" s="974"/>
      <c r="H179" s="974"/>
      <c r="I179" s="974"/>
      <c r="J179" s="974"/>
    </row>
    <row r="180" spans="3:10" x14ac:dyDescent="0.25">
      <c r="C180" s="974"/>
      <c r="D180" s="974"/>
      <c r="E180" s="974"/>
      <c r="F180" s="974"/>
      <c r="G180" s="974"/>
      <c r="H180" s="974"/>
      <c r="I180" s="974"/>
      <c r="J180" s="974"/>
    </row>
    <row r="181" spans="3:10" x14ac:dyDescent="0.25">
      <c r="C181" s="974"/>
      <c r="D181" s="974"/>
      <c r="E181" s="974"/>
      <c r="F181" s="974"/>
      <c r="G181" s="974"/>
      <c r="H181" s="974"/>
      <c r="I181" s="974"/>
      <c r="J181" s="974"/>
    </row>
    <row r="182" spans="3:10" x14ac:dyDescent="0.25">
      <c r="C182" s="974"/>
      <c r="D182" s="974"/>
      <c r="E182" s="974"/>
      <c r="F182" s="974"/>
      <c r="G182" s="974"/>
      <c r="H182" s="974"/>
      <c r="I182" s="974"/>
      <c r="J182" s="974"/>
    </row>
    <row r="183" spans="3:10" x14ac:dyDescent="0.25">
      <c r="C183" s="974"/>
      <c r="D183" s="974"/>
      <c r="E183" s="974"/>
      <c r="F183" s="974"/>
      <c r="G183" s="974"/>
      <c r="H183" s="974"/>
      <c r="I183" s="974"/>
      <c r="J183" s="974"/>
    </row>
    <row r="184" spans="3:10" x14ac:dyDescent="0.25">
      <c r="C184" s="974"/>
      <c r="D184" s="974"/>
      <c r="E184" s="974"/>
      <c r="F184" s="974"/>
      <c r="G184" s="974"/>
      <c r="H184" s="974"/>
      <c r="I184" s="974"/>
      <c r="J184" s="974"/>
    </row>
    <row r="185" spans="3:10" x14ac:dyDescent="0.25">
      <c r="C185" s="974"/>
      <c r="D185" s="974"/>
      <c r="E185" s="974"/>
      <c r="F185" s="974"/>
      <c r="G185" s="974"/>
      <c r="H185" s="974"/>
      <c r="I185" s="974"/>
      <c r="J185" s="974"/>
    </row>
    <row r="186" spans="3:10" x14ac:dyDescent="0.25">
      <c r="C186" s="974"/>
      <c r="D186" s="974"/>
      <c r="E186" s="974"/>
      <c r="F186" s="974"/>
      <c r="G186" s="974"/>
      <c r="H186" s="974"/>
      <c r="I186" s="974"/>
      <c r="J186" s="974"/>
    </row>
    <row r="187" spans="3:10" x14ac:dyDescent="0.25">
      <c r="C187" s="974"/>
      <c r="D187" s="974"/>
      <c r="E187" s="974"/>
      <c r="F187" s="974"/>
      <c r="G187" s="974"/>
      <c r="H187" s="974"/>
      <c r="I187" s="974"/>
      <c r="J187" s="974"/>
    </row>
    <row r="188" spans="3:10" x14ac:dyDescent="0.25">
      <c r="C188" s="974"/>
      <c r="D188" s="974"/>
      <c r="E188" s="974"/>
      <c r="F188" s="974"/>
      <c r="G188" s="974"/>
      <c r="H188" s="974"/>
      <c r="I188" s="974"/>
      <c r="J188" s="974"/>
    </row>
  </sheetData>
  <mergeCells count="1">
    <mergeCell ref="G5:H5"/>
  </mergeCells>
  <pageMargins left="0.7" right="0.7" top="0.75" bottom="0.75" header="0.3" footer="0.3"/>
  <pageSetup paperSize="9" orientation="portrait" r:id="rId1"/>
  <ignoredErrors>
    <ignoredError sqref="G7:I7" numberStoredAsText="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EDDA9-4041-48E4-802D-3A065FF3D146}">
  <sheetPr>
    <tabColor rgb="FF0070C0"/>
  </sheetPr>
  <dimension ref="A1:AV59"/>
  <sheetViews>
    <sheetView topLeftCell="B1" zoomScaleNormal="100" workbookViewId="0">
      <selection activeCell="I8" sqref="I8"/>
    </sheetView>
  </sheetViews>
  <sheetFormatPr baseColWidth="10" defaultRowHeight="17.25" x14ac:dyDescent="0.3"/>
  <cols>
    <col min="1" max="5" width="11.42578125" style="984"/>
    <col min="6" max="6" width="11.42578125" style="985"/>
    <col min="7" max="7" width="2" style="984" customWidth="1"/>
    <col min="8" max="8" width="1.140625" style="984" customWidth="1"/>
    <col min="9" max="9" width="59.28515625" style="984" customWidth="1"/>
    <col min="10" max="11" width="9.85546875" style="984" customWidth="1"/>
    <col min="12" max="12" width="11.42578125" style="984"/>
    <col min="13" max="13" width="6.42578125" style="984" bestFit="1" customWidth="1"/>
    <col min="14" max="14" width="18.28515625" style="984" bestFit="1" customWidth="1"/>
    <col min="15" max="15" width="11.42578125" style="984"/>
    <col min="24" max="29" width="11.42578125" style="984"/>
    <col min="42" max="16384" width="11.42578125" style="984"/>
  </cols>
  <sheetData>
    <row r="1" spans="1:48" customFormat="1" ht="19.5" thickBot="1" x14ac:dyDescent="0.35">
      <c r="A1" s="984"/>
      <c r="B1" s="1126" t="s">
        <v>1283</v>
      </c>
      <c r="C1" s="355"/>
      <c r="D1" s="355"/>
      <c r="E1" s="355"/>
      <c r="F1" s="1127"/>
      <c r="H1" s="984"/>
      <c r="I1" s="1427" t="s">
        <v>2530</v>
      </c>
      <c r="J1" s="323"/>
      <c r="K1" s="323"/>
      <c r="L1" s="1050"/>
    </row>
    <row r="2" spans="1:48" customFormat="1" ht="19.5" thickBot="1" x14ac:dyDescent="0.35">
      <c r="A2" s="983"/>
      <c r="F2" s="111"/>
      <c r="H2" s="983"/>
      <c r="I2" s="234"/>
      <c r="J2" s="984"/>
      <c r="L2" s="1112" t="s">
        <v>1114</v>
      </c>
      <c r="N2" s="1116" t="s">
        <v>2276</v>
      </c>
      <c r="W2" s="1015" t="s">
        <v>2338</v>
      </c>
      <c r="X2" s="366"/>
      <c r="Y2" s="366"/>
      <c r="Z2" s="366"/>
      <c r="AA2" s="366"/>
      <c r="AB2" s="366"/>
      <c r="AC2" s="366"/>
      <c r="AD2" s="366"/>
      <c r="AE2" s="366"/>
      <c r="AF2" s="366"/>
      <c r="AG2" s="366"/>
      <c r="AH2" s="366"/>
      <c r="AI2" s="368"/>
      <c r="AK2" s="459" t="s">
        <v>2337</v>
      </c>
      <c r="AL2" s="500"/>
      <c r="AM2" s="500"/>
      <c r="AN2" s="500"/>
      <c r="AO2" s="500"/>
      <c r="AP2" s="500"/>
      <c r="AQ2" s="500"/>
      <c r="AR2" s="500"/>
      <c r="AS2" s="500"/>
      <c r="AT2" s="500"/>
      <c r="AU2" s="500"/>
      <c r="AV2" s="1021"/>
    </row>
    <row r="3" spans="1:48" x14ac:dyDescent="0.3">
      <c r="B3" s="1111" t="s">
        <v>2529</v>
      </c>
      <c r="C3" s="1101"/>
      <c r="D3" s="1101"/>
      <c r="E3" s="1101"/>
      <c r="F3" s="1102" t="s">
        <v>1114</v>
      </c>
      <c r="I3" s="1093"/>
      <c r="J3" s="1113">
        <v>75</v>
      </c>
      <c r="K3" s="1113"/>
      <c r="L3" s="1114"/>
      <c r="P3" s="984"/>
      <c r="Q3" s="984"/>
      <c r="R3" s="984"/>
      <c r="S3" s="984"/>
      <c r="T3" s="984"/>
      <c r="U3" s="984"/>
      <c r="V3" s="984"/>
      <c r="W3" s="1016" t="s">
        <v>2311</v>
      </c>
      <c r="X3" s="28"/>
      <c r="Y3" s="28"/>
      <c r="Z3" s="28"/>
      <c r="AA3" s="28"/>
      <c r="AB3" s="28"/>
      <c r="AC3" s="28"/>
      <c r="AD3" s="28"/>
      <c r="AE3" s="28"/>
      <c r="AF3" s="28"/>
      <c r="AG3" s="28"/>
      <c r="AH3" s="28"/>
      <c r="AI3" s="1023"/>
      <c r="AJ3" s="984"/>
      <c r="AK3" s="234"/>
      <c r="AP3"/>
      <c r="AQ3"/>
      <c r="AR3"/>
      <c r="AS3"/>
      <c r="AT3"/>
      <c r="AU3"/>
      <c r="AV3" s="345"/>
    </row>
    <row r="4" spans="1:48" x14ac:dyDescent="0.3">
      <c r="B4" s="1093" t="s">
        <v>1845</v>
      </c>
      <c r="F4" s="1094">
        <f ca="1">RANDBETWEEN(500,900)*1000</f>
        <v>774000</v>
      </c>
      <c r="I4" s="1093" t="s">
        <v>1845</v>
      </c>
      <c r="J4" s="1113" t="s">
        <v>2227</v>
      </c>
      <c r="K4" s="1113"/>
      <c r="L4" s="1094">
        <f ca="1">+F4</f>
        <v>774000</v>
      </c>
      <c r="M4" s="986" t="s">
        <v>2223</v>
      </c>
      <c r="N4" s="1408" t="s">
        <v>2235</v>
      </c>
      <c r="P4" s="984"/>
      <c r="Q4" s="984"/>
      <c r="R4" s="984"/>
      <c r="S4" s="984"/>
      <c r="T4" s="984"/>
      <c r="U4" s="984"/>
      <c r="V4" s="984"/>
      <c r="W4" s="1120" t="s">
        <v>2318</v>
      </c>
      <c r="X4" s="28"/>
      <c r="Y4" s="28"/>
      <c r="Z4" s="28"/>
      <c r="AA4" s="336" t="s">
        <v>2319</v>
      </c>
      <c r="AB4" s="28"/>
      <c r="AC4" s="28"/>
      <c r="AD4" s="28"/>
      <c r="AE4" s="1010"/>
      <c r="AF4" s="1124" t="s">
        <v>2320</v>
      </c>
      <c r="AG4" s="1124"/>
      <c r="AH4" s="1124"/>
      <c r="AI4" s="1017"/>
      <c r="AJ4" s="984"/>
      <c r="AK4" s="1014" t="s">
        <v>2277</v>
      </c>
      <c r="AP4"/>
      <c r="AQ4"/>
      <c r="AR4"/>
      <c r="AS4"/>
      <c r="AT4"/>
      <c r="AU4"/>
      <c r="AV4" s="345"/>
    </row>
    <row r="5" spans="1:48" x14ac:dyDescent="0.3">
      <c r="B5" s="1093" t="s">
        <v>998</v>
      </c>
      <c r="F5" s="1094">
        <f ca="1">-+F4*55%</f>
        <v>-425700.00000000006</v>
      </c>
      <c r="I5" s="1093" t="s">
        <v>998</v>
      </c>
      <c r="J5" s="1113" t="s">
        <v>2228</v>
      </c>
      <c r="K5" s="1113" t="s">
        <v>2247</v>
      </c>
      <c r="L5" s="1094">
        <f ca="1">+F5</f>
        <v>-425700.00000000006</v>
      </c>
      <c r="N5" s="1408" t="s">
        <v>2235</v>
      </c>
      <c r="P5" s="984"/>
      <c r="Q5" s="984"/>
      <c r="R5" s="984"/>
      <c r="S5" s="984"/>
      <c r="T5" s="984"/>
      <c r="U5" s="984"/>
      <c r="V5" s="984"/>
      <c r="W5" s="1121" t="s">
        <v>2312</v>
      </c>
      <c r="X5" s="28"/>
      <c r="Y5" s="28"/>
      <c r="Z5" s="28"/>
      <c r="AA5" s="1122" t="s">
        <v>2314</v>
      </c>
      <c r="AB5" s="28"/>
      <c r="AC5" s="28"/>
      <c r="AD5" s="28"/>
      <c r="AE5" s="1010"/>
      <c r="AF5" s="336" t="s">
        <v>2334</v>
      </c>
      <c r="AG5" s="1010"/>
      <c r="AH5" s="1010"/>
      <c r="AI5" s="1011"/>
      <c r="AJ5" s="984"/>
      <c r="AK5" s="1014" t="s">
        <v>2278</v>
      </c>
      <c r="AP5"/>
      <c r="AQ5"/>
      <c r="AR5"/>
      <c r="AS5"/>
      <c r="AT5"/>
      <c r="AU5"/>
      <c r="AV5" s="345"/>
    </row>
    <row r="6" spans="1:48" s="986" customFormat="1" x14ac:dyDescent="0.3">
      <c r="B6" s="1103" t="s">
        <v>999</v>
      </c>
      <c r="C6" s="987"/>
      <c r="D6" s="987"/>
      <c r="E6" s="987"/>
      <c r="F6" s="1104">
        <f ca="1">SUM(F4:F5)</f>
        <v>348299.99999999994</v>
      </c>
      <c r="I6" s="1103" t="s">
        <v>999</v>
      </c>
      <c r="J6" s="987"/>
      <c r="K6" s="987"/>
      <c r="L6" s="1104">
        <f ca="1">SUM(L4:L5)</f>
        <v>348299.99999999994</v>
      </c>
      <c r="N6" s="1408" t="s">
        <v>2235</v>
      </c>
      <c r="W6" s="1121" t="s">
        <v>2313</v>
      </c>
      <c r="X6" s="28"/>
      <c r="Y6" s="28"/>
      <c r="Z6" s="28"/>
      <c r="AA6" s="1122" t="s">
        <v>2315</v>
      </c>
      <c r="AB6" s="28"/>
      <c r="AC6" s="28"/>
      <c r="AD6" s="28"/>
      <c r="AE6" s="1010"/>
      <c r="AF6" s="1122" t="s">
        <v>2335</v>
      </c>
      <c r="AG6" s="1010"/>
      <c r="AH6" s="1010"/>
      <c r="AI6" s="1011"/>
      <c r="AK6" s="234" t="s">
        <v>1860</v>
      </c>
      <c r="AL6" s="1024" t="s">
        <v>2279</v>
      </c>
      <c r="AM6" s="1022"/>
      <c r="AN6" s="1022"/>
      <c r="AO6" s="1022"/>
      <c r="AP6"/>
      <c r="AQ6" s="1119" t="s">
        <v>1019</v>
      </c>
      <c r="AR6" s="28"/>
      <c r="AS6" s="28"/>
      <c r="AT6" s="28"/>
      <c r="AU6" s="28"/>
      <c r="AV6" s="1023"/>
    </row>
    <row r="7" spans="1:48" x14ac:dyDescent="0.3">
      <c r="B7" s="1093" t="s">
        <v>1287</v>
      </c>
      <c r="F7" s="1094">
        <f ca="1">-+F4*8%</f>
        <v>-61920</v>
      </c>
      <c r="I7" s="1093" t="s">
        <v>1287</v>
      </c>
      <c r="J7" s="1113" t="s">
        <v>2228</v>
      </c>
      <c r="K7" s="1113" t="s">
        <v>2247</v>
      </c>
      <c r="L7" s="1094">
        <f ca="1">+F7</f>
        <v>-61920</v>
      </c>
      <c r="N7" s="1408" t="s">
        <v>2235</v>
      </c>
      <c r="P7" s="984"/>
      <c r="Q7" s="984"/>
      <c r="R7" s="984"/>
      <c r="S7" s="984"/>
      <c r="T7" s="984"/>
      <c r="U7" s="984"/>
      <c r="V7" s="984"/>
      <c r="W7" s="1121" t="s">
        <v>2341</v>
      </c>
      <c r="X7" s="336"/>
      <c r="Y7" s="336"/>
      <c r="Z7" s="336"/>
      <c r="AA7" s="1122" t="s">
        <v>2316</v>
      </c>
      <c r="AB7" s="336"/>
      <c r="AC7" s="336"/>
      <c r="AD7" s="336"/>
      <c r="AE7" s="1012"/>
      <c r="AF7" s="1122" t="s">
        <v>2321</v>
      </c>
      <c r="AG7" s="1012"/>
      <c r="AH7" s="1012"/>
      <c r="AI7" s="1013"/>
      <c r="AJ7" s="984"/>
      <c r="AK7" s="234" t="s">
        <v>1860</v>
      </c>
      <c r="AL7" s="1024" t="s">
        <v>2280</v>
      </c>
      <c r="AM7" s="1024"/>
      <c r="AN7" s="1024"/>
      <c r="AO7" s="1024"/>
      <c r="AP7" s="6"/>
      <c r="AQ7" s="1119" t="s">
        <v>2288</v>
      </c>
      <c r="AR7" s="336"/>
      <c r="AS7" s="336"/>
      <c r="AT7" s="336"/>
      <c r="AU7" s="336"/>
      <c r="AV7" s="1017"/>
    </row>
    <row r="8" spans="1:48" x14ac:dyDescent="0.3">
      <c r="B8" s="1093" t="s">
        <v>1001</v>
      </c>
      <c r="F8" s="1094">
        <f ca="1">-+F4*10%</f>
        <v>-77400</v>
      </c>
      <c r="I8" s="1093" t="s">
        <v>1001</v>
      </c>
      <c r="J8" s="1113" t="s">
        <v>2228</v>
      </c>
      <c r="K8" s="1113" t="s">
        <v>2247</v>
      </c>
      <c r="L8" s="1094">
        <f ca="1">+F8</f>
        <v>-77400</v>
      </c>
      <c r="N8" s="1408" t="s">
        <v>2235</v>
      </c>
      <c r="P8" s="984"/>
      <c r="Q8" s="984"/>
      <c r="R8" s="984"/>
      <c r="S8" s="984"/>
      <c r="T8" s="984"/>
      <c r="U8" s="984"/>
      <c r="V8" s="984"/>
      <c r="W8" s="1121" t="s">
        <v>2342</v>
      </c>
      <c r="X8" s="336"/>
      <c r="Y8" s="336"/>
      <c r="Z8" s="336"/>
      <c r="AA8" s="1122" t="s">
        <v>2317</v>
      </c>
      <c r="AB8" s="28"/>
      <c r="AC8" s="28"/>
      <c r="AD8" s="28"/>
      <c r="AE8" s="1010"/>
      <c r="AF8" s="1122" t="s">
        <v>2322</v>
      </c>
      <c r="AG8" s="1010"/>
      <c r="AH8" s="1010"/>
      <c r="AI8" s="1011"/>
      <c r="AJ8" s="984"/>
      <c r="AK8" s="234" t="s">
        <v>1860</v>
      </c>
      <c r="AL8" s="1024" t="s">
        <v>2281</v>
      </c>
      <c r="AM8" s="1022"/>
      <c r="AN8" s="1022"/>
      <c r="AO8" s="1022"/>
      <c r="AP8"/>
      <c r="AQ8" s="1119" t="s">
        <v>2289</v>
      </c>
      <c r="AR8" s="28"/>
      <c r="AS8" s="28"/>
      <c r="AT8" s="28"/>
      <c r="AU8" s="28"/>
      <c r="AV8" s="1023"/>
    </row>
    <row r="9" spans="1:48" x14ac:dyDescent="0.3">
      <c r="B9" s="1093" t="s">
        <v>1291</v>
      </c>
      <c r="F9" s="1094">
        <v>3000</v>
      </c>
      <c r="I9" s="1093" t="s">
        <v>2241</v>
      </c>
      <c r="J9" s="1113" t="s">
        <v>2242</v>
      </c>
      <c r="K9" s="1113"/>
      <c r="L9" s="1094"/>
      <c r="N9" s="1408" t="s">
        <v>2235</v>
      </c>
      <c r="P9" s="984"/>
      <c r="Q9" s="984"/>
      <c r="R9" s="984"/>
      <c r="S9" s="984"/>
      <c r="T9" s="984"/>
      <c r="U9" s="984"/>
      <c r="V9" s="984"/>
      <c r="W9" s="1018"/>
      <c r="X9" s="28"/>
      <c r="Y9" s="28"/>
      <c r="Z9" s="28"/>
      <c r="AA9" s="28"/>
      <c r="AB9" s="28"/>
      <c r="AC9" s="28"/>
      <c r="AD9" s="28"/>
      <c r="AE9" s="1010"/>
      <c r="AF9" s="1122" t="s">
        <v>2323</v>
      </c>
      <c r="AG9" s="1010"/>
      <c r="AH9" s="1010"/>
      <c r="AI9" s="1011"/>
      <c r="AJ9" s="984"/>
      <c r="AK9" s="234" t="s">
        <v>1860</v>
      </c>
      <c r="AL9" s="1024" t="s">
        <v>2282</v>
      </c>
      <c r="AM9" s="1024"/>
      <c r="AN9" s="1024"/>
      <c r="AO9" s="1024"/>
      <c r="AP9" s="6"/>
      <c r="AQ9" s="1119" t="s">
        <v>2290</v>
      </c>
      <c r="AR9" s="336"/>
      <c r="AS9" s="336"/>
      <c r="AT9" s="336"/>
      <c r="AU9" s="336"/>
      <c r="AV9" s="1017"/>
    </row>
    <row r="10" spans="1:48" x14ac:dyDescent="0.3">
      <c r="B10" s="1093" t="s">
        <v>2219</v>
      </c>
      <c r="F10" s="1094">
        <v>6000</v>
      </c>
      <c r="I10" s="1093" t="s">
        <v>2244</v>
      </c>
      <c r="J10" s="1113" t="s">
        <v>2243</v>
      </c>
      <c r="K10" s="1113"/>
      <c r="L10" s="1094">
        <f>+F22</f>
        <v>-400</v>
      </c>
      <c r="N10" s="1408" t="s">
        <v>2235</v>
      </c>
      <c r="P10" s="984"/>
      <c r="Q10" s="984"/>
      <c r="R10" s="984"/>
      <c r="S10" s="984"/>
      <c r="T10" s="984"/>
      <c r="U10" s="984"/>
      <c r="V10" s="984"/>
      <c r="W10" s="1018"/>
      <c r="X10" s="28"/>
      <c r="Y10" s="28"/>
      <c r="Z10" s="28"/>
      <c r="AA10" s="28"/>
      <c r="AB10" s="28"/>
      <c r="AC10" s="28"/>
      <c r="AD10" s="28"/>
      <c r="AE10" s="1010"/>
      <c r="AF10" s="1122" t="s">
        <v>2324</v>
      </c>
      <c r="AG10" s="1010"/>
      <c r="AH10" s="1010"/>
      <c r="AI10" s="1011"/>
      <c r="AJ10" s="984"/>
      <c r="AK10" s="234"/>
      <c r="AP10"/>
      <c r="AQ10"/>
      <c r="AR10"/>
      <c r="AS10"/>
      <c r="AT10"/>
      <c r="AU10"/>
      <c r="AV10" s="345"/>
    </row>
    <row r="11" spans="1:48" s="986" customFormat="1" x14ac:dyDescent="0.3">
      <c r="B11" s="1103" t="s">
        <v>2132</v>
      </c>
      <c r="C11" s="987"/>
      <c r="D11" s="987"/>
      <c r="E11" s="987"/>
      <c r="F11" s="1104">
        <f ca="1">SUM(F6:F10)</f>
        <v>217979.99999999994</v>
      </c>
      <c r="I11" s="1093" t="s">
        <v>2309</v>
      </c>
      <c r="J11" s="1113" t="s">
        <v>2310</v>
      </c>
      <c r="K11" s="1113"/>
      <c r="L11" s="1094"/>
      <c r="M11" s="984"/>
      <c r="N11" s="1408" t="s">
        <v>2235</v>
      </c>
      <c r="O11" s="984"/>
      <c r="P11" s="984"/>
      <c r="Q11" s="984"/>
      <c r="R11" s="984"/>
      <c r="S11" s="984"/>
      <c r="T11" s="984"/>
      <c r="U11" s="984"/>
      <c r="V11" s="984"/>
      <c r="W11" s="1018"/>
      <c r="X11" s="28"/>
      <c r="Y11" s="28"/>
      <c r="Z11" s="28"/>
      <c r="AA11" s="28"/>
      <c r="AB11" s="28"/>
      <c r="AC11" s="28"/>
      <c r="AD11" s="28"/>
      <c r="AE11" s="1010"/>
      <c r="AF11" s="1122" t="s">
        <v>2325</v>
      </c>
      <c r="AG11" s="1010"/>
      <c r="AH11" s="1010"/>
      <c r="AI11" s="1011"/>
      <c r="AJ11" s="984"/>
      <c r="AK11" s="1014" t="s">
        <v>2283</v>
      </c>
      <c r="AL11"/>
      <c r="AM11"/>
      <c r="AN11"/>
      <c r="AO11"/>
      <c r="AP11"/>
      <c r="AQ11"/>
      <c r="AR11"/>
      <c r="AS11"/>
      <c r="AT11"/>
      <c r="AU11"/>
      <c r="AV11" s="345"/>
    </row>
    <row r="12" spans="1:48" x14ac:dyDescent="0.3">
      <c r="B12" s="1093" t="s">
        <v>1295</v>
      </c>
      <c r="F12" s="1094">
        <f ca="1">-F11*10%</f>
        <v>-21797.999999999996</v>
      </c>
      <c r="I12" s="1125" t="s">
        <v>2336</v>
      </c>
      <c r="J12" s="1113" t="s">
        <v>2339</v>
      </c>
      <c r="K12" s="1113"/>
      <c r="L12" s="1094">
        <f>+F57</f>
        <v>-14000</v>
      </c>
      <c r="N12" s="1408" t="s">
        <v>2235</v>
      </c>
      <c r="P12" s="984"/>
      <c r="Q12" s="984"/>
      <c r="R12" s="984"/>
      <c r="S12" s="984"/>
      <c r="T12" s="984"/>
      <c r="U12" s="984"/>
      <c r="V12" s="984"/>
      <c r="W12" s="1018"/>
      <c r="X12" s="28"/>
      <c r="Y12" s="28"/>
      <c r="Z12" s="28"/>
      <c r="AA12" s="28"/>
      <c r="AB12" s="28"/>
      <c r="AC12" s="28"/>
      <c r="AD12" s="28"/>
      <c r="AE12" s="1010"/>
      <c r="AF12" s="1122" t="s">
        <v>2326</v>
      </c>
      <c r="AG12" s="1010"/>
      <c r="AH12" s="1010"/>
      <c r="AI12" s="1011"/>
      <c r="AJ12" s="984"/>
      <c r="AK12" s="1014" t="s">
        <v>2278</v>
      </c>
      <c r="AP12"/>
      <c r="AQ12"/>
      <c r="AR12"/>
      <c r="AS12"/>
      <c r="AT12"/>
      <c r="AU12"/>
      <c r="AV12" s="345"/>
    </row>
    <row r="13" spans="1:48" x14ac:dyDescent="0.3">
      <c r="B13" s="1411" t="s">
        <v>2220</v>
      </c>
      <c r="C13" s="1412"/>
      <c r="D13" s="1412"/>
      <c r="E13" s="1412"/>
      <c r="F13" s="1413">
        <v>-13000</v>
      </c>
      <c r="I13" s="1103" t="s">
        <v>1293</v>
      </c>
      <c r="J13" s="989" t="s">
        <v>2231</v>
      </c>
      <c r="K13" s="989"/>
      <c r="L13" s="1104">
        <f ca="1">SUM(L6:L12)</f>
        <v>194579.99999999994</v>
      </c>
      <c r="M13" s="986"/>
      <c r="N13" s="986"/>
      <c r="O13" s="986"/>
      <c r="P13" s="986"/>
      <c r="Q13" s="986"/>
      <c r="R13" s="986"/>
      <c r="S13" s="986"/>
      <c r="T13" s="986"/>
      <c r="U13" s="986"/>
      <c r="V13" s="986"/>
      <c r="W13" s="1016" t="s">
        <v>2378</v>
      </c>
      <c r="X13" s="28"/>
      <c r="Y13" s="28"/>
      <c r="Z13" s="28"/>
      <c r="AA13" s="28"/>
      <c r="AB13" s="28"/>
      <c r="AC13" s="28"/>
      <c r="AD13" s="28"/>
      <c r="AE13" s="1010"/>
      <c r="AF13" s="1122" t="s">
        <v>2327</v>
      </c>
      <c r="AG13" s="1010"/>
      <c r="AH13" s="1010"/>
      <c r="AI13" s="1011"/>
      <c r="AJ13" s="986"/>
      <c r="AK13" s="234" t="s">
        <v>1860</v>
      </c>
      <c r="AL13" s="1024" t="s">
        <v>2284</v>
      </c>
      <c r="AM13" s="1022"/>
      <c r="AN13" s="1022"/>
      <c r="AO13" s="1022"/>
      <c r="AP13"/>
      <c r="AQ13" s="336" t="s">
        <v>1019</v>
      </c>
      <c r="AR13" s="28"/>
      <c r="AS13" s="28"/>
      <c r="AT13" s="28"/>
      <c r="AU13" s="28"/>
      <c r="AV13" s="1023"/>
    </row>
    <row r="14" spans="1:48" x14ac:dyDescent="0.3">
      <c r="B14" s="1421" t="s">
        <v>2218</v>
      </c>
      <c r="C14" s="1422"/>
      <c r="D14" s="1422"/>
      <c r="E14" s="1422"/>
      <c r="F14" s="1423">
        <f>+F21</f>
        <v>-2700</v>
      </c>
      <c r="I14" s="1093" t="s">
        <v>2238</v>
      </c>
      <c r="J14" s="1113" t="s">
        <v>2237</v>
      </c>
      <c r="K14" s="1113"/>
      <c r="L14" s="1094">
        <f>+F9</f>
        <v>3000</v>
      </c>
      <c r="M14" s="986" t="s">
        <v>2224</v>
      </c>
      <c r="N14" s="1408" t="s">
        <v>2234</v>
      </c>
      <c r="P14" s="984"/>
      <c r="Q14" s="984"/>
      <c r="R14" s="984"/>
      <c r="S14" s="984"/>
      <c r="T14" s="984"/>
      <c r="U14" s="984"/>
      <c r="V14" s="984"/>
      <c r="W14" s="1016"/>
      <c r="X14" s="336"/>
      <c r="Y14" s="336"/>
      <c r="Z14" s="336"/>
      <c r="AA14" s="336"/>
      <c r="AB14" s="336"/>
      <c r="AC14" s="336"/>
      <c r="AD14" s="336"/>
      <c r="AE14" s="1012"/>
      <c r="AF14" s="1122" t="s">
        <v>2328</v>
      </c>
      <c r="AG14" s="1012"/>
      <c r="AH14" s="1012"/>
      <c r="AI14" s="1013"/>
      <c r="AJ14" s="984"/>
      <c r="AK14" s="234" t="s">
        <v>2376</v>
      </c>
      <c r="AL14" s="1024" t="s">
        <v>2375</v>
      </c>
      <c r="AM14" s="1024"/>
      <c r="AN14" s="1022"/>
      <c r="AO14" s="1022"/>
      <c r="AP14"/>
      <c r="AQ14" s="336" t="s">
        <v>1294</v>
      </c>
      <c r="AR14" s="28"/>
      <c r="AS14" s="28"/>
      <c r="AT14" s="28"/>
      <c r="AU14" s="28"/>
      <c r="AV14" s="1023"/>
    </row>
    <row r="15" spans="1:48" s="986" customFormat="1" x14ac:dyDescent="0.3">
      <c r="B15" s="1103" t="s">
        <v>1022</v>
      </c>
      <c r="C15" s="1105"/>
      <c r="D15" s="1105"/>
      <c r="E15" s="1105"/>
      <c r="F15" s="1104">
        <f ca="1">SUM(F11:F14)</f>
        <v>180481.99999999994</v>
      </c>
      <c r="I15" s="1093" t="s">
        <v>2340</v>
      </c>
      <c r="J15" s="1113">
        <v>53</v>
      </c>
      <c r="K15" s="984"/>
      <c r="L15" s="1094"/>
      <c r="M15" s="984"/>
      <c r="N15" s="1408" t="s">
        <v>2234</v>
      </c>
      <c r="O15" s="984"/>
      <c r="P15" s="984"/>
      <c r="Q15" s="984"/>
      <c r="R15" s="984"/>
      <c r="S15" s="984"/>
      <c r="T15" s="984"/>
      <c r="U15" s="984"/>
      <c r="V15" s="984"/>
      <c r="W15" s="1018"/>
      <c r="X15" s="28"/>
      <c r="Y15" s="28"/>
      <c r="Z15" s="28"/>
      <c r="AA15" s="28"/>
      <c r="AB15" s="28"/>
      <c r="AC15" s="28"/>
      <c r="AD15" s="28"/>
      <c r="AE15" s="1010"/>
      <c r="AF15" s="1122" t="s">
        <v>2329</v>
      </c>
      <c r="AG15" s="1010"/>
      <c r="AH15" s="1010"/>
      <c r="AI15" s="1011"/>
      <c r="AJ15" s="984"/>
      <c r="AK15" s="234" t="s">
        <v>2377</v>
      </c>
      <c r="AL15" s="1024" t="s">
        <v>2285</v>
      </c>
      <c r="AM15" s="1022"/>
      <c r="AN15" s="1022"/>
      <c r="AO15" s="1022"/>
      <c r="AP15"/>
      <c r="AQ15" s="336" t="s">
        <v>2291</v>
      </c>
      <c r="AR15" s="28"/>
      <c r="AS15" s="28"/>
      <c r="AT15" s="28"/>
      <c r="AU15" s="28"/>
      <c r="AV15" s="1023"/>
    </row>
    <row r="16" spans="1:48" x14ac:dyDescent="0.3">
      <c r="B16" s="1106" t="s">
        <v>1024</v>
      </c>
      <c r="C16" s="1107"/>
      <c r="D16" s="1107"/>
      <c r="E16" s="1107"/>
      <c r="F16" s="1108">
        <f ca="1">-F15*0.3</f>
        <v>-54144.599999999984</v>
      </c>
      <c r="I16" s="1093" t="s">
        <v>2343</v>
      </c>
      <c r="J16" s="1113">
        <v>53</v>
      </c>
      <c r="L16" s="1094">
        <f>+F23</f>
        <v>300</v>
      </c>
      <c r="N16" s="1408" t="s">
        <v>2234</v>
      </c>
      <c r="P16" s="984"/>
      <c r="Q16" s="984"/>
      <c r="R16" s="984"/>
      <c r="S16" s="984"/>
      <c r="T16" s="984"/>
      <c r="U16" s="984"/>
      <c r="V16" s="984"/>
      <c r="W16" s="1018"/>
      <c r="X16" s="28"/>
      <c r="Y16" s="28"/>
      <c r="Z16" s="28"/>
      <c r="AA16" s="28"/>
      <c r="AB16" s="28"/>
      <c r="AC16" s="28"/>
      <c r="AD16" s="28"/>
      <c r="AE16" s="1010"/>
      <c r="AF16" s="1122" t="s">
        <v>2330</v>
      </c>
      <c r="AG16" s="1010"/>
      <c r="AH16" s="1010"/>
      <c r="AI16" s="1011"/>
      <c r="AJ16" s="984"/>
      <c r="AK16" s="234" t="s">
        <v>1856</v>
      </c>
      <c r="AL16" s="1024" t="s">
        <v>2286</v>
      </c>
      <c r="AM16" s="1024"/>
      <c r="AN16" s="1022"/>
      <c r="AO16" s="1022"/>
      <c r="AP16"/>
      <c r="AQ16" s="336" t="s">
        <v>2292</v>
      </c>
      <c r="AR16" s="28"/>
      <c r="AS16" s="28"/>
      <c r="AT16" s="28"/>
      <c r="AU16" s="28"/>
      <c r="AV16" s="1023"/>
    </row>
    <row r="17" spans="1:48" x14ac:dyDescent="0.3">
      <c r="B17" s="1103" t="s">
        <v>2369</v>
      </c>
      <c r="C17" s="987"/>
      <c r="D17" s="987"/>
      <c r="E17" s="987"/>
      <c r="F17" s="1104">
        <f ca="1">+F15+F16</f>
        <v>126337.39999999997</v>
      </c>
      <c r="I17" s="1093" t="s">
        <v>2344</v>
      </c>
      <c r="J17" s="1113">
        <v>53</v>
      </c>
      <c r="L17" s="1094">
        <f>+F10</f>
        <v>6000</v>
      </c>
      <c r="N17" s="1408" t="s">
        <v>2234</v>
      </c>
      <c r="P17" s="984"/>
      <c r="Q17" s="984"/>
      <c r="R17" s="984"/>
      <c r="S17" s="984"/>
      <c r="T17" s="984"/>
      <c r="U17" s="984"/>
      <c r="V17" s="984"/>
      <c r="W17" s="1018"/>
      <c r="X17" s="28"/>
      <c r="Y17" s="28"/>
      <c r="Z17" s="28"/>
      <c r="AA17" s="28"/>
      <c r="AB17" s="28"/>
      <c r="AC17" s="28"/>
      <c r="AD17" s="28"/>
      <c r="AE17" s="1010"/>
      <c r="AF17" s="1122" t="s">
        <v>2331</v>
      </c>
      <c r="AG17" s="1010"/>
      <c r="AH17" s="1010"/>
      <c r="AI17" s="1011"/>
      <c r="AJ17" s="986"/>
      <c r="AK17" s="234" t="s">
        <v>1856</v>
      </c>
      <c r="AL17" s="1024" t="s">
        <v>2287</v>
      </c>
      <c r="AM17" s="1022"/>
      <c r="AN17" s="1022"/>
      <c r="AO17" s="1022"/>
      <c r="AP17"/>
      <c r="AQ17" s="336" t="s">
        <v>2293</v>
      </c>
      <c r="AR17" s="28"/>
      <c r="AS17" s="28"/>
      <c r="AT17" s="28"/>
      <c r="AU17" s="28"/>
      <c r="AV17" s="1023"/>
    </row>
    <row r="18" spans="1:48" s="986" customFormat="1" x14ac:dyDescent="0.3">
      <c r="B18" s="1106" t="s">
        <v>2221</v>
      </c>
      <c r="C18" s="1107"/>
      <c r="D18" s="1107"/>
      <c r="E18" s="1107"/>
      <c r="F18" s="1108">
        <v>11000</v>
      </c>
      <c r="H18" s="984"/>
      <c r="I18" s="1093" t="s">
        <v>2345</v>
      </c>
      <c r="J18" s="1113">
        <v>53</v>
      </c>
      <c r="K18" s="984"/>
      <c r="L18" s="1094"/>
      <c r="M18" s="984"/>
      <c r="N18" s="1408" t="s">
        <v>2234</v>
      </c>
      <c r="O18" s="984"/>
      <c r="P18" s="984"/>
      <c r="Q18" s="984"/>
      <c r="R18" s="984"/>
      <c r="S18" s="984"/>
      <c r="T18" s="984"/>
      <c r="U18" s="984"/>
      <c r="V18" s="984"/>
      <c r="W18" s="1016"/>
      <c r="X18" s="336"/>
      <c r="Y18" s="336"/>
      <c r="Z18" s="336"/>
      <c r="AA18" s="336"/>
      <c r="AB18" s="336"/>
      <c r="AC18" s="336"/>
      <c r="AD18" s="336"/>
      <c r="AE18" s="1012"/>
      <c r="AF18" s="1122" t="s">
        <v>2332</v>
      </c>
      <c r="AG18" s="1012"/>
      <c r="AH18" s="1012"/>
      <c r="AI18" s="1013"/>
      <c r="AJ18" s="984"/>
      <c r="AK18" s="234"/>
      <c r="AL18" s="1022"/>
      <c r="AM18" s="1022"/>
      <c r="AN18" s="1022"/>
      <c r="AO18" s="1022"/>
      <c r="AP18"/>
      <c r="AQ18" s="336" t="s">
        <v>2294</v>
      </c>
      <c r="AR18" s="28"/>
      <c r="AS18" s="28"/>
      <c r="AT18" s="28"/>
      <c r="AU18" s="28"/>
      <c r="AV18" s="1023"/>
    </row>
    <row r="19" spans="1:48" ht="18" thickBot="1" x14ac:dyDescent="0.35">
      <c r="B19" s="1109" t="s">
        <v>1029</v>
      </c>
      <c r="C19" s="1110"/>
      <c r="D19" s="1110"/>
      <c r="E19" s="1110"/>
      <c r="F19" s="1117">
        <f ca="1">+F17+F18</f>
        <v>137337.39999999997</v>
      </c>
      <c r="I19" s="1093" t="s">
        <v>2351</v>
      </c>
      <c r="J19" s="1113">
        <v>53</v>
      </c>
      <c r="L19" s="1094">
        <f>+F24+F25</f>
        <v>400</v>
      </c>
      <c r="N19" s="1408" t="s">
        <v>2234</v>
      </c>
      <c r="P19" s="984"/>
      <c r="Q19" s="984"/>
      <c r="R19" s="984"/>
      <c r="S19" s="984"/>
      <c r="T19" s="984"/>
      <c r="U19" s="984"/>
      <c r="V19" s="984"/>
      <c r="W19" s="369"/>
      <c r="X19" s="370"/>
      <c r="Y19" s="370"/>
      <c r="Z19" s="370"/>
      <c r="AA19" s="370"/>
      <c r="AB19" s="370"/>
      <c r="AC19" s="370"/>
      <c r="AD19" s="370"/>
      <c r="AE19" s="1019"/>
      <c r="AF19" s="1123" t="s">
        <v>2333</v>
      </c>
      <c r="AG19" s="1019"/>
      <c r="AH19" s="1019"/>
      <c r="AI19" s="1020"/>
      <c r="AJ19" s="984"/>
      <c r="AK19" s="234"/>
      <c r="AL19" s="1022"/>
      <c r="AM19" s="1022"/>
      <c r="AN19" s="1022"/>
      <c r="AO19" s="1022"/>
      <c r="AP19"/>
      <c r="AQ19" s="336" t="s">
        <v>2295</v>
      </c>
      <c r="AR19" s="28"/>
      <c r="AS19" s="28"/>
      <c r="AT19" s="28"/>
      <c r="AU19" s="28"/>
      <c r="AV19" s="1023"/>
    </row>
    <row r="20" spans="1:48" ht="18" thickBot="1" x14ac:dyDescent="0.35">
      <c r="F20" s="985">
        <f ca="1">+F19-L35</f>
        <v>0</v>
      </c>
      <c r="I20" s="1093" t="s">
        <v>2309</v>
      </c>
      <c r="J20" s="1113" t="s">
        <v>2310</v>
      </c>
      <c r="L20" s="1094"/>
      <c r="N20" s="1408" t="s">
        <v>2234</v>
      </c>
      <c r="P20" s="984"/>
      <c r="Q20" s="984"/>
      <c r="R20" s="984"/>
      <c r="S20" s="984"/>
      <c r="T20" s="984"/>
      <c r="U20" s="984"/>
      <c r="V20" s="984"/>
      <c r="X20"/>
      <c r="Y20"/>
      <c r="Z20"/>
      <c r="AA20"/>
      <c r="AB20"/>
      <c r="AC20"/>
      <c r="AE20" s="984"/>
      <c r="AF20" s="984"/>
      <c r="AG20" s="984"/>
      <c r="AH20" s="984"/>
      <c r="AI20" s="984"/>
      <c r="AJ20" s="986"/>
      <c r="AK20" s="236"/>
      <c r="AL20" s="237"/>
      <c r="AM20" s="237"/>
      <c r="AN20" s="237"/>
      <c r="AO20" s="237"/>
      <c r="AP20" s="237"/>
      <c r="AQ20" s="237"/>
      <c r="AR20" s="237"/>
      <c r="AS20" s="237"/>
      <c r="AT20" s="237"/>
      <c r="AU20" s="237"/>
      <c r="AV20" s="348"/>
    </row>
    <row r="21" spans="1:48" x14ac:dyDescent="0.3">
      <c r="B21" s="1424" t="s">
        <v>2347</v>
      </c>
      <c r="C21" s="1425"/>
      <c r="D21" s="1425"/>
      <c r="E21" s="1425"/>
      <c r="F21" s="1426">
        <f>SUM(F22:F26)</f>
        <v>-2700</v>
      </c>
      <c r="H21" s="986"/>
      <c r="I21" s="1125" t="s">
        <v>2336</v>
      </c>
      <c r="J21" s="1113" t="s">
        <v>2339</v>
      </c>
      <c r="L21" s="1094">
        <f>+F58</f>
        <v>2000</v>
      </c>
      <c r="N21" s="1408" t="s">
        <v>2234</v>
      </c>
      <c r="P21" s="984"/>
      <c r="Q21" s="984"/>
      <c r="R21" s="984"/>
      <c r="S21" s="984"/>
      <c r="T21" s="984"/>
      <c r="U21" s="984"/>
      <c r="V21" s="984"/>
      <c r="W21" s="6"/>
      <c r="X21" s="6"/>
      <c r="Y21" s="6"/>
      <c r="Z21" s="6"/>
      <c r="AA21" s="6"/>
      <c r="AB21" s="6"/>
      <c r="AC21" s="6"/>
      <c r="AD21" s="6"/>
      <c r="AE21" s="986"/>
      <c r="AF21" s="986"/>
      <c r="AG21" s="986"/>
      <c r="AH21" s="986"/>
      <c r="AI21" s="986"/>
      <c r="AJ21" s="984"/>
      <c r="AK21" s="1025" t="s">
        <v>2296</v>
      </c>
      <c r="AL21" s="1026"/>
      <c r="AM21" s="1026"/>
      <c r="AN21" s="1026"/>
      <c r="AO21" s="1026"/>
      <c r="AP21" s="1026"/>
      <c r="AQ21" s="1026"/>
      <c r="AR21" s="1026"/>
      <c r="AS21" s="1026"/>
      <c r="AT21" s="1026"/>
      <c r="AU21" s="1026"/>
      <c r="AV21" s="1027"/>
    </row>
    <row r="22" spans="1:48" x14ac:dyDescent="0.3">
      <c r="A22" s="986"/>
      <c r="B22" s="1093" t="s">
        <v>2348</v>
      </c>
      <c r="C22" s="986"/>
      <c r="D22" s="986"/>
      <c r="E22" s="986"/>
      <c r="F22" s="1094">
        <v>-400</v>
      </c>
      <c r="H22" s="986"/>
      <c r="I22" s="1103" t="s">
        <v>2226</v>
      </c>
      <c r="J22" s="989" t="s">
        <v>2232</v>
      </c>
      <c r="K22" s="989"/>
      <c r="L22" s="1104">
        <f ca="1">SUM(L13:L21)</f>
        <v>206279.99999999994</v>
      </c>
      <c r="M22" s="986"/>
      <c r="N22" s="986"/>
      <c r="O22" s="986"/>
      <c r="P22" s="986"/>
      <c r="Q22" s="986"/>
      <c r="R22" s="986"/>
      <c r="S22" s="986"/>
      <c r="T22" s="986"/>
      <c r="U22" s="986"/>
      <c r="V22" s="986"/>
      <c r="X22"/>
      <c r="Y22"/>
      <c r="Z22"/>
      <c r="AA22"/>
      <c r="AB22"/>
      <c r="AC22"/>
      <c r="AE22" s="984"/>
      <c r="AF22" s="984"/>
      <c r="AG22" s="984"/>
      <c r="AH22" s="984"/>
      <c r="AI22" s="984"/>
      <c r="AJ22" s="984"/>
      <c r="AK22" s="1028" t="s">
        <v>2297</v>
      </c>
      <c r="AL22" s="204"/>
      <c r="AM22" s="204"/>
      <c r="AN22" s="204"/>
      <c r="AO22" s="204"/>
      <c r="AP22" s="204"/>
      <c r="AQ22" s="204"/>
      <c r="AR22" s="204"/>
      <c r="AS22" s="204"/>
      <c r="AT22" s="204"/>
      <c r="AU22" s="204"/>
      <c r="AV22" s="1029"/>
    </row>
    <row r="23" spans="1:48" s="986" customFormat="1" x14ac:dyDescent="0.3">
      <c r="B23" s="1093" t="s">
        <v>2349</v>
      </c>
      <c r="C23" s="984"/>
      <c r="D23" s="984"/>
      <c r="E23" s="984"/>
      <c r="F23" s="1094">
        <v>300</v>
      </c>
      <c r="I23" s="1093" t="s">
        <v>2303</v>
      </c>
      <c r="J23" s="1113">
        <v>59</v>
      </c>
      <c r="K23" s="984"/>
      <c r="L23" s="1094">
        <f>+F51</f>
        <v>-9000</v>
      </c>
      <c r="M23" s="986" t="s">
        <v>2225</v>
      </c>
      <c r="N23" s="1408" t="s">
        <v>2236</v>
      </c>
      <c r="O23" s="984"/>
      <c r="P23" s="984"/>
      <c r="Q23" s="984"/>
      <c r="R23" s="984"/>
      <c r="S23" s="984"/>
      <c r="T23" s="984"/>
      <c r="U23" s="984"/>
      <c r="V23" s="984"/>
      <c r="W23"/>
      <c r="X23"/>
      <c r="Y23"/>
      <c r="Z23"/>
      <c r="AA23"/>
      <c r="AB23"/>
      <c r="AC23"/>
      <c r="AD23"/>
      <c r="AE23" s="984"/>
      <c r="AF23" s="984"/>
      <c r="AG23" s="984"/>
      <c r="AH23" s="984"/>
      <c r="AI23" s="984"/>
      <c r="AJ23" s="984"/>
      <c r="AK23" s="1028"/>
      <c r="AL23" s="204" t="s">
        <v>2298</v>
      </c>
      <c r="AM23" s="204"/>
      <c r="AN23" s="204"/>
      <c r="AO23" s="204"/>
      <c r="AP23" s="204"/>
      <c r="AQ23" s="204"/>
      <c r="AR23" s="204"/>
      <c r="AS23" s="204"/>
      <c r="AT23" s="204"/>
      <c r="AU23" s="204"/>
      <c r="AV23" s="1029"/>
    </row>
    <row r="24" spans="1:48" x14ac:dyDescent="0.3">
      <c r="A24" s="986"/>
      <c r="B24" s="1093" t="s">
        <v>2346</v>
      </c>
      <c r="C24" s="986"/>
      <c r="D24" s="986"/>
      <c r="E24" s="986"/>
      <c r="F24" s="1094">
        <v>-500</v>
      </c>
      <c r="H24" s="986"/>
      <c r="I24" s="1093" t="s">
        <v>2304</v>
      </c>
      <c r="J24" s="1113">
        <v>59</v>
      </c>
      <c r="L24" s="1094"/>
      <c r="N24" s="1408" t="s">
        <v>2236</v>
      </c>
      <c r="P24" s="984"/>
      <c r="Q24" s="984"/>
      <c r="R24" s="984"/>
      <c r="S24" s="984"/>
      <c r="T24" s="984"/>
      <c r="U24" s="984"/>
      <c r="V24" s="984"/>
      <c r="X24"/>
      <c r="Y24"/>
      <c r="Z24"/>
      <c r="AA24"/>
      <c r="AB24"/>
      <c r="AC24"/>
      <c r="AE24" s="984"/>
      <c r="AF24" s="984"/>
      <c r="AG24" s="984"/>
      <c r="AH24" s="984"/>
      <c r="AI24" s="984"/>
      <c r="AJ24" s="984"/>
      <c r="AK24" s="1028"/>
      <c r="AL24" s="204" t="s">
        <v>2299</v>
      </c>
      <c r="AM24" s="204"/>
      <c r="AN24" s="204"/>
      <c r="AO24" s="204"/>
      <c r="AP24" s="204"/>
      <c r="AQ24" s="204"/>
      <c r="AR24" s="204"/>
      <c r="AS24" s="204"/>
      <c r="AT24" s="204"/>
      <c r="AU24" s="204"/>
      <c r="AV24" s="1029"/>
    </row>
    <row r="25" spans="1:48" s="986" customFormat="1" x14ac:dyDescent="0.3">
      <c r="B25" s="1093" t="s">
        <v>2350</v>
      </c>
      <c r="C25" s="984"/>
      <c r="D25" s="984"/>
      <c r="E25" s="984"/>
      <c r="F25" s="1094">
        <v>900</v>
      </c>
      <c r="I25" s="1093" t="s">
        <v>2305</v>
      </c>
      <c r="J25" s="1113">
        <v>59</v>
      </c>
      <c r="K25" s="984"/>
      <c r="L25" s="1094"/>
      <c r="N25" s="1408" t="s">
        <v>2236</v>
      </c>
      <c r="W25"/>
      <c r="X25"/>
      <c r="Y25"/>
      <c r="Z25"/>
      <c r="AA25"/>
      <c r="AB25"/>
      <c r="AC25"/>
      <c r="AD25"/>
      <c r="AE25" s="984"/>
      <c r="AF25" s="984"/>
      <c r="AG25" s="984"/>
      <c r="AH25" s="984"/>
      <c r="AI25" s="984"/>
      <c r="AJ25" s="984"/>
      <c r="AK25" s="1028"/>
      <c r="AL25" s="204" t="s">
        <v>2300</v>
      </c>
      <c r="AM25" s="204"/>
      <c r="AN25" s="204"/>
      <c r="AO25" s="204"/>
      <c r="AP25" s="204"/>
      <c r="AQ25" s="204"/>
      <c r="AR25" s="204"/>
      <c r="AS25" s="204"/>
      <c r="AT25" s="204"/>
      <c r="AU25" s="204"/>
      <c r="AV25" s="1029"/>
    </row>
    <row r="26" spans="1:48" ht="18" thickBot="1" x14ac:dyDescent="0.35">
      <c r="B26" s="1098" t="s">
        <v>2352</v>
      </c>
      <c r="C26" s="1099"/>
      <c r="D26" s="1099"/>
      <c r="E26" s="1099"/>
      <c r="F26" s="1100">
        <v>-3000</v>
      </c>
      <c r="I26" s="1093" t="s">
        <v>2306</v>
      </c>
      <c r="J26" s="1113">
        <v>59</v>
      </c>
      <c r="L26" s="1094">
        <f ca="1">+F52</f>
        <v>-12797.999999999996</v>
      </c>
      <c r="N26" s="1408" t="s">
        <v>2236</v>
      </c>
      <c r="P26" s="984"/>
      <c r="Q26" s="984"/>
      <c r="R26" s="984"/>
      <c r="S26" s="984"/>
      <c r="T26" s="984"/>
      <c r="U26" s="984"/>
      <c r="V26" s="984"/>
      <c r="X26"/>
      <c r="Y26"/>
      <c r="Z26"/>
      <c r="AA26"/>
      <c r="AB26"/>
      <c r="AC26"/>
      <c r="AE26" s="984"/>
      <c r="AF26" s="984"/>
      <c r="AG26" s="984"/>
      <c r="AH26" s="984"/>
      <c r="AI26" s="984"/>
      <c r="AJ26" s="984"/>
      <c r="AK26" s="1028"/>
      <c r="AL26" s="204" t="s">
        <v>2301</v>
      </c>
      <c r="AM26" s="204"/>
      <c r="AN26" s="204"/>
      <c r="AO26" s="204"/>
      <c r="AP26" s="204"/>
      <c r="AQ26" s="204"/>
      <c r="AR26" s="204"/>
      <c r="AS26" s="204"/>
      <c r="AT26" s="204"/>
      <c r="AU26" s="204"/>
      <c r="AV26" s="1029"/>
    </row>
    <row r="27" spans="1:48" ht="18" thickBot="1" x14ac:dyDescent="0.35">
      <c r="I27" s="1093" t="s">
        <v>2307</v>
      </c>
      <c r="J27" s="1113">
        <v>59</v>
      </c>
      <c r="L27" s="1094"/>
      <c r="N27" s="1408" t="s">
        <v>2236</v>
      </c>
      <c r="P27" s="984"/>
      <c r="Q27" s="984"/>
      <c r="R27" s="984"/>
      <c r="S27" s="984"/>
      <c r="T27" s="984"/>
      <c r="U27" s="984"/>
      <c r="V27" s="984"/>
      <c r="X27"/>
      <c r="Y27"/>
      <c r="Z27"/>
      <c r="AA27"/>
      <c r="AB27"/>
      <c r="AC27"/>
      <c r="AE27" s="984"/>
      <c r="AF27" s="984"/>
      <c r="AG27" s="984"/>
      <c r="AH27" s="984"/>
      <c r="AI27" s="984"/>
      <c r="AJ27" s="984"/>
      <c r="AK27" s="1030"/>
      <c r="AL27" s="1031" t="s">
        <v>2302</v>
      </c>
      <c r="AM27" s="1031"/>
      <c r="AN27" s="1031"/>
      <c r="AO27" s="1031"/>
      <c r="AP27" s="1031"/>
      <c r="AQ27" s="1031"/>
      <c r="AR27" s="1031"/>
      <c r="AS27" s="1031"/>
      <c r="AT27" s="1031"/>
      <c r="AU27" s="1031"/>
      <c r="AV27" s="1032"/>
    </row>
    <row r="28" spans="1:48" x14ac:dyDescent="0.3">
      <c r="I28" s="1093" t="s">
        <v>2308</v>
      </c>
      <c r="J28" s="1113">
        <v>59</v>
      </c>
      <c r="L28" s="1094">
        <f>+F26</f>
        <v>-3000</v>
      </c>
      <c r="N28" s="1408" t="s">
        <v>2236</v>
      </c>
      <c r="P28" s="984"/>
      <c r="Q28" s="984"/>
      <c r="R28" s="984"/>
      <c r="S28" s="984"/>
      <c r="T28" s="984"/>
      <c r="U28" s="984"/>
      <c r="V28" s="984"/>
      <c r="X28"/>
      <c r="Y28"/>
      <c r="Z28"/>
      <c r="AA28"/>
      <c r="AB28"/>
      <c r="AC28"/>
      <c r="AE28" s="984"/>
      <c r="AF28" s="984"/>
      <c r="AG28" s="984"/>
      <c r="AH28" s="984"/>
      <c r="AI28" s="984"/>
      <c r="AJ28" s="986"/>
      <c r="AP28"/>
      <c r="AQ28"/>
      <c r="AR28"/>
      <c r="AS28"/>
      <c r="AT28"/>
      <c r="AU28"/>
      <c r="AV28"/>
    </row>
    <row r="29" spans="1:48" x14ac:dyDescent="0.3">
      <c r="I29" s="1093" t="s">
        <v>2309</v>
      </c>
      <c r="J29" s="1113" t="s">
        <v>2310</v>
      </c>
      <c r="L29" s="1094"/>
      <c r="N29" s="1408" t="s">
        <v>2236</v>
      </c>
      <c r="P29" s="984"/>
      <c r="Q29" s="984"/>
      <c r="R29" s="984"/>
      <c r="S29" s="984"/>
      <c r="T29" s="984"/>
      <c r="U29" s="984"/>
      <c r="V29" s="984"/>
      <c r="W29" s="6"/>
      <c r="X29" s="6"/>
      <c r="Y29" s="6"/>
      <c r="Z29" s="6"/>
      <c r="AA29" s="6"/>
      <c r="AB29" s="6"/>
      <c r="AC29" s="6"/>
      <c r="AD29" s="6"/>
      <c r="AE29" s="986"/>
      <c r="AF29" s="986"/>
      <c r="AG29" s="986"/>
      <c r="AH29" s="986"/>
      <c r="AI29" s="986"/>
      <c r="AJ29" s="984"/>
      <c r="AP29"/>
      <c r="AQ29"/>
      <c r="AR29"/>
      <c r="AS29"/>
      <c r="AT29"/>
      <c r="AU29"/>
      <c r="AV29"/>
    </row>
    <row r="30" spans="1:48" x14ac:dyDescent="0.3">
      <c r="I30" s="1125" t="s">
        <v>2336</v>
      </c>
      <c r="J30" s="1113" t="s">
        <v>2339</v>
      </c>
      <c r="L30" s="1094">
        <f>+F59</f>
        <v>-1000</v>
      </c>
      <c r="N30" s="1408" t="s">
        <v>2236</v>
      </c>
      <c r="P30" s="6"/>
      <c r="AC30" s="986"/>
    </row>
    <row r="31" spans="1:48" x14ac:dyDescent="0.3">
      <c r="I31" s="1103" t="s">
        <v>1022</v>
      </c>
      <c r="J31" s="987"/>
      <c r="K31" s="987"/>
      <c r="L31" s="1104">
        <f ca="1">SUM(L22:L30)</f>
        <v>180481.99999999994</v>
      </c>
      <c r="P31" s="6"/>
      <c r="Q31" s="6"/>
      <c r="R31" s="6"/>
      <c r="S31" s="6"/>
      <c r="T31" s="6"/>
      <c r="U31" s="6"/>
      <c r="V31" s="6"/>
      <c r="W31" s="6"/>
      <c r="X31" s="986"/>
      <c r="Y31" s="986"/>
      <c r="Z31" s="986"/>
      <c r="AA31" s="986"/>
      <c r="AB31" s="986"/>
    </row>
    <row r="32" spans="1:48" x14ac:dyDescent="0.3">
      <c r="I32" s="1106" t="s">
        <v>1024</v>
      </c>
      <c r="J32" s="1113" t="s">
        <v>2239</v>
      </c>
      <c r="K32" s="1113"/>
      <c r="L32" s="1094">
        <f ca="1">+F16</f>
        <v>-54144.599999999984</v>
      </c>
      <c r="M32" s="986" t="s">
        <v>2229</v>
      </c>
      <c r="N32" s="990" t="s">
        <v>2370</v>
      </c>
      <c r="O32" s="1118" t="s">
        <v>2373</v>
      </c>
      <c r="P32" s="6" t="s">
        <v>2374</v>
      </c>
    </row>
    <row r="33" spans="2:15" x14ac:dyDescent="0.3">
      <c r="I33" s="1103" t="s">
        <v>2222</v>
      </c>
      <c r="J33" s="987"/>
      <c r="K33" s="987"/>
      <c r="L33" s="1104">
        <f ca="1">+L31+L32</f>
        <v>126337.39999999997</v>
      </c>
      <c r="O33" s="986"/>
    </row>
    <row r="34" spans="2:15" x14ac:dyDescent="0.3">
      <c r="I34" s="1106" t="s">
        <v>2221</v>
      </c>
      <c r="J34" s="1113" t="s">
        <v>2240</v>
      </c>
      <c r="K34" s="1113"/>
      <c r="L34" s="1094">
        <f>+F18</f>
        <v>11000</v>
      </c>
      <c r="M34" s="986" t="s">
        <v>2230</v>
      </c>
      <c r="N34" s="990" t="s">
        <v>2371</v>
      </c>
      <c r="O34" s="1118" t="s">
        <v>2372</v>
      </c>
    </row>
    <row r="35" spans="2:15" ht="18" thickBot="1" x14ac:dyDescent="0.35">
      <c r="I35" s="1109" t="s">
        <v>1029</v>
      </c>
      <c r="J35" s="1115" t="s">
        <v>2233</v>
      </c>
      <c r="K35" s="1115"/>
      <c r="L35" s="1117">
        <f ca="1">+L33+L34</f>
        <v>137337.39999999997</v>
      </c>
      <c r="N35" s="986"/>
      <c r="O35" s="986"/>
    </row>
    <row r="36" spans="2:15" x14ac:dyDescent="0.3">
      <c r="I36" s="986"/>
      <c r="J36" s="986"/>
      <c r="K36" s="986"/>
      <c r="L36" s="986"/>
      <c r="M36" s="986"/>
      <c r="N36" s="986"/>
    </row>
    <row r="37" spans="2:15" x14ac:dyDescent="0.3">
      <c r="I37" s="987" t="s">
        <v>2245</v>
      </c>
      <c r="J37" s="989"/>
      <c r="K37" s="989"/>
      <c r="L37" s="988"/>
    </row>
    <row r="38" spans="2:15" x14ac:dyDescent="0.3">
      <c r="I38" s="987" t="s">
        <v>2246</v>
      </c>
      <c r="J38" s="989"/>
      <c r="K38" s="989"/>
      <c r="L38" s="988"/>
    </row>
    <row r="39" spans="2:15" ht="18" thickBot="1" x14ac:dyDescent="0.35"/>
    <row r="40" spans="2:15" x14ac:dyDescent="0.3">
      <c r="I40" s="991" t="s">
        <v>2274</v>
      </c>
      <c r="J40" s="992"/>
      <c r="K40" s="992"/>
      <c r="L40" s="993"/>
    </row>
    <row r="41" spans="2:15" x14ac:dyDescent="0.3">
      <c r="I41" s="1008" t="s">
        <v>2275</v>
      </c>
      <c r="J41" s="995"/>
      <c r="K41" s="995"/>
      <c r="L41" s="996"/>
    </row>
    <row r="42" spans="2:15" x14ac:dyDescent="0.3">
      <c r="B42" s="1093"/>
      <c r="F42" s="1094"/>
      <c r="I42" s="994"/>
      <c r="J42" s="995"/>
      <c r="K42" s="995"/>
      <c r="L42" s="996"/>
    </row>
    <row r="43" spans="2:15" x14ac:dyDescent="0.3">
      <c r="I43" s="994"/>
      <c r="J43" s="995"/>
      <c r="K43" s="995"/>
      <c r="L43" s="996"/>
    </row>
    <row r="44" spans="2:15" x14ac:dyDescent="0.3">
      <c r="I44" s="994"/>
      <c r="J44" s="995"/>
      <c r="K44" s="995"/>
      <c r="L44" s="996"/>
    </row>
    <row r="45" spans="2:15" ht="18" thickBot="1" x14ac:dyDescent="0.35">
      <c r="I45" s="997"/>
      <c r="J45" s="998"/>
      <c r="K45" s="998"/>
      <c r="L45" s="999"/>
    </row>
    <row r="47" spans="2:15" ht="18" thickBot="1" x14ac:dyDescent="0.35"/>
    <row r="48" spans="2:15" x14ac:dyDescent="0.3">
      <c r="I48" s="1220" t="s">
        <v>2434</v>
      </c>
      <c r="J48" s="1221"/>
      <c r="K48" s="1221"/>
      <c r="L48" s="1222"/>
    </row>
    <row r="49" spans="2:12" x14ac:dyDescent="0.3">
      <c r="B49" s="1093"/>
      <c r="F49" s="1094"/>
      <c r="I49" s="1223" t="s">
        <v>2435</v>
      </c>
      <c r="J49" s="1105"/>
      <c r="K49" s="1105"/>
      <c r="L49" s="1224"/>
    </row>
    <row r="50" spans="2:12" x14ac:dyDescent="0.3">
      <c r="B50" s="1095" t="s">
        <v>1295</v>
      </c>
      <c r="C50" s="1096"/>
      <c r="D50" s="1096"/>
      <c r="E50" s="1096"/>
      <c r="F50" s="1097">
        <f ca="1">+F12</f>
        <v>-21797.999999999996</v>
      </c>
      <c r="I50" s="1223" t="s">
        <v>2436</v>
      </c>
      <c r="J50" s="1105"/>
      <c r="K50" s="1105"/>
      <c r="L50" s="1224"/>
    </row>
    <row r="51" spans="2:12" x14ac:dyDescent="0.3">
      <c r="B51" s="1093" t="s">
        <v>118</v>
      </c>
      <c r="C51" s="986"/>
      <c r="D51" s="986"/>
      <c r="E51" s="986"/>
      <c r="F51" s="1094">
        <v>-9000</v>
      </c>
      <c r="I51" s="1223" t="s">
        <v>2369</v>
      </c>
      <c r="J51" s="1105"/>
      <c r="K51" s="1105"/>
      <c r="L51" s="1225">
        <f ca="1">+L33</f>
        <v>126337.39999999997</v>
      </c>
    </row>
    <row r="52" spans="2:12" ht="18" thickBot="1" x14ac:dyDescent="0.35">
      <c r="B52" s="1098" t="s">
        <v>2353</v>
      </c>
      <c r="C52" s="1099"/>
      <c r="D52" s="1099"/>
      <c r="E52" s="1099"/>
      <c r="F52" s="1100">
        <f ca="1">+F50-F51</f>
        <v>-12797.999999999996</v>
      </c>
      <c r="I52" s="1226" t="s">
        <v>2437</v>
      </c>
      <c r="J52" s="1227"/>
      <c r="K52" s="1227"/>
      <c r="L52" s="1228"/>
    </row>
    <row r="53" spans="2:12" x14ac:dyDescent="0.3">
      <c r="I53" s="1226" t="s">
        <v>2438</v>
      </c>
      <c r="J53" s="1227"/>
      <c r="K53" s="1227"/>
      <c r="L53" s="1228"/>
    </row>
    <row r="54" spans="2:12" x14ac:dyDescent="0.3">
      <c r="I54" s="1226" t="s">
        <v>2439</v>
      </c>
      <c r="J54" s="1227"/>
      <c r="K54" s="1227"/>
      <c r="L54" s="1228"/>
    </row>
    <row r="55" spans="2:12" ht="18" thickBot="1" x14ac:dyDescent="0.35">
      <c r="I55" s="1226" t="s">
        <v>2440</v>
      </c>
      <c r="J55" s="1227"/>
      <c r="K55" s="1227"/>
      <c r="L55" s="1228"/>
    </row>
    <row r="56" spans="2:12" ht="18" thickBot="1" x14ac:dyDescent="0.35">
      <c r="B56" s="1418" t="s">
        <v>2220</v>
      </c>
      <c r="C56" s="1419"/>
      <c r="D56" s="1419"/>
      <c r="E56" s="1419"/>
      <c r="F56" s="1420">
        <v>-13000</v>
      </c>
      <c r="I56" s="1229"/>
      <c r="J56" s="1230"/>
      <c r="K56" s="1230"/>
      <c r="L56" s="1231">
        <f ca="1">SUM(L51:L55)</f>
        <v>126337.39999999997</v>
      </c>
    </row>
    <row r="57" spans="2:12" x14ac:dyDescent="0.3">
      <c r="B57" s="1409" t="s">
        <v>2235</v>
      </c>
      <c r="C57" s="1412"/>
      <c r="D57" s="1412"/>
      <c r="E57" s="1412"/>
      <c r="F57" s="1410">
        <v>-14000</v>
      </c>
    </row>
    <row r="58" spans="2:12" x14ac:dyDescent="0.3">
      <c r="B58" s="1409" t="s">
        <v>2234</v>
      </c>
      <c r="C58" s="1414"/>
      <c r="D58" s="1414"/>
      <c r="E58" s="1414"/>
      <c r="F58" s="1410">
        <v>2000</v>
      </c>
    </row>
    <row r="59" spans="2:12" ht="18" thickBot="1" x14ac:dyDescent="0.35">
      <c r="B59" s="1415" t="s">
        <v>2236</v>
      </c>
      <c r="C59" s="1416"/>
      <c r="D59" s="1416"/>
      <c r="E59" s="1416"/>
      <c r="F59" s="1417">
        <f>+F56-F57-F58</f>
        <v>-1000</v>
      </c>
    </row>
  </sheetData>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D1473-945A-4527-B0CB-FABB9B9A4F89}">
  <sheetPr>
    <tabColor rgb="FF0070C0"/>
  </sheetPr>
  <dimension ref="A1:O146"/>
  <sheetViews>
    <sheetView topLeftCell="A86" zoomScale="140" zoomScaleNormal="140" workbookViewId="0">
      <selection activeCell="B88" sqref="B88:L104"/>
    </sheetView>
  </sheetViews>
  <sheetFormatPr baseColWidth="10" defaultRowHeight="15" x14ac:dyDescent="0.25"/>
  <cols>
    <col min="1" max="1" width="4" customWidth="1"/>
    <col min="2" max="2" width="23.42578125" customWidth="1"/>
    <col min="3" max="3" width="11.7109375" customWidth="1"/>
    <col min="4" max="4" width="24.5703125" customWidth="1"/>
    <col min="6" max="6" width="2.42578125" customWidth="1"/>
    <col min="7" max="7" width="2" customWidth="1"/>
    <col min="8" max="8" width="15.5703125" customWidth="1"/>
    <col min="12" max="12" width="12.85546875" customWidth="1"/>
    <col min="13" max="13" width="11.85546875" customWidth="1"/>
    <col min="14" max="14" width="11.7109375" customWidth="1"/>
    <col min="15" max="15" width="11.42578125" style="17"/>
  </cols>
  <sheetData>
    <row r="1" spans="2:13" ht="16.5" thickBot="1" x14ac:dyDescent="0.3">
      <c r="M1" s="33"/>
    </row>
    <row r="2" spans="2:13" ht="15.75" x14ac:dyDescent="0.25">
      <c r="B2" s="62" t="s">
        <v>1053</v>
      </c>
      <c r="C2" s="63"/>
      <c r="D2" s="63"/>
      <c r="E2" s="63"/>
      <c r="F2" s="63"/>
      <c r="G2" s="63"/>
      <c r="H2" s="63"/>
      <c r="I2" s="64"/>
      <c r="J2" s="64"/>
      <c r="K2" s="64"/>
      <c r="L2" s="65"/>
      <c r="M2" s="33"/>
    </row>
    <row r="3" spans="2:13" ht="16.5" thickBot="1" x14ac:dyDescent="0.3">
      <c r="B3" s="66" t="s">
        <v>2037</v>
      </c>
      <c r="C3" s="32"/>
      <c r="D3" s="32"/>
      <c r="E3" s="32"/>
      <c r="F3" s="32"/>
      <c r="G3" s="32"/>
      <c r="H3" s="32"/>
      <c r="I3" s="32"/>
      <c r="J3" s="32"/>
      <c r="K3" s="32"/>
      <c r="L3" s="67"/>
      <c r="M3" s="33"/>
    </row>
    <row r="4" spans="2:13" ht="16.5" thickBot="1" x14ac:dyDescent="0.3">
      <c r="B4" s="33"/>
      <c r="C4" s="33"/>
      <c r="D4" s="33"/>
      <c r="E4" s="33"/>
      <c r="F4" s="33"/>
      <c r="G4" s="33"/>
      <c r="H4" s="33"/>
      <c r="I4" s="34"/>
      <c r="J4" s="34"/>
      <c r="K4" s="33"/>
      <c r="L4" s="33"/>
      <c r="M4" s="33"/>
    </row>
    <row r="5" spans="2:13" ht="15.75" x14ac:dyDescent="0.25">
      <c r="B5" s="1128" t="s">
        <v>2268</v>
      </c>
      <c r="C5" s="755"/>
      <c r="D5" s="755"/>
      <c r="E5" s="755"/>
      <c r="F5" s="755"/>
      <c r="G5" s="755"/>
      <c r="H5" s="755"/>
      <c r="I5" s="756"/>
      <c r="J5" s="756"/>
      <c r="K5" s="755"/>
      <c r="L5" s="757"/>
      <c r="M5" s="33"/>
    </row>
    <row r="6" spans="2:13" ht="15.75" x14ac:dyDescent="0.25">
      <c r="B6" s="758" t="s">
        <v>1076</v>
      </c>
      <c r="C6" s="759"/>
      <c r="D6" s="759"/>
      <c r="E6" s="759"/>
      <c r="F6" s="759"/>
      <c r="G6" s="759"/>
      <c r="H6" s="759"/>
      <c r="I6" s="760"/>
      <c r="J6" s="760"/>
      <c r="K6" s="759"/>
      <c r="L6" s="761"/>
      <c r="M6" s="33"/>
    </row>
    <row r="7" spans="2:13" ht="15.75" x14ac:dyDescent="0.25">
      <c r="B7" s="758" t="s">
        <v>1054</v>
      </c>
      <c r="C7" s="759"/>
      <c r="D7" s="759"/>
      <c r="E7" s="759"/>
      <c r="F7" s="759"/>
      <c r="G7" s="759"/>
      <c r="H7" s="759"/>
      <c r="I7" s="760"/>
      <c r="J7" s="760"/>
      <c r="K7" s="759"/>
      <c r="L7" s="761"/>
      <c r="M7" s="33"/>
    </row>
    <row r="8" spans="2:13" ht="15.75" x14ac:dyDescent="0.25">
      <c r="B8" s="758" t="s">
        <v>2057</v>
      </c>
      <c r="C8" s="759"/>
      <c r="D8" s="759"/>
      <c r="E8" s="759"/>
      <c r="F8" s="759"/>
      <c r="G8" s="759"/>
      <c r="H8" s="759"/>
      <c r="I8" s="760"/>
      <c r="J8" s="760"/>
      <c r="K8" s="759"/>
      <c r="L8" s="761"/>
      <c r="M8" s="33"/>
    </row>
    <row r="9" spans="2:13" ht="15.75" x14ac:dyDescent="0.25">
      <c r="B9" s="758"/>
      <c r="C9" s="759"/>
      <c r="D9" s="759"/>
      <c r="E9" s="759"/>
      <c r="F9" s="759"/>
      <c r="G9" s="759"/>
      <c r="H9" s="759"/>
      <c r="I9" s="760"/>
      <c r="J9" s="760"/>
      <c r="K9" s="759"/>
      <c r="L9" s="761"/>
      <c r="M9" s="33"/>
    </row>
    <row r="10" spans="2:13" ht="15.75" x14ac:dyDescent="0.25">
      <c r="B10" s="1129" t="s">
        <v>2269</v>
      </c>
      <c r="C10" s="759"/>
      <c r="D10" s="759"/>
      <c r="E10" s="759"/>
      <c r="F10" s="759"/>
      <c r="G10" s="759"/>
      <c r="H10" s="759"/>
      <c r="I10" s="760"/>
      <c r="J10" s="760"/>
      <c r="K10" s="759"/>
      <c r="L10" s="761"/>
      <c r="M10" s="33"/>
    </row>
    <row r="11" spans="2:13" ht="15.75" x14ac:dyDescent="0.25">
      <c r="B11" s="762" t="s">
        <v>1055</v>
      </c>
      <c r="C11" s="664"/>
      <c r="D11" s="759"/>
      <c r="E11" s="759"/>
      <c r="F11" s="759"/>
      <c r="G11" s="759"/>
      <c r="H11" s="759"/>
      <c r="I11" s="760"/>
      <c r="J11" s="760"/>
      <c r="K11" s="759"/>
      <c r="L11" s="761"/>
      <c r="M11" s="33"/>
    </row>
    <row r="12" spans="2:13" ht="15.75" x14ac:dyDescent="0.25">
      <c r="B12" s="764" t="s">
        <v>1077</v>
      </c>
      <c r="C12" s="664"/>
      <c r="D12" s="759"/>
      <c r="E12" s="759"/>
      <c r="F12" s="759"/>
      <c r="G12" s="759"/>
      <c r="H12" s="759"/>
      <c r="I12" s="760"/>
      <c r="J12" s="760"/>
      <c r="K12" s="759"/>
      <c r="L12" s="761"/>
      <c r="M12" s="33"/>
    </row>
    <row r="13" spans="2:13" ht="15.75" x14ac:dyDescent="0.25">
      <c r="B13" s="762" t="s">
        <v>1056</v>
      </c>
      <c r="C13" s="664"/>
      <c r="D13" s="759"/>
      <c r="E13" s="759"/>
      <c r="F13" s="759"/>
      <c r="G13" s="759"/>
      <c r="H13" s="759"/>
      <c r="I13" s="760"/>
      <c r="J13" s="760"/>
      <c r="K13" s="759"/>
      <c r="L13" s="761"/>
      <c r="M13" s="33"/>
    </row>
    <row r="14" spans="2:13" ht="15.75" x14ac:dyDescent="0.25">
      <c r="B14" s="764" t="s">
        <v>1057</v>
      </c>
      <c r="C14" s="664"/>
      <c r="D14" s="759"/>
      <c r="E14" s="759"/>
      <c r="F14" s="759"/>
      <c r="G14" s="759"/>
      <c r="H14" s="759"/>
      <c r="I14" s="760"/>
      <c r="J14" s="760"/>
      <c r="K14" s="759"/>
      <c r="L14" s="761"/>
      <c r="M14" s="33"/>
    </row>
    <row r="15" spans="2:13" ht="15.75" x14ac:dyDescent="0.25">
      <c r="B15" s="758"/>
      <c r="C15" s="765"/>
      <c r="D15" s="759"/>
      <c r="E15" s="759"/>
      <c r="F15" s="759"/>
      <c r="G15" s="759"/>
      <c r="H15" s="759"/>
      <c r="I15" s="760"/>
      <c r="J15" s="760"/>
      <c r="K15" s="759"/>
      <c r="L15" s="761"/>
      <c r="M15" s="33"/>
    </row>
    <row r="16" spans="2:13" ht="15.75" x14ac:dyDescent="0.25">
      <c r="B16" s="1129" t="s">
        <v>1058</v>
      </c>
      <c r="C16" s="759"/>
      <c r="D16" s="759"/>
      <c r="E16" s="759"/>
      <c r="F16" s="759"/>
      <c r="G16" s="759"/>
      <c r="H16" s="759"/>
      <c r="I16" s="760"/>
      <c r="J16" s="760"/>
      <c r="K16" s="759"/>
      <c r="L16" s="761"/>
      <c r="M16" s="33"/>
    </row>
    <row r="17" spans="2:14" ht="15.75" x14ac:dyDescent="0.25">
      <c r="B17" s="758" t="s">
        <v>1059</v>
      </c>
      <c r="C17" s="664"/>
      <c r="D17" s="759"/>
      <c r="E17" s="759"/>
      <c r="F17" s="759"/>
      <c r="G17" s="759"/>
      <c r="H17" s="759"/>
      <c r="I17" s="760"/>
      <c r="J17" s="760"/>
      <c r="K17" s="759"/>
      <c r="L17" s="761"/>
      <c r="M17" s="33"/>
    </row>
    <row r="18" spans="2:14" ht="15.75" x14ac:dyDescent="0.25">
      <c r="B18" s="758" t="s">
        <v>1060</v>
      </c>
      <c r="C18" s="664"/>
      <c r="D18" s="759"/>
      <c r="E18" s="759"/>
      <c r="F18" s="759"/>
      <c r="G18" s="759"/>
      <c r="H18" s="759"/>
      <c r="I18" s="760"/>
      <c r="J18" s="760"/>
      <c r="K18" s="759"/>
      <c r="L18" s="761"/>
      <c r="M18" s="33"/>
    </row>
    <row r="19" spans="2:14" ht="15.75" x14ac:dyDescent="0.25">
      <c r="B19" s="758" t="s">
        <v>1061</v>
      </c>
      <c r="C19" s="664"/>
      <c r="D19" s="759"/>
      <c r="E19" s="759"/>
      <c r="F19" s="759"/>
      <c r="G19" s="759"/>
      <c r="H19" s="759"/>
      <c r="I19" s="760"/>
      <c r="J19" s="760"/>
      <c r="K19" s="759"/>
      <c r="L19" s="761"/>
      <c r="M19" s="33"/>
      <c r="N19" t="s">
        <v>2379</v>
      </c>
    </row>
    <row r="20" spans="2:14" ht="15.75" x14ac:dyDescent="0.25">
      <c r="B20" s="758" t="s">
        <v>1062</v>
      </c>
      <c r="C20" s="664"/>
      <c r="D20" s="759"/>
      <c r="E20" s="759"/>
      <c r="F20" s="759"/>
      <c r="G20" s="759"/>
      <c r="H20" s="759"/>
      <c r="I20" s="760"/>
      <c r="J20" s="760"/>
      <c r="K20" s="759"/>
      <c r="L20" s="761"/>
      <c r="M20" s="33"/>
      <c r="N20" t="s">
        <v>2380</v>
      </c>
    </row>
    <row r="21" spans="2:14" ht="15.75" x14ac:dyDescent="0.25">
      <c r="B21" s="758"/>
      <c r="C21" s="759"/>
      <c r="D21" s="759"/>
      <c r="E21" s="759"/>
      <c r="F21" s="759"/>
      <c r="G21" s="759"/>
      <c r="H21" s="759"/>
      <c r="I21" s="760"/>
      <c r="J21" s="760"/>
      <c r="K21" s="759"/>
      <c r="L21" s="761"/>
      <c r="M21" s="33"/>
      <c r="N21" t="s">
        <v>2381</v>
      </c>
    </row>
    <row r="22" spans="2:14" ht="15.75" x14ac:dyDescent="0.25">
      <c r="B22" s="1129" t="s">
        <v>1063</v>
      </c>
      <c r="C22" s="759"/>
      <c r="D22" s="759"/>
      <c r="E22" s="759"/>
      <c r="F22" s="759"/>
      <c r="G22" s="759"/>
      <c r="H22" s="759"/>
      <c r="I22" s="760"/>
      <c r="J22" s="760"/>
      <c r="K22" s="759"/>
      <c r="L22" s="761"/>
      <c r="M22" s="33"/>
      <c r="N22" t="s">
        <v>1846</v>
      </c>
    </row>
    <row r="23" spans="2:14" ht="15.75" x14ac:dyDescent="0.25">
      <c r="B23" s="763" t="s">
        <v>1064</v>
      </c>
      <c r="C23" s="759"/>
      <c r="D23" s="759"/>
      <c r="E23" s="759"/>
      <c r="F23" s="759"/>
      <c r="G23" s="759"/>
      <c r="H23" s="759"/>
      <c r="I23" s="760"/>
      <c r="J23" s="760"/>
      <c r="K23" s="759"/>
      <c r="L23" s="761"/>
      <c r="M23" s="33"/>
      <c r="N23" t="s">
        <v>1846</v>
      </c>
    </row>
    <row r="24" spans="2:14" ht="15.75" x14ac:dyDescent="0.25">
      <c r="B24" s="758"/>
      <c r="C24" s="1130" t="s">
        <v>1065</v>
      </c>
      <c r="D24" s="759"/>
      <c r="E24" s="759"/>
      <c r="F24" s="759"/>
      <c r="G24" s="759"/>
      <c r="H24" s="759"/>
      <c r="I24" s="760"/>
      <c r="J24" s="760"/>
      <c r="K24" s="759"/>
      <c r="L24" s="761"/>
      <c r="M24" s="33"/>
      <c r="N24" t="s">
        <v>1846</v>
      </c>
    </row>
    <row r="25" spans="2:14" ht="16.5" thickBot="1" x14ac:dyDescent="0.3">
      <c r="B25" s="766"/>
      <c r="C25" s="1131" t="s">
        <v>1066</v>
      </c>
      <c r="D25" s="767"/>
      <c r="E25" s="767"/>
      <c r="F25" s="767"/>
      <c r="G25" s="767"/>
      <c r="H25" s="767"/>
      <c r="I25" s="768"/>
      <c r="J25" s="768"/>
      <c r="K25" s="767"/>
      <c r="L25" s="769"/>
      <c r="M25" s="33"/>
      <c r="N25" t="s">
        <v>1846</v>
      </c>
    </row>
    <row r="26" spans="2:14" ht="15.75" x14ac:dyDescent="0.25">
      <c r="B26" s="35"/>
      <c r="C26" s="35"/>
      <c r="D26" s="35"/>
      <c r="E26" s="35"/>
      <c r="F26" s="35"/>
      <c r="G26" s="35"/>
      <c r="H26" s="35"/>
      <c r="I26" s="36"/>
      <c r="J26" s="36"/>
      <c r="K26" s="35"/>
      <c r="L26" s="35"/>
      <c r="M26" s="33"/>
    </row>
    <row r="27" spans="2:14" ht="15.75" x14ac:dyDescent="0.25">
      <c r="B27" s="1132" t="s">
        <v>2270</v>
      </c>
      <c r="C27" s="38"/>
      <c r="D27" s="38"/>
      <c r="E27" s="38"/>
      <c r="F27" s="38"/>
      <c r="G27" s="38"/>
      <c r="H27" s="38"/>
      <c r="I27" s="39"/>
      <c r="J27" s="39"/>
      <c r="K27" s="38"/>
      <c r="L27" s="38"/>
      <c r="M27" s="33"/>
    </row>
    <row r="28" spans="2:14" ht="15.75" x14ac:dyDescent="0.25">
      <c r="B28" s="40" t="s">
        <v>1067</v>
      </c>
      <c r="C28" s="41"/>
      <c r="D28" s="41"/>
      <c r="E28" s="41"/>
      <c r="F28" s="41"/>
      <c r="G28" s="41"/>
      <c r="H28" s="41"/>
      <c r="I28" s="42"/>
      <c r="J28" s="42"/>
      <c r="K28" s="41"/>
      <c r="L28" s="41"/>
      <c r="M28" s="33"/>
    </row>
    <row r="29" spans="2:14" ht="15.75" x14ac:dyDescent="0.25">
      <c r="B29" s="40" t="s">
        <v>2055</v>
      </c>
      <c r="C29" s="41"/>
      <c r="D29" s="41"/>
      <c r="E29" s="41"/>
      <c r="F29" s="41"/>
      <c r="G29" s="41"/>
      <c r="H29" s="41"/>
      <c r="I29" s="42"/>
      <c r="J29" s="42"/>
      <c r="K29" s="41"/>
      <c r="L29" s="41"/>
      <c r="M29" s="33"/>
    </row>
    <row r="30" spans="2:14" ht="15.75" x14ac:dyDescent="0.25">
      <c r="B30" s="43" t="s">
        <v>2056</v>
      </c>
      <c r="C30" s="41"/>
      <c r="D30" s="41"/>
      <c r="E30" s="41"/>
      <c r="F30" s="41"/>
      <c r="G30" s="41"/>
      <c r="H30" s="41"/>
      <c r="I30" s="42"/>
      <c r="J30" s="42"/>
      <c r="K30" s="41"/>
      <c r="L30" s="41"/>
      <c r="M30" s="33"/>
    </row>
    <row r="31" spans="2:14" ht="15.75" x14ac:dyDescent="0.25">
      <c r="B31" s="40" t="s">
        <v>1068</v>
      </c>
      <c r="C31" s="41"/>
      <c r="D31" s="41"/>
      <c r="E31" s="41"/>
      <c r="F31" s="41"/>
      <c r="G31" s="41"/>
      <c r="H31" s="41"/>
      <c r="I31" s="42"/>
      <c r="J31" s="42"/>
      <c r="K31" s="41"/>
      <c r="L31" s="41"/>
      <c r="M31" s="33"/>
    </row>
    <row r="32" spans="2:14" ht="15.75" x14ac:dyDescent="0.25">
      <c r="B32" s="40" t="s">
        <v>1069</v>
      </c>
      <c r="C32" s="41"/>
      <c r="D32" s="41"/>
      <c r="E32" s="41"/>
      <c r="F32" s="41"/>
      <c r="G32" s="41"/>
      <c r="H32" s="41"/>
      <c r="I32" s="42"/>
      <c r="J32" s="42"/>
      <c r="K32" s="41"/>
      <c r="L32" s="41"/>
      <c r="M32" s="33"/>
    </row>
    <row r="33" spans="2:13" ht="15.75" x14ac:dyDescent="0.25">
      <c r="B33" s="44" t="s">
        <v>1070</v>
      </c>
      <c r="C33" s="45"/>
      <c r="D33" s="45"/>
      <c r="E33" s="45"/>
      <c r="F33" s="45"/>
      <c r="G33" s="45"/>
      <c r="H33" s="45"/>
      <c r="I33" s="46"/>
      <c r="J33" s="46"/>
      <c r="K33" s="45"/>
      <c r="L33" s="45"/>
      <c r="M33" s="33"/>
    </row>
    <row r="34" spans="2:13" ht="15.75" x14ac:dyDescent="0.25">
      <c r="B34" s="47"/>
      <c r="C34" s="47"/>
      <c r="D34" s="47"/>
      <c r="E34" s="47"/>
      <c r="F34" s="47"/>
      <c r="G34" s="47"/>
      <c r="H34" s="47"/>
      <c r="I34" s="47"/>
      <c r="J34" s="47"/>
      <c r="K34" s="47"/>
      <c r="L34" s="47"/>
      <c r="M34" s="33"/>
    </row>
    <row r="35" spans="2:13" ht="15.75" x14ac:dyDescent="0.25">
      <c r="B35" s="47"/>
      <c r="C35" s="47"/>
      <c r="D35" s="47"/>
      <c r="E35" s="47"/>
      <c r="F35" s="47"/>
      <c r="G35" s="47"/>
      <c r="H35" s="47"/>
      <c r="I35" s="47"/>
      <c r="J35" s="47"/>
      <c r="K35" s="47"/>
      <c r="L35" s="47"/>
      <c r="M35" s="33"/>
    </row>
    <row r="36" spans="2:13" ht="15.75" x14ac:dyDescent="0.25">
      <c r="B36" s="47"/>
      <c r="C36" s="47"/>
      <c r="D36" s="47"/>
      <c r="E36" s="47"/>
      <c r="F36" s="47"/>
      <c r="G36" s="47"/>
      <c r="H36" s="47"/>
      <c r="I36" s="47"/>
      <c r="J36" s="47"/>
      <c r="K36" s="47"/>
      <c r="L36" s="47"/>
      <c r="M36" s="33"/>
    </row>
    <row r="37" spans="2:13" ht="15.75" x14ac:dyDescent="0.25">
      <c r="B37" s="47"/>
      <c r="C37" s="47"/>
      <c r="D37" s="47"/>
      <c r="E37" s="47"/>
      <c r="F37" s="47"/>
      <c r="G37" s="47"/>
      <c r="H37" s="47"/>
      <c r="I37" s="47"/>
      <c r="J37" s="47"/>
      <c r="K37" s="47"/>
      <c r="L37" s="47"/>
      <c r="M37" s="33"/>
    </row>
    <row r="38" spans="2:13" ht="15.75" x14ac:dyDescent="0.25">
      <c r="B38" s="47"/>
      <c r="C38" s="47"/>
      <c r="D38" s="47"/>
      <c r="E38" s="47"/>
      <c r="F38" s="47"/>
      <c r="G38" s="47"/>
      <c r="H38" s="47"/>
      <c r="I38" s="47"/>
      <c r="J38" s="47"/>
      <c r="K38" s="47"/>
      <c r="L38" s="47"/>
      <c r="M38" s="33"/>
    </row>
    <row r="39" spans="2:13" ht="15.75" x14ac:dyDescent="0.25">
      <c r="B39" s="47"/>
      <c r="C39" s="47"/>
      <c r="D39" s="47"/>
      <c r="E39" s="47"/>
      <c r="F39" s="47"/>
      <c r="G39" s="47"/>
      <c r="H39" s="47"/>
      <c r="I39" s="47"/>
      <c r="J39" s="47"/>
      <c r="K39" s="47"/>
      <c r="L39" s="47"/>
      <c r="M39" s="33"/>
    </row>
    <row r="40" spans="2:13" ht="15.75" x14ac:dyDescent="0.25">
      <c r="B40" s="47"/>
      <c r="C40" s="47"/>
      <c r="D40" s="47"/>
      <c r="E40" s="47"/>
      <c r="F40" s="47"/>
      <c r="G40" s="47"/>
      <c r="H40" s="47"/>
      <c r="I40" s="47"/>
      <c r="J40" s="47"/>
      <c r="K40" s="47"/>
      <c r="L40" s="47"/>
      <c r="M40" s="33"/>
    </row>
    <row r="41" spans="2:13" ht="15.75" x14ac:dyDescent="0.25">
      <c r="B41" s="47"/>
      <c r="C41" s="47"/>
      <c r="D41" s="47"/>
      <c r="E41" s="47"/>
      <c r="F41" s="47"/>
      <c r="G41" s="47"/>
      <c r="H41" s="47"/>
      <c r="I41" s="47"/>
      <c r="J41" s="47"/>
      <c r="K41" s="47"/>
      <c r="L41" s="47"/>
      <c r="M41" s="33"/>
    </row>
    <row r="42" spans="2:13" ht="15.75" x14ac:dyDescent="0.25">
      <c r="B42" s="47"/>
      <c r="C42" s="47"/>
      <c r="D42" s="47"/>
      <c r="E42" s="47"/>
      <c r="F42" s="47"/>
      <c r="G42" s="47"/>
      <c r="H42" s="47"/>
      <c r="I42" s="47"/>
      <c r="J42" s="47"/>
      <c r="K42" s="47"/>
      <c r="L42" s="47"/>
      <c r="M42" s="33"/>
    </row>
    <row r="43" spans="2:13" ht="15.75" x14ac:dyDescent="0.25">
      <c r="B43" s="47"/>
      <c r="C43" s="47"/>
      <c r="D43" s="47"/>
      <c r="E43" s="47"/>
      <c r="F43" s="47"/>
      <c r="G43" s="47"/>
      <c r="H43" s="47"/>
      <c r="I43" s="47"/>
      <c r="J43" s="47"/>
      <c r="K43" s="47"/>
      <c r="L43" s="47"/>
      <c r="M43" s="33"/>
    </row>
    <row r="44" spans="2:13" ht="15.75" x14ac:dyDescent="0.25">
      <c r="B44" s="47"/>
      <c r="C44" s="47"/>
      <c r="D44" s="47"/>
      <c r="E44" s="47"/>
      <c r="F44" s="47"/>
      <c r="G44" s="47"/>
      <c r="H44" s="47"/>
      <c r="I44" s="47"/>
      <c r="J44" s="47"/>
      <c r="K44" s="47"/>
      <c r="L44" s="47"/>
      <c r="M44" s="33"/>
    </row>
    <row r="45" spans="2:13" ht="15.75" x14ac:dyDescent="0.25">
      <c r="B45" s="47"/>
      <c r="C45" s="47"/>
      <c r="D45" s="47"/>
      <c r="E45" s="47"/>
      <c r="F45" s="47"/>
      <c r="G45" s="47"/>
      <c r="H45" s="47"/>
      <c r="I45" s="47"/>
      <c r="J45" s="47"/>
      <c r="K45" s="47"/>
      <c r="L45" s="47"/>
      <c r="M45" s="33"/>
    </row>
    <row r="46" spans="2:13" ht="15.75" x14ac:dyDescent="0.25">
      <c r="B46" s="47"/>
      <c r="C46" s="47"/>
      <c r="D46" s="47"/>
      <c r="E46" s="47"/>
      <c r="F46" s="47"/>
      <c r="G46" s="47"/>
      <c r="H46" s="47"/>
      <c r="I46" s="47"/>
      <c r="J46" s="47"/>
      <c r="K46" s="47"/>
      <c r="L46" s="47"/>
      <c r="M46" s="33"/>
    </row>
    <row r="47" spans="2:13" ht="15.75" x14ac:dyDescent="0.25">
      <c r="B47" s="47"/>
      <c r="C47" s="47"/>
      <c r="D47" s="47"/>
      <c r="E47" s="47"/>
      <c r="F47" s="47"/>
      <c r="G47" s="47"/>
      <c r="H47" s="47"/>
      <c r="I47" s="47"/>
      <c r="J47" s="47"/>
      <c r="K47" s="47"/>
      <c r="L47" s="47"/>
      <c r="M47" s="33"/>
    </row>
    <row r="48" spans="2:13" ht="15.75" x14ac:dyDescent="0.25">
      <c r="B48" s="47"/>
      <c r="C48" s="47"/>
      <c r="D48" s="47"/>
      <c r="E48" s="47"/>
      <c r="F48" s="47"/>
      <c r="G48" s="47"/>
      <c r="H48" s="47"/>
      <c r="I48" s="47"/>
      <c r="J48" s="47"/>
      <c r="K48" s="47"/>
      <c r="L48" s="47"/>
      <c r="M48" s="33"/>
    </row>
    <row r="49" spans="2:13" ht="15.75" x14ac:dyDescent="0.25">
      <c r="B49" s="47"/>
      <c r="C49" s="47"/>
      <c r="D49" s="47"/>
      <c r="E49" s="47"/>
      <c r="F49" s="47"/>
      <c r="G49" s="47"/>
      <c r="H49" s="47"/>
      <c r="I49" s="47"/>
      <c r="J49" s="47"/>
      <c r="K49" s="47"/>
      <c r="L49" s="47"/>
      <c r="M49" s="33"/>
    </row>
    <row r="50" spans="2:13" ht="15.75" x14ac:dyDescent="0.25">
      <c r="B50" s="47"/>
      <c r="C50" s="47"/>
      <c r="D50" s="47"/>
      <c r="E50" s="47"/>
      <c r="F50" s="47"/>
      <c r="G50" s="47"/>
      <c r="H50" s="47"/>
      <c r="I50" s="47"/>
      <c r="J50" s="47"/>
      <c r="K50" s="47"/>
      <c r="L50" s="47"/>
      <c r="M50" s="33"/>
    </row>
    <row r="51" spans="2:13" ht="15.75" x14ac:dyDescent="0.25">
      <c r="B51" s="47"/>
      <c r="C51" s="47"/>
      <c r="D51" s="47"/>
      <c r="E51" s="47"/>
      <c r="F51" s="47"/>
      <c r="G51" s="47"/>
      <c r="H51" s="47"/>
      <c r="I51" s="47"/>
      <c r="J51" s="47"/>
      <c r="K51" s="47"/>
      <c r="L51" s="47"/>
      <c r="M51" s="33"/>
    </row>
    <row r="52" spans="2:13" ht="15.75" x14ac:dyDescent="0.25">
      <c r="B52" s="47"/>
      <c r="C52" s="47"/>
      <c r="D52" s="47"/>
      <c r="E52" s="47"/>
      <c r="F52" s="47"/>
      <c r="G52" s="47"/>
      <c r="H52" s="47"/>
      <c r="I52" s="47"/>
      <c r="J52" s="47"/>
      <c r="K52" s="47"/>
      <c r="L52" s="47"/>
      <c r="M52" s="33"/>
    </row>
    <row r="53" spans="2:13" ht="15.75" x14ac:dyDescent="0.25">
      <c r="B53" s="47"/>
      <c r="C53" s="47"/>
      <c r="D53" s="47"/>
      <c r="E53" s="47"/>
      <c r="F53" s="47"/>
      <c r="G53" s="47"/>
      <c r="H53" s="47"/>
      <c r="I53" s="47"/>
      <c r="J53" s="47"/>
      <c r="K53" s="47"/>
      <c r="L53" s="47"/>
      <c r="M53" s="33"/>
    </row>
    <row r="54" spans="2:13" ht="15.75" x14ac:dyDescent="0.25">
      <c r="B54" s="47"/>
      <c r="C54" s="47"/>
      <c r="D54" s="47"/>
      <c r="E54" s="47"/>
      <c r="F54" s="47"/>
      <c r="G54" s="47"/>
      <c r="H54" s="47"/>
      <c r="I54" s="47"/>
      <c r="J54" s="47"/>
      <c r="K54" s="47"/>
      <c r="L54" s="47"/>
      <c r="M54" s="33"/>
    </row>
    <row r="55" spans="2:13" ht="15.75" x14ac:dyDescent="0.25">
      <c r="B55" s="47"/>
      <c r="C55" s="47"/>
      <c r="D55" s="47"/>
      <c r="E55" s="47"/>
      <c r="F55" s="47"/>
      <c r="G55" s="47"/>
      <c r="H55" s="47"/>
      <c r="I55" s="47"/>
      <c r="J55" s="47"/>
      <c r="K55" s="47"/>
      <c r="L55" s="47"/>
      <c r="M55" s="33"/>
    </row>
    <row r="56" spans="2:13" ht="15.75" x14ac:dyDescent="0.25">
      <c r="B56" s="47"/>
      <c r="C56" s="47"/>
      <c r="D56" s="47"/>
      <c r="E56" s="47"/>
      <c r="F56" s="47"/>
      <c r="G56" s="47"/>
      <c r="H56" s="47"/>
      <c r="I56" s="47"/>
      <c r="J56" s="47"/>
      <c r="K56" s="47"/>
      <c r="L56" s="47"/>
      <c r="M56" s="33"/>
    </row>
    <row r="57" spans="2:13" ht="15.75" x14ac:dyDescent="0.25">
      <c r="B57" s="47"/>
      <c r="C57" s="47"/>
      <c r="D57" s="47"/>
      <c r="E57" s="47"/>
      <c r="F57" s="47"/>
      <c r="G57" s="47"/>
      <c r="H57" s="47"/>
      <c r="I57" s="47"/>
      <c r="J57" s="47"/>
      <c r="K57" s="47"/>
      <c r="L57" s="47"/>
      <c r="M57" s="33"/>
    </row>
    <row r="58" spans="2:13" ht="15.75" x14ac:dyDescent="0.25">
      <c r="B58" s="47"/>
      <c r="C58" s="47"/>
      <c r="D58" s="47"/>
      <c r="E58" s="47"/>
      <c r="F58" s="47"/>
      <c r="G58" s="47"/>
      <c r="H58" s="47"/>
      <c r="I58" s="47"/>
      <c r="J58" s="47"/>
      <c r="K58" s="47"/>
      <c r="L58" s="47"/>
      <c r="M58" s="33"/>
    </row>
    <row r="59" spans="2:13" ht="15.75" x14ac:dyDescent="0.25">
      <c r="B59" s="47"/>
      <c r="C59" s="47"/>
      <c r="D59" s="47"/>
      <c r="E59" s="47"/>
      <c r="F59" s="47"/>
      <c r="G59" s="47"/>
      <c r="H59" s="47"/>
      <c r="I59" s="47"/>
      <c r="J59" s="47"/>
      <c r="K59" s="47"/>
      <c r="L59" s="47"/>
      <c r="M59" s="33"/>
    </row>
    <row r="60" spans="2:13" ht="15.75" x14ac:dyDescent="0.25">
      <c r="B60" s="47"/>
      <c r="C60" s="47"/>
      <c r="D60" s="47"/>
      <c r="E60" s="47"/>
      <c r="F60" s="47"/>
      <c r="G60" s="47"/>
      <c r="H60" s="47"/>
      <c r="I60" s="47"/>
      <c r="J60" s="47"/>
      <c r="K60" s="47"/>
      <c r="L60" s="47"/>
      <c r="M60" s="33"/>
    </row>
    <row r="61" spans="2:13" ht="15.75" x14ac:dyDescent="0.25">
      <c r="B61" s="47"/>
      <c r="C61" s="47"/>
      <c r="D61" s="47"/>
      <c r="E61" s="47"/>
      <c r="F61" s="47"/>
      <c r="G61" s="47"/>
      <c r="H61" s="47"/>
      <c r="I61" s="47"/>
      <c r="J61" s="47"/>
      <c r="K61" s="47"/>
      <c r="L61" s="47"/>
      <c r="M61" s="33"/>
    </row>
    <row r="62" spans="2:13" ht="15.75" x14ac:dyDescent="0.25">
      <c r="B62" s="33"/>
      <c r="C62" s="33"/>
      <c r="D62" s="33"/>
      <c r="E62" s="33"/>
      <c r="F62" s="33"/>
      <c r="G62" s="33"/>
      <c r="H62" s="33"/>
      <c r="I62" s="33"/>
      <c r="J62" s="33"/>
      <c r="K62" s="33"/>
      <c r="L62" s="33"/>
      <c r="M62" s="33"/>
    </row>
    <row r="63" spans="2:13" ht="15.75" x14ac:dyDescent="0.25">
      <c r="B63" s="37" t="s">
        <v>1071</v>
      </c>
      <c r="C63" s="38"/>
      <c r="D63" s="38"/>
      <c r="E63" s="38"/>
      <c r="F63" s="38"/>
      <c r="G63" s="38"/>
      <c r="H63" s="38"/>
      <c r="I63" s="39"/>
      <c r="J63" s="39"/>
      <c r="K63" s="38"/>
      <c r="L63" s="38"/>
      <c r="M63" s="33"/>
    </row>
    <row r="64" spans="2:13" ht="15.75" x14ac:dyDescent="0.25">
      <c r="B64" s="40" t="s">
        <v>1078</v>
      </c>
      <c r="C64" s="41"/>
      <c r="D64" s="41"/>
      <c r="E64" s="41"/>
      <c r="F64" s="41"/>
      <c r="G64" s="41"/>
      <c r="H64" s="41"/>
      <c r="I64" s="42"/>
      <c r="J64" s="42"/>
      <c r="K64" s="41"/>
      <c r="L64" s="41"/>
      <c r="M64" s="33"/>
    </row>
    <row r="65" spans="2:13" ht="15.75" x14ac:dyDescent="0.25">
      <c r="B65" s="43" t="s">
        <v>2058</v>
      </c>
      <c r="C65" s="41"/>
      <c r="D65" s="41"/>
      <c r="E65" s="41"/>
      <c r="F65" s="41"/>
      <c r="G65" s="41"/>
      <c r="H65" s="41"/>
      <c r="I65" s="42"/>
      <c r="J65" s="42"/>
      <c r="K65" s="41"/>
      <c r="L65" s="41"/>
      <c r="M65" s="33"/>
    </row>
    <row r="66" spans="2:13" ht="15.75" x14ac:dyDescent="0.25">
      <c r="B66" s="48" t="s">
        <v>2102</v>
      </c>
      <c r="C66" s="45"/>
      <c r="D66" s="45"/>
      <c r="E66" s="45"/>
      <c r="F66" s="45"/>
      <c r="G66" s="45"/>
      <c r="H66" s="45"/>
      <c r="I66" s="46"/>
      <c r="J66" s="46"/>
      <c r="K66" s="45"/>
      <c r="L66" s="45"/>
      <c r="M66" s="33"/>
    </row>
    <row r="67" spans="2:13" ht="15.75" x14ac:dyDescent="0.25">
      <c r="B67" s="49"/>
      <c r="C67" s="33"/>
      <c r="D67" s="33"/>
      <c r="E67" s="33"/>
      <c r="F67" s="33"/>
      <c r="G67" s="33"/>
      <c r="H67" s="33"/>
      <c r="I67" s="34"/>
      <c r="J67" s="34"/>
      <c r="K67" s="33"/>
      <c r="L67" s="33"/>
      <c r="M67" s="33"/>
    </row>
    <row r="68" spans="2:13" ht="15.75" x14ac:dyDescent="0.25">
      <c r="B68" s="37" t="s">
        <v>2266</v>
      </c>
      <c r="C68" s="38"/>
      <c r="D68" s="38"/>
      <c r="E68" s="38"/>
      <c r="F68" s="38"/>
      <c r="G68" s="38"/>
      <c r="H68" s="38"/>
      <c r="I68" s="39"/>
      <c r="J68" s="39"/>
      <c r="K68" s="38"/>
      <c r="L68" s="38"/>
      <c r="M68" s="33"/>
    </row>
    <row r="69" spans="2:13" ht="15.75" x14ac:dyDescent="0.25">
      <c r="B69" s="37" t="s">
        <v>2267</v>
      </c>
      <c r="C69" s="41"/>
      <c r="D69" s="41"/>
      <c r="E69" s="41"/>
      <c r="F69" s="41"/>
      <c r="G69" s="41"/>
      <c r="H69" s="41"/>
      <c r="I69" s="42"/>
      <c r="J69" s="42"/>
      <c r="K69" s="41"/>
      <c r="L69" s="41"/>
      <c r="M69" s="33"/>
    </row>
    <row r="70" spans="2:13" ht="15.75" x14ac:dyDescent="0.25">
      <c r="B70" s="37" t="s">
        <v>2272</v>
      </c>
      <c r="C70" s="41"/>
      <c r="D70" s="41"/>
      <c r="E70" s="41"/>
      <c r="F70" s="41"/>
      <c r="G70" s="41"/>
      <c r="H70" s="41"/>
      <c r="I70" s="42"/>
      <c r="J70" s="42"/>
      <c r="K70" s="41"/>
      <c r="L70" s="41"/>
      <c r="M70" s="33"/>
    </row>
    <row r="71" spans="2:13" ht="15.75" x14ac:dyDescent="0.25">
      <c r="B71" s="40" t="s">
        <v>1072</v>
      </c>
      <c r="C71" s="41"/>
      <c r="D71" s="41"/>
      <c r="E71" s="41"/>
      <c r="F71" s="41"/>
      <c r="G71" s="41"/>
      <c r="H71" s="41"/>
      <c r="I71" s="42"/>
      <c r="J71" s="42"/>
      <c r="K71" s="41"/>
      <c r="L71" s="41"/>
      <c r="M71" s="33"/>
    </row>
    <row r="72" spans="2:13" ht="15.75" x14ac:dyDescent="0.25">
      <c r="B72" s="40" t="s">
        <v>1079</v>
      </c>
      <c r="C72" s="41"/>
      <c r="D72" s="41"/>
      <c r="E72" s="41"/>
      <c r="F72" s="41"/>
      <c r="G72" s="41"/>
      <c r="H72" s="41"/>
      <c r="I72" s="42"/>
      <c r="J72" s="42"/>
      <c r="K72" s="41"/>
      <c r="L72" s="41"/>
      <c r="M72" s="33"/>
    </row>
    <row r="73" spans="2:13" ht="15.75" x14ac:dyDescent="0.25">
      <c r="B73" s="43" t="s">
        <v>1080</v>
      </c>
      <c r="C73" s="41"/>
      <c r="D73" s="41"/>
      <c r="E73" s="41"/>
      <c r="F73" s="41"/>
      <c r="G73" s="41"/>
      <c r="H73" s="41"/>
      <c r="I73" s="42"/>
      <c r="J73" s="42"/>
      <c r="K73" s="41"/>
      <c r="L73" s="41"/>
      <c r="M73" s="33"/>
    </row>
    <row r="74" spans="2:13" ht="15.75" x14ac:dyDescent="0.25">
      <c r="B74" s="43" t="s">
        <v>1081</v>
      </c>
      <c r="C74" s="41"/>
      <c r="D74" s="41"/>
      <c r="E74" s="41"/>
      <c r="F74" s="41"/>
      <c r="G74" s="41"/>
      <c r="H74" s="41"/>
      <c r="I74" s="42"/>
      <c r="J74" s="42"/>
      <c r="K74" s="41"/>
      <c r="L74" s="41"/>
      <c r="M74" s="33"/>
    </row>
    <row r="75" spans="2:13" ht="15.75" x14ac:dyDescent="0.25">
      <c r="B75" s="44" t="s">
        <v>1073</v>
      </c>
      <c r="C75" s="45"/>
      <c r="D75" s="45"/>
      <c r="E75" s="45"/>
      <c r="F75" s="45"/>
      <c r="G75" s="45"/>
      <c r="H75" s="45"/>
      <c r="I75" s="46"/>
      <c r="J75" s="46"/>
      <c r="K75" s="45"/>
      <c r="L75" s="45"/>
      <c r="M75" s="33"/>
    </row>
    <row r="76" spans="2:13" ht="16.5" thickBot="1" x14ac:dyDescent="0.3">
      <c r="B76" s="50"/>
      <c r="C76" s="33"/>
      <c r="D76" s="33"/>
      <c r="E76" s="33"/>
      <c r="F76" s="33"/>
      <c r="G76" s="33"/>
      <c r="H76" s="33"/>
      <c r="I76" s="34"/>
      <c r="J76" s="34"/>
      <c r="K76" s="33"/>
      <c r="L76" s="33"/>
      <c r="M76" s="33"/>
    </row>
    <row r="77" spans="2:13" ht="16.5" thickBot="1" x14ac:dyDescent="0.3">
      <c r="B77" s="475" t="s">
        <v>1965</v>
      </c>
      <c r="C77" s="476"/>
      <c r="D77" s="476"/>
      <c r="E77" s="476"/>
      <c r="F77" s="476"/>
      <c r="G77" s="476"/>
      <c r="H77" s="476"/>
      <c r="I77" s="477"/>
      <c r="J77" s="477"/>
      <c r="K77" s="476"/>
      <c r="L77" s="478"/>
      <c r="M77" s="33"/>
    </row>
    <row r="78" spans="2:13" ht="15.75" x14ac:dyDescent="0.25">
      <c r="B78" s="463" t="s">
        <v>1966</v>
      </c>
      <c r="C78" s="464"/>
      <c r="D78" s="464"/>
      <c r="E78" s="464"/>
      <c r="F78" s="464"/>
      <c r="G78" s="464"/>
      <c r="H78" s="464"/>
      <c r="I78" s="465"/>
      <c r="J78" s="465"/>
      <c r="K78" s="464"/>
      <c r="L78" s="466"/>
      <c r="M78" s="33"/>
    </row>
    <row r="79" spans="2:13" ht="15.75" x14ac:dyDescent="0.25">
      <c r="B79" s="467" t="s">
        <v>2053</v>
      </c>
      <c r="C79" s="468"/>
      <c r="D79" s="468"/>
      <c r="E79" s="468"/>
      <c r="F79" s="468"/>
      <c r="G79" s="468"/>
      <c r="H79" s="468"/>
      <c r="I79" s="469"/>
      <c r="J79" s="469"/>
      <c r="K79" s="468"/>
      <c r="L79" s="470"/>
      <c r="M79" s="33"/>
    </row>
    <row r="80" spans="2:13" ht="15.75" x14ac:dyDescent="0.25">
      <c r="B80" s="467" t="s">
        <v>2054</v>
      </c>
      <c r="C80" s="468"/>
      <c r="D80" s="468"/>
      <c r="E80" s="468"/>
      <c r="F80" s="468"/>
      <c r="G80" s="468"/>
      <c r="H80" s="468"/>
      <c r="I80" s="469"/>
      <c r="J80" s="469"/>
      <c r="K80" s="468"/>
      <c r="L80" s="470"/>
      <c r="M80" s="33"/>
    </row>
    <row r="81" spans="1:15" ht="16.5" thickBot="1" x14ac:dyDescent="0.3">
      <c r="B81" s="471"/>
      <c r="C81" s="472"/>
      <c r="D81" s="472"/>
      <c r="E81" s="472"/>
      <c r="F81" s="472"/>
      <c r="G81" s="472"/>
      <c r="H81" s="472"/>
      <c r="I81" s="473"/>
      <c r="J81" s="473"/>
      <c r="K81" s="472"/>
      <c r="L81" s="474"/>
      <c r="M81" s="33"/>
    </row>
    <row r="82" spans="1:15" ht="15.75" x14ac:dyDescent="0.25">
      <c r="B82" s="50"/>
      <c r="C82" s="33"/>
      <c r="D82" s="33"/>
      <c r="E82" s="33"/>
      <c r="F82" s="33"/>
      <c r="G82" s="33"/>
      <c r="H82" s="33"/>
      <c r="I82" s="34"/>
      <c r="J82" s="34"/>
      <c r="K82" s="33"/>
      <c r="L82" s="33"/>
      <c r="M82" s="33"/>
    </row>
    <row r="83" spans="1:15" ht="16.5" thickBot="1" x14ac:dyDescent="0.3">
      <c r="B83" s="50"/>
      <c r="C83" s="33"/>
      <c r="D83" s="33"/>
      <c r="E83" s="33"/>
      <c r="F83" s="33"/>
      <c r="G83" s="33"/>
      <c r="H83" s="33"/>
      <c r="I83" s="34"/>
      <c r="J83" s="34"/>
      <c r="K83" s="33"/>
      <c r="L83" s="33"/>
      <c r="M83" s="33"/>
    </row>
    <row r="84" spans="1:15" s="6" customFormat="1" ht="16.5" thickBot="1" x14ac:dyDescent="0.3">
      <c r="B84" s="51" t="s">
        <v>2271</v>
      </c>
      <c r="C84" s="182"/>
      <c r="D84" s="182"/>
      <c r="E84" s="182"/>
      <c r="F84" s="182"/>
      <c r="G84" s="182"/>
      <c r="H84" s="182"/>
      <c r="I84" s="183"/>
      <c r="J84" s="183"/>
      <c r="K84" s="182"/>
      <c r="L84" s="184"/>
      <c r="M84" s="33"/>
      <c r="O84" s="17"/>
    </row>
    <row r="85" spans="1:15" s="6" customFormat="1" ht="15.75" x14ac:dyDescent="0.25">
      <c r="B85" s="1133" t="s">
        <v>1074</v>
      </c>
      <c r="C85" s="1134"/>
      <c r="D85" s="1135"/>
      <c r="E85" s="1135"/>
      <c r="F85" s="1135"/>
      <c r="G85" s="1135"/>
      <c r="H85" s="1135"/>
      <c r="I85" s="1136"/>
      <c r="J85" s="1136"/>
      <c r="K85" s="1135"/>
      <c r="L85" s="1137"/>
      <c r="M85" s="33"/>
      <c r="O85" s="17"/>
    </row>
    <row r="86" spans="1:15" s="6" customFormat="1" ht="16.5" thickBot="1" x14ac:dyDescent="0.3">
      <c r="B86" s="1138" t="s">
        <v>2063</v>
      </c>
      <c r="C86" s="1139"/>
      <c r="D86" s="1139"/>
      <c r="E86" s="1139"/>
      <c r="F86" s="1139"/>
      <c r="G86" s="1139"/>
      <c r="H86" s="1139"/>
      <c r="I86" s="1140"/>
      <c r="J86" s="1140"/>
      <c r="K86" s="1139"/>
      <c r="L86" s="1141"/>
      <c r="M86" s="33"/>
      <c r="O86" s="17"/>
    </row>
    <row r="87" spans="1:15" s="6" customFormat="1" ht="16.5" thickBot="1" x14ac:dyDescent="0.3">
      <c r="A87" s="33"/>
      <c r="B87" s="33"/>
      <c r="C87" s="33"/>
      <c r="D87" s="33"/>
      <c r="E87" s="33"/>
      <c r="F87" s="33"/>
      <c r="G87" s="33"/>
      <c r="H87" s="33"/>
      <c r="I87" s="33"/>
      <c r="J87" s="33"/>
      <c r="K87" s="33"/>
      <c r="L87" s="33"/>
      <c r="M87" s="33"/>
      <c r="O87" s="17"/>
    </row>
    <row r="88" spans="1:15" s="6" customFormat="1" ht="16.5" thickBot="1" x14ac:dyDescent="0.3">
      <c r="A88" s="33"/>
      <c r="B88" s="33"/>
      <c r="C88" s="33"/>
      <c r="D88" s="33"/>
      <c r="E88" s="33"/>
      <c r="F88" s="33"/>
      <c r="G88" s="33"/>
      <c r="H88" s="514"/>
      <c r="I88" s="515" t="s">
        <v>1997</v>
      </c>
      <c r="J88" s="515" t="s">
        <v>1998</v>
      </c>
      <c r="K88" s="515" t="s">
        <v>2032</v>
      </c>
      <c r="L88" s="516" t="s">
        <v>2033</v>
      </c>
      <c r="M88" s="33"/>
      <c r="N88" s="17"/>
      <c r="O88" s="17"/>
    </row>
    <row r="89" spans="1:15" ht="16.5" thickBot="1" x14ac:dyDescent="0.3">
      <c r="B89" s="373" t="s">
        <v>11</v>
      </c>
      <c r="C89" s="374"/>
      <c r="D89" s="375"/>
      <c r="E89" s="585"/>
      <c r="F89" s="33"/>
      <c r="G89" s="33"/>
      <c r="H89" s="58" t="s">
        <v>1115</v>
      </c>
      <c r="I89" s="59" t="s">
        <v>1114</v>
      </c>
      <c r="J89" s="59" t="s">
        <v>1114</v>
      </c>
      <c r="K89" s="59" t="s">
        <v>1114</v>
      </c>
      <c r="L89" s="372" t="s">
        <v>1114</v>
      </c>
      <c r="M89" s="33"/>
      <c r="N89" s="17"/>
    </row>
    <row r="90" spans="1:15" ht="16.5" thickBot="1" x14ac:dyDescent="0.3">
      <c r="B90" s="376" t="s">
        <v>1936</v>
      </c>
      <c r="C90" s="377"/>
      <c r="D90" s="123"/>
      <c r="E90" s="586"/>
      <c r="F90" s="33"/>
      <c r="G90" s="33"/>
      <c r="H90" s="600" t="s">
        <v>1113</v>
      </c>
      <c r="I90" s="200">
        <v>0.1</v>
      </c>
      <c r="J90" s="200">
        <v>0.2</v>
      </c>
      <c r="K90" s="200">
        <v>0.3</v>
      </c>
      <c r="L90" s="200">
        <v>0.4</v>
      </c>
      <c r="M90" s="33"/>
      <c r="N90" s="17"/>
    </row>
    <row r="91" spans="1:15" ht="15.75" x14ac:dyDescent="0.25">
      <c r="B91" s="378" t="s">
        <v>1112</v>
      </c>
      <c r="C91" s="377"/>
      <c r="D91" s="120" t="s">
        <v>1111</v>
      </c>
      <c r="E91" s="586"/>
      <c r="F91" s="33"/>
      <c r="G91" s="33"/>
      <c r="H91" s="519" t="s">
        <v>1110</v>
      </c>
      <c r="I91" s="383">
        <v>6000000</v>
      </c>
      <c r="J91" s="383">
        <v>6000000</v>
      </c>
      <c r="K91" s="383">
        <v>6000000</v>
      </c>
      <c r="L91" s="383">
        <v>6000000</v>
      </c>
      <c r="M91" s="33"/>
      <c r="N91" s="17"/>
    </row>
    <row r="92" spans="1:15" ht="15.75" x14ac:dyDescent="0.25">
      <c r="B92" s="376" t="s">
        <v>1109</v>
      </c>
      <c r="C92" s="377">
        <v>100000</v>
      </c>
      <c r="D92" s="123" t="s">
        <v>1108</v>
      </c>
      <c r="E92" s="586">
        <v>100000</v>
      </c>
      <c r="F92" s="33"/>
      <c r="G92" s="33"/>
      <c r="H92" s="519" t="s">
        <v>1107</v>
      </c>
      <c r="I92" s="383">
        <f>-I91*60%</f>
        <v>-3600000</v>
      </c>
      <c r="J92" s="383">
        <f>-J91*60%</f>
        <v>-3600000</v>
      </c>
      <c r="K92" s="383">
        <f>-K91*60%</f>
        <v>-3600000</v>
      </c>
      <c r="L92" s="383">
        <f>-L91*60%</f>
        <v>-3600000</v>
      </c>
      <c r="M92" s="33"/>
      <c r="N92" s="17"/>
    </row>
    <row r="93" spans="1:15" ht="15.75" x14ac:dyDescent="0.25">
      <c r="B93" s="376" t="s">
        <v>1106</v>
      </c>
      <c r="C93" s="377">
        <v>400000</v>
      </c>
      <c r="D93" s="123" t="s">
        <v>1105</v>
      </c>
      <c r="E93" s="586">
        <v>200000</v>
      </c>
      <c r="F93" s="33"/>
      <c r="G93" s="33"/>
      <c r="H93" s="519" t="s">
        <v>1104</v>
      </c>
      <c r="I93" s="383">
        <f>-I91*15%</f>
        <v>-900000</v>
      </c>
      <c r="J93" s="383">
        <f>-J91*15%</f>
        <v>-900000</v>
      </c>
      <c r="K93" s="383">
        <f>-K91*15%</f>
        <v>-900000</v>
      </c>
      <c r="L93" s="383">
        <f>-L91*15%</f>
        <v>-900000</v>
      </c>
      <c r="M93" s="33"/>
      <c r="N93" s="17"/>
    </row>
    <row r="94" spans="1:15" ht="15.75" x14ac:dyDescent="0.25">
      <c r="B94" s="376" t="s">
        <v>1103</v>
      </c>
      <c r="C94" s="377">
        <v>300000</v>
      </c>
      <c r="D94" s="123" t="s">
        <v>111</v>
      </c>
      <c r="E94" s="586">
        <v>200000</v>
      </c>
      <c r="F94" s="33"/>
      <c r="G94" s="33"/>
      <c r="H94" s="519" t="s">
        <v>1102</v>
      </c>
      <c r="I94" s="383">
        <f>-I100*$E$102</f>
        <v>-12000</v>
      </c>
      <c r="J94" s="383">
        <f>-J100*$E$102</f>
        <v>-24000</v>
      </c>
      <c r="K94" s="383">
        <f>-K100*$E$102</f>
        <v>-36000</v>
      </c>
      <c r="L94" s="383">
        <f>-L100*$E$102</f>
        <v>-48000</v>
      </c>
      <c r="M94" s="33"/>
      <c r="N94" s="17"/>
    </row>
    <row r="95" spans="1:15" ht="15.75" x14ac:dyDescent="0.25">
      <c r="B95" s="379" t="s">
        <v>93</v>
      </c>
      <c r="C95" s="380">
        <f>SUM(C92:C94)</f>
        <v>800000</v>
      </c>
      <c r="D95" s="381" t="s">
        <v>1101</v>
      </c>
      <c r="E95" s="587">
        <f>SUM(E92:E94)</f>
        <v>500000</v>
      </c>
      <c r="F95" s="33"/>
      <c r="G95" s="33"/>
      <c r="H95" s="519" t="s">
        <v>1100</v>
      </c>
      <c r="I95" s="383">
        <f>-SUM(I91:I94)*30%</f>
        <v>-446400</v>
      </c>
      <c r="J95" s="383">
        <f>-SUM(J91:J94)*30%</f>
        <v>-442800</v>
      </c>
      <c r="K95" s="383">
        <f>-SUM(K91:K94)*30%</f>
        <v>-439200</v>
      </c>
      <c r="L95" s="383">
        <f>-SUM(L91:L94)*30%</f>
        <v>-435600</v>
      </c>
      <c r="M95" s="33"/>
      <c r="N95" s="17"/>
    </row>
    <row r="96" spans="1:15" ht="15.75" x14ac:dyDescent="0.25">
      <c r="B96" s="376" t="s">
        <v>1099</v>
      </c>
      <c r="C96" s="377">
        <v>1200000</v>
      </c>
      <c r="D96" s="218" t="s">
        <v>118</v>
      </c>
      <c r="E96" s="588">
        <v>500000</v>
      </c>
      <c r="F96" s="33"/>
      <c r="G96" s="33"/>
      <c r="H96" s="60" t="s">
        <v>1098</v>
      </c>
      <c r="I96" s="479">
        <f>+SUM(I91:I95)</f>
        <v>1041600</v>
      </c>
      <c r="J96" s="479">
        <f>+SUM(J91:J95)</f>
        <v>1033200</v>
      </c>
      <c r="K96" s="479">
        <f>+SUM(K91:K95)</f>
        <v>1024800</v>
      </c>
      <c r="L96" s="479">
        <f>+SUM(L91:L95)</f>
        <v>1016400</v>
      </c>
      <c r="M96" s="33"/>
    </row>
    <row r="97" spans="1:15" ht="16.5" thickBot="1" x14ac:dyDescent="0.3">
      <c r="B97" s="378"/>
      <c r="C97" s="377"/>
      <c r="D97" s="382" t="s">
        <v>1097</v>
      </c>
      <c r="E97" s="587"/>
      <c r="F97" s="33"/>
      <c r="G97" s="33"/>
      <c r="H97" s="234"/>
      <c r="J97" s="237"/>
      <c r="K97" s="237"/>
      <c r="L97" s="520"/>
      <c r="M97" s="33"/>
    </row>
    <row r="98" spans="1:15" ht="16.5" thickBot="1" x14ac:dyDescent="0.3">
      <c r="B98" s="376"/>
      <c r="C98" s="377"/>
      <c r="D98" s="218" t="s">
        <v>120</v>
      </c>
      <c r="E98" s="588">
        <v>1000000</v>
      </c>
      <c r="F98" s="33"/>
      <c r="G98" s="33"/>
      <c r="H98" s="521" t="s">
        <v>1884</v>
      </c>
      <c r="I98" s="522">
        <f>+I96/I101</f>
        <v>0.77155555555555555</v>
      </c>
      <c r="J98" s="522">
        <f t="shared" ref="J98:K98" si="0">+J96/J101</f>
        <v>0.86099999999999999</v>
      </c>
      <c r="K98" s="522">
        <f t="shared" si="0"/>
        <v>0.97599999999999998</v>
      </c>
      <c r="L98" s="1146">
        <f>+L96/L101</f>
        <v>1.1293333333333333</v>
      </c>
      <c r="M98" s="33"/>
    </row>
    <row r="99" spans="1:15" ht="16.5" thickBot="1" x14ac:dyDescent="0.3">
      <c r="B99" s="379" t="s">
        <v>1096</v>
      </c>
      <c r="C99" s="380">
        <f>+C95+C96</f>
        <v>2000000</v>
      </c>
      <c r="D99" s="381" t="s">
        <v>128</v>
      </c>
      <c r="E99" s="587">
        <f>+E97+E98</f>
        <v>1000000</v>
      </c>
      <c r="F99" s="33"/>
      <c r="G99" s="33"/>
      <c r="H99" s="593" t="s">
        <v>1095</v>
      </c>
      <c r="I99" s="594"/>
      <c r="J99" s="594"/>
      <c r="K99" s="594"/>
      <c r="L99" s="594"/>
      <c r="M99" s="33"/>
    </row>
    <row r="100" spans="1:15" ht="16.5" thickBot="1" x14ac:dyDescent="0.3">
      <c r="B100" s="54"/>
      <c r="C100" s="53"/>
      <c r="D100" s="11"/>
      <c r="E100" s="589"/>
      <c r="F100" s="33"/>
      <c r="G100" s="33"/>
      <c r="H100" s="384" t="s">
        <v>1092</v>
      </c>
      <c r="I100" s="523">
        <f>+I90*$E$101</f>
        <v>150000</v>
      </c>
      <c r="J100" s="523">
        <f>+J90*$E$101</f>
        <v>300000</v>
      </c>
      <c r="K100" s="523">
        <f>+K90*$E$101</f>
        <v>450000</v>
      </c>
      <c r="L100" s="1148">
        <f>+L90*$E$101</f>
        <v>600000</v>
      </c>
      <c r="M100" s="33">
        <v>40</v>
      </c>
    </row>
    <row r="101" spans="1:15" ht="16.5" thickBot="1" x14ac:dyDescent="0.3">
      <c r="A101" s="1142">
        <v>1</v>
      </c>
      <c r="B101" s="1142" t="s">
        <v>1094</v>
      </c>
      <c r="C101" s="1143">
        <f>+C95-E95</f>
        <v>300000</v>
      </c>
      <c r="D101" s="517" t="s">
        <v>1093</v>
      </c>
      <c r="E101" s="591">
        <f>+E96+E98</f>
        <v>1500000</v>
      </c>
      <c r="F101" s="33"/>
      <c r="G101" s="33"/>
      <c r="H101" s="385" t="s">
        <v>120</v>
      </c>
      <c r="I101" s="524">
        <f>+$E$96+$E$98-I100</f>
        <v>1350000</v>
      </c>
      <c r="J101" s="524">
        <f>+$E$96+$E$98-J100</f>
        <v>1200000</v>
      </c>
      <c r="K101" s="524">
        <f>+$E$96+$E$98-K100</f>
        <v>1050000</v>
      </c>
      <c r="L101" s="1149">
        <f>+$E$96+$E$98-L100</f>
        <v>900000</v>
      </c>
      <c r="M101" s="33">
        <v>60</v>
      </c>
    </row>
    <row r="102" spans="1:15" ht="16.5" thickBot="1" x14ac:dyDescent="0.3">
      <c r="A102" s="1142">
        <v>2</v>
      </c>
      <c r="B102" s="1142" t="s">
        <v>1091</v>
      </c>
      <c r="C102" s="1143">
        <f>+C96</f>
        <v>1200000</v>
      </c>
      <c r="D102" s="601" t="s">
        <v>1090</v>
      </c>
      <c r="E102" s="590">
        <v>0.08</v>
      </c>
      <c r="F102" s="33"/>
      <c r="G102" s="33"/>
      <c r="H102" s="592" t="s">
        <v>2103</v>
      </c>
      <c r="I102" s="598">
        <f>+I100+I101</f>
        <v>1500000</v>
      </c>
      <c r="J102" s="598">
        <f>+J100+J101</f>
        <v>1500000</v>
      </c>
      <c r="K102" s="598">
        <f>+K100+K101</f>
        <v>1500000</v>
      </c>
      <c r="L102" s="599">
        <f>+L100+L101</f>
        <v>1500000</v>
      </c>
      <c r="M102" s="33"/>
    </row>
    <row r="103" spans="1:15" ht="16.5" thickBot="1" x14ac:dyDescent="0.3">
      <c r="A103" s="1142">
        <v>3</v>
      </c>
      <c r="B103" s="1142" t="s">
        <v>1089</v>
      </c>
      <c r="C103" s="1144">
        <f>+E96+E98</f>
        <v>1500000</v>
      </c>
      <c r="D103" s="602" t="s">
        <v>1088</v>
      </c>
      <c r="E103" s="603">
        <v>0.12</v>
      </c>
      <c r="F103" s="33"/>
      <c r="G103" s="33"/>
      <c r="H103" s="595"/>
      <c r="I103" s="596"/>
      <c r="J103" s="596"/>
      <c r="K103" s="596"/>
      <c r="L103" s="597"/>
      <c r="M103" s="33"/>
    </row>
    <row r="104" spans="1:15" ht="16.5" thickBot="1" x14ac:dyDescent="0.3">
      <c r="B104" s="55"/>
      <c r="C104" s="56"/>
      <c r="D104" s="30" t="s">
        <v>1086</v>
      </c>
      <c r="E104" s="518">
        <v>10</v>
      </c>
      <c r="F104" s="33"/>
      <c r="G104" s="33"/>
      <c r="H104" s="57" t="s">
        <v>1085</v>
      </c>
      <c r="I104" s="195">
        <f>(I100*$E$102+I101*$E$103)/I102</f>
        <v>0.11600000000000001</v>
      </c>
      <c r="J104" s="195">
        <f>(J100*$E$102+J101*$E$103)/J102</f>
        <v>0.112</v>
      </c>
      <c r="K104" s="195">
        <f>(K100*$E$102+K101*$E$103)/K102</f>
        <v>0.108</v>
      </c>
      <c r="L104" s="1147">
        <f>(L100*$E$102+L101*$E$103)/L102</f>
        <v>0.104</v>
      </c>
      <c r="M104" s="33"/>
    </row>
    <row r="105" spans="1:15" ht="16.5" thickBot="1" x14ac:dyDescent="0.3">
      <c r="H105" t="s">
        <v>2385</v>
      </c>
      <c r="M105" s="33"/>
      <c r="O105"/>
    </row>
    <row r="106" spans="1:15" ht="16.5" thickBot="1" x14ac:dyDescent="0.3">
      <c r="C106">
        <f>+E96*E102</f>
        <v>40000</v>
      </c>
      <c r="E106" s="1145">
        <f>+C108/E101</f>
        <v>0.10666666666666667</v>
      </c>
      <c r="M106" s="33"/>
      <c r="O106"/>
    </row>
    <row r="107" spans="1:15" ht="15.75" x14ac:dyDescent="0.25">
      <c r="C107">
        <f>+E98*E103</f>
        <v>120000</v>
      </c>
      <c r="E107" s="1009" t="s">
        <v>2384</v>
      </c>
      <c r="M107" s="33"/>
      <c r="O107"/>
    </row>
    <row r="108" spans="1:15" ht="15.75" x14ac:dyDescent="0.25">
      <c r="C108" s="6">
        <f>+C106+C107</f>
        <v>160000</v>
      </c>
      <c r="M108" s="33"/>
      <c r="O108"/>
    </row>
    <row r="109" spans="1:15" ht="15.75" x14ac:dyDescent="0.25">
      <c r="M109" s="33"/>
      <c r="O109"/>
    </row>
    <row r="110" spans="1:15" ht="15.75" x14ac:dyDescent="0.25">
      <c r="M110" s="33"/>
      <c r="O110"/>
    </row>
    <row r="111" spans="1:15" ht="16.5" thickBot="1" x14ac:dyDescent="0.3">
      <c r="D111" t="s">
        <v>2382</v>
      </c>
      <c r="I111">
        <v>0</v>
      </c>
      <c r="J111" s="178">
        <v>-100000</v>
      </c>
      <c r="K111" s="195">
        <f>IRR(J111:J116)</f>
        <v>0.1523823711663066</v>
      </c>
      <c r="M111" s="33"/>
      <c r="O111"/>
    </row>
    <row r="112" spans="1:15" ht="15.75" x14ac:dyDescent="0.25">
      <c r="D112" t="s">
        <v>2383</v>
      </c>
      <c r="I112">
        <f>+I111+1</f>
        <v>1</v>
      </c>
      <c r="J112" s="178">
        <v>30000</v>
      </c>
      <c r="M112" s="33"/>
      <c r="O112"/>
    </row>
    <row r="113" spans="2:15" ht="15.75" x14ac:dyDescent="0.25">
      <c r="I113">
        <f>+I112+1</f>
        <v>2</v>
      </c>
      <c r="J113" s="178">
        <f>+J112</f>
        <v>30000</v>
      </c>
      <c r="M113" s="33"/>
      <c r="O113"/>
    </row>
    <row r="114" spans="2:15" ht="15.75" x14ac:dyDescent="0.25">
      <c r="I114">
        <f>+I113+1</f>
        <v>3</v>
      </c>
      <c r="J114" s="178">
        <f>+J113</f>
        <v>30000</v>
      </c>
      <c r="M114" s="33"/>
      <c r="O114"/>
    </row>
    <row r="115" spans="2:15" ht="15.75" x14ac:dyDescent="0.25">
      <c r="I115">
        <f>+I114+1</f>
        <v>4</v>
      </c>
      <c r="J115" s="178">
        <f>+J114</f>
        <v>30000</v>
      </c>
      <c r="M115" s="33"/>
      <c r="O115"/>
    </row>
    <row r="116" spans="2:15" ht="15.75" x14ac:dyDescent="0.25">
      <c r="I116">
        <f>+I115+1</f>
        <v>5</v>
      </c>
      <c r="J116" s="178">
        <f>+J115</f>
        <v>30000</v>
      </c>
      <c r="M116" s="33"/>
      <c r="O116"/>
    </row>
    <row r="117" spans="2:15" ht="15.75" x14ac:dyDescent="0.25">
      <c r="M117" s="33"/>
      <c r="O117"/>
    </row>
    <row r="118" spans="2:15" ht="15.75" x14ac:dyDescent="0.25">
      <c r="M118" s="33"/>
      <c r="O118"/>
    </row>
    <row r="119" spans="2:15" ht="15.75" x14ac:dyDescent="0.25">
      <c r="M119" s="33"/>
      <c r="O119"/>
    </row>
    <row r="120" spans="2:15" ht="15.75" x14ac:dyDescent="0.25">
      <c r="M120" s="33"/>
      <c r="O120"/>
    </row>
    <row r="121" spans="2:15" ht="15.75" x14ac:dyDescent="0.25">
      <c r="M121" s="33"/>
      <c r="O121"/>
    </row>
    <row r="122" spans="2:15" ht="15.75" x14ac:dyDescent="0.25">
      <c r="M122" s="33"/>
      <c r="O122"/>
    </row>
    <row r="123" spans="2:15" ht="15.75" x14ac:dyDescent="0.25">
      <c r="M123" s="33"/>
      <c r="O123"/>
    </row>
    <row r="124" spans="2:15" ht="15.75" x14ac:dyDescent="0.25">
      <c r="M124" s="33"/>
      <c r="O124"/>
    </row>
    <row r="125" spans="2:15" ht="15.75" x14ac:dyDescent="0.25">
      <c r="M125" s="33"/>
      <c r="O125"/>
    </row>
    <row r="126" spans="2:15" ht="16.5" thickBot="1" x14ac:dyDescent="0.3">
      <c r="M126" s="33"/>
      <c r="O126"/>
    </row>
    <row r="127" spans="2:15" ht="16.5" thickBot="1" x14ac:dyDescent="0.3">
      <c r="B127" s="481" t="s">
        <v>1075</v>
      </c>
      <c r="C127" s="464"/>
      <c r="D127" s="464"/>
      <c r="E127" s="464"/>
      <c r="F127" s="464"/>
      <c r="G127" s="464"/>
      <c r="H127" s="464"/>
      <c r="I127" s="465"/>
      <c r="J127" s="465"/>
      <c r="K127" s="464"/>
      <c r="L127" s="466"/>
      <c r="M127" s="33"/>
    </row>
    <row r="128" spans="2:15" ht="15.75" x14ac:dyDescent="0.25">
      <c r="B128" s="480" t="s">
        <v>1082</v>
      </c>
      <c r="C128" s="255"/>
      <c r="D128" s="255"/>
      <c r="E128" s="255"/>
      <c r="F128" s="255"/>
      <c r="G128" s="255"/>
      <c r="H128" s="255"/>
      <c r="I128" s="256"/>
      <c r="J128" s="256"/>
      <c r="K128" s="255"/>
      <c r="L128" s="257"/>
      <c r="M128" s="33"/>
    </row>
    <row r="129" spans="2:13" ht="15.75" x14ac:dyDescent="0.25">
      <c r="B129" s="258" t="s">
        <v>1083</v>
      </c>
      <c r="C129" s="462"/>
      <c r="D129" s="462"/>
      <c r="E129" s="462"/>
      <c r="F129" s="462"/>
      <c r="G129" s="462"/>
      <c r="H129" s="462"/>
      <c r="I129" s="254"/>
      <c r="J129" s="254"/>
      <c r="K129" s="462"/>
      <c r="L129" s="259"/>
      <c r="M129" s="33"/>
    </row>
    <row r="130" spans="2:13" ht="15.75" x14ac:dyDescent="0.25">
      <c r="B130" s="258" t="s">
        <v>1084</v>
      </c>
      <c r="C130" s="462"/>
      <c r="D130" s="462"/>
      <c r="E130" s="462"/>
      <c r="F130" s="462"/>
      <c r="G130" s="462"/>
      <c r="H130" s="462"/>
      <c r="I130" s="254"/>
      <c r="J130" s="254"/>
      <c r="K130" s="462"/>
      <c r="L130" s="259"/>
      <c r="M130" s="33"/>
    </row>
    <row r="131" spans="2:13" ht="15.75" x14ac:dyDescent="0.25">
      <c r="B131" s="258"/>
      <c r="C131" s="462"/>
      <c r="D131" s="462"/>
      <c r="E131" s="462"/>
      <c r="F131" s="462"/>
      <c r="G131" s="462"/>
      <c r="H131" s="462"/>
      <c r="I131" s="254"/>
      <c r="J131" s="254"/>
      <c r="K131" s="462"/>
      <c r="L131" s="259"/>
      <c r="M131" s="33"/>
    </row>
    <row r="132" spans="2:13" ht="15.75" x14ac:dyDescent="0.25">
      <c r="B132" s="258" t="s">
        <v>2048</v>
      </c>
      <c r="C132" s="462"/>
      <c r="D132" s="462"/>
      <c r="E132" s="462"/>
      <c r="F132" s="462"/>
      <c r="G132" s="462"/>
      <c r="H132" s="462"/>
      <c r="I132" s="254"/>
      <c r="J132" s="254"/>
      <c r="K132" s="462"/>
      <c r="L132" s="259"/>
      <c r="M132" s="33"/>
    </row>
    <row r="133" spans="2:13" ht="15.75" x14ac:dyDescent="0.25">
      <c r="B133" s="258" t="s">
        <v>2046</v>
      </c>
      <c r="C133" s="462"/>
      <c r="D133" s="462"/>
      <c r="E133" s="462"/>
      <c r="F133" s="462"/>
      <c r="G133" s="462"/>
      <c r="H133" s="462"/>
      <c r="I133" s="254"/>
      <c r="J133" s="254"/>
      <c r="K133" s="462"/>
      <c r="L133" s="259"/>
      <c r="M133" s="33"/>
    </row>
    <row r="134" spans="2:13" ht="15.75" x14ac:dyDescent="0.25">
      <c r="B134" s="258" t="s">
        <v>2047</v>
      </c>
      <c r="C134" s="462"/>
      <c r="D134" s="462"/>
      <c r="E134" s="462"/>
      <c r="F134" s="462"/>
      <c r="G134" s="462"/>
      <c r="H134" s="462"/>
      <c r="I134" s="254"/>
      <c r="J134" s="254"/>
      <c r="K134" s="462"/>
      <c r="L134" s="259"/>
      <c r="M134" s="33"/>
    </row>
    <row r="135" spans="2:13" ht="15.75" x14ac:dyDescent="0.25">
      <c r="B135" s="258"/>
      <c r="C135" s="462"/>
      <c r="D135" s="462"/>
      <c r="E135" s="462"/>
      <c r="F135" s="462"/>
      <c r="G135" s="462"/>
      <c r="H135" s="462"/>
      <c r="I135" s="254"/>
      <c r="J135" s="254"/>
      <c r="K135" s="462"/>
      <c r="L135" s="259"/>
      <c r="M135" s="33"/>
    </row>
    <row r="136" spans="2:13" ht="15.75" x14ac:dyDescent="0.25">
      <c r="B136" s="258" t="s">
        <v>2049</v>
      </c>
      <c r="C136" s="462"/>
      <c r="D136" s="462"/>
      <c r="E136" s="462"/>
      <c r="F136" s="462"/>
      <c r="G136" s="462"/>
      <c r="H136" s="462"/>
      <c r="I136" s="254"/>
      <c r="J136" s="254"/>
      <c r="K136" s="462"/>
      <c r="L136" s="259"/>
      <c r="M136" s="33"/>
    </row>
    <row r="137" spans="2:13" ht="15.75" x14ac:dyDescent="0.25">
      <c r="B137" s="258" t="s">
        <v>2050</v>
      </c>
      <c r="C137" s="462"/>
      <c r="D137" s="462"/>
      <c r="E137" s="462"/>
      <c r="F137" s="462"/>
      <c r="G137" s="462"/>
      <c r="H137" s="462"/>
      <c r="I137" s="254"/>
      <c r="J137" s="254"/>
      <c r="K137" s="462"/>
      <c r="L137" s="259"/>
      <c r="M137" s="33"/>
    </row>
    <row r="138" spans="2:13" ht="15.75" x14ac:dyDescent="0.25">
      <c r="B138" s="258" t="s">
        <v>2051</v>
      </c>
      <c r="C138" s="462"/>
      <c r="D138" s="462"/>
      <c r="E138" s="462"/>
      <c r="F138" s="462"/>
      <c r="G138" s="462"/>
      <c r="H138" s="462"/>
      <c r="I138" s="254"/>
      <c r="J138" s="254"/>
      <c r="K138" s="462"/>
      <c r="L138" s="259"/>
      <c r="M138" s="33"/>
    </row>
    <row r="139" spans="2:13" ht="16.5" thickBot="1" x14ac:dyDescent="0.3">
      <c r="B139" s="260" t="s">
        <v>2052</v>
      </c>
      <c r="C139" s="261"/>
      <c r="D139" s="261"/>
      <c r="E139" s="261"/>
      <c r="F139" s="261"/>
      <c r="G139" s="261"/>
      <c r="H139" s="261"/>
      <c r="I139" s="262"/>
      <c r="J139" s="262"/>
      <c r="K139" s="261"/>
      <c r="L139" s="263"/>
      <c r="M139" s="33"/>
    </row>
    <row r="140" spans="2:13" ht="4.5" customHeight="1" x14ac:dyDescent="0.25"/>
    <row r="142" spans="2:13" x14ac:dyDescent="0.25">
      <c r="H142" s="52"/>
      <c r="I142" s="52"/>
      <c r="J142" s="52"/>
      <c r="K142" s="52"/>
      <c r="L142" s="52"/>
    </row>
    <row r="143" spans="2:13" x14ac:dyDescent="0.25">
      <c r="H143" s="52"/>
      <c r="I143" s="52"/>
      <c r="J143" s="52"/>
      <c r="K143" s="52"/>
      <c r="L143" s="52"/>
    </row>
    <row r="144" spans="2:13" x14ac:dyDescent="0.25">
      <c r="H144" s="52"/>
      <c r="I144" s="52"/>
      <c r="J144" s="52"/>
      <c r="K144" s="52"/>
      <c r="L144" s="52"/>
    </row>
    <row r="145" spans="8:12" x14ac:dyDescent="0.25">
      <c r="H145" s="52"/>
      <c r="I145" s="52"/>
      <c r="J145" s="52"/>
      <c r="K145" s="52"/>
      <c r="L145" s="52"/>
    </row>
    <row r="146" spans="8:12" x14ac:dyDescent="0.25">
      <c r="H146" s="52"/>
      <c r="I146" s="52"/>
      <c r="J146" s="52"/>
      <c r="K146" s="52"/>
      <c r="L146" s="52"/>
    </row>
  </sheetData>
  <phoneticPr fontId="30" type="noConversion"/>
  <pageMargins left="0.7" right="0.7" top="0.75" bottom="0.75" header="0.3" footer="0.3"/>
  <pageSetup paperSize="9" orientation="portrait" horizontalDpi="1200" verticalDpi="120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F244A-B6B7-46AC-AF1B-6252F5CAA8E8}">
  <sheetPr>
    <tabColor rgb="FF0070C0"/>
  </sheetPr>
  <dimension ref="A1:I49"/>
  <sheetViews>
    <sheetView zoomScale="160" zoomScaleNormal="160" workbookViewId="0">
      <selection activeCell="A36" sqref="A36:G49"/>
    </sheetView>
  </sheetViews>
  <sheetFormatPr baseColWidth="10" defaultRowHeight="15" x14ac:dyDescent="0.25"/>
  <cols>
    <col min="5" max="5" width="17.7109375" customWidth="1"/>
    <col min="10" max="10" width="12.5703125" customWidth="1"/>
    <col min="11" max="11" width="12.7109375" customWidth="1"/>
    <col min="12" max="12" width="12.5703125" customWidth="1"/>
    <col min="13" max="13" width="12.7109375" customWidth="1"/>
  </cols>
  <sheetData>
    <row r="1" spans="1:5" x14ac:dyDescent="0.25">
      <c r="A1" s="978" t="s">
        <v>2155</v>
      </c>
      <c r="B1" s="584"/>
      <c r="C1" s="584"/>
      <c r="D1" s="584"/>
      <c r="E1" s="584"/>
    </row>
    <row r="2" spans="1:5" x14ac:dyDescent="0.25">
      <c r="A2" s="584" t="s">
        <v>2156</v>
      </c>
      <c r="B2" s="584"/>
      <c r="C2" s="584"/>
      <c r="D2" s="584"/>
      <c r="E2" s="584"/>
    </row>
    <row r="3" spans="1:5" x14ac:dyDescent="0.25">
      <c r="A3" s="584" t="s">
        <v>2157</v>
      </c>
      <c r="B3" s="584"/>
      <c r="C3" s="584"/>
      <c r="D3" s="584"/>
      <c r="E3" s="584"/>
    </row>
    <row r="4" spans="1:5" x14ac:dyDescent="0.25">
      <c r="A4" s="584"/>
      <c r="B4" s="978" t="s">
        <v>2158</v>
      </c>
      <c r="C4" s="584"/>
      <c r="D4" s="584"/>
      <c r="E4" s="584"/>
    </row>
    <row r="5" spans="1:5" ht="15.75" thickBot="1" x14ac:dyDescent="0.3"/>
    <row r="6" spans="1:5" x14ac:dyDescent="0.25">
      <c r="A6" s="517" t="s">
        <v>2390</v>
      </c>
      <c r="B6" s="231"/>
      <c r="C6" s="231"/>
      <c r="D6" s="231"/>
      <c r="E6" s="343"/>
    </row>
    <row r="7" spans="1:5" x14ac:dyDescent="0.25">
      <c r="A7" s="234" t="s">
        <v>2387</v>
      </c>
      <c r="E7" s="345"/>
    </row>
    <row r="8" spans="1:5" x14ac:dyDescent="0.25">
      <c r="A8" s="234" t="s">
        <v>2388</v>
      </c>
      <c r="E8" s="345"/>
    </row>
    <row r="9" spans="1:5" x14ac:dyDescent="0.25">
      <c r="A9" s="234" t="s">
        <v>2389</v>
      </c>
      <c r="E9" s="345"/>
    </row>
    <row r="10" spans="1:5" x14ac:dyDescent="0.25">
      <c r="A10" s="1150" t="s">
        <v>2391</v>
      </c>
      <c r="E10" s="345"/>
    </row>
    <row r="11" spans="1:5" x14ac:dyDescent="0.25">
      <c r="A11" s="234" t="s">
        <v>2392</v>
      </c>
      <c r="E11" s="345"/>
    </row>
    <row r="12" spans="1:5" x14ac:dyDescent="0.25">
      <c r="A12" s="234" t="s">
        <v>2388</v>
      </c>
      <c r="E12" s="345"/>
    </row>
    <row r="13" spans="1:5" ht="15.75" thickBot="1" x14ac:dyDescent="0.3">
      <c r="A13" s="236" t="s">
        <v>2389</v>
      </c>
      <c r="B13" s="237"/>
      <c r="C13" s="237"/>
      <c r="D13" s="237"/>
      <c r="E13" s="348"/>
    </row>
    <row r="15" spans="1:5" x14ac:dyDescent="0.25">
      <c r="A15" s="202"/>
      <c r="B15" s="202"/>
      <c r="C15" s="202"/>
      <c r="D15" s="202"/>
      <c r="E15" s="202"/>
    </row>
    <row r="16" spans="1:5" x14ac:dyDescent="0.25">
      <c r="A16" s="202"/>
      <c r="B16" s="202"/>
      <c r="C16" s="202"/>
      <c r="D16" s="202"/>
      <c r="E16" s="202"/>
    </row>
    <row r="17" spans="1:5" x14ac:dyDescent="0.25">
      <c r="A17" s="202"/>
      <c r="B17" s="202"/>
      <c r="C17" s="202"/>
      <c r="D17" s="202"/>
      <c r="E17" s="202"/>
    </row>
    <row r="18" spans="1:5" x14ac:dyDescent="0.25">
      <c r="A18" s="202"/>
      <c r="B18" s="202"/>
      <c r="C18" s="202"/>
      <c r="D18" s="202"/>
      <c r="E18" s="202"/>
    </row>
    <row r="19" spans="1:5" x14ac:dyDescent="0.25">
      <c r="A19" s="202"/>
      <c r="B19" s="202"/>
      <c r="C19" s="202"/>
      <c r="D19" s="202"/>
      <c r="E19" s="202"/>
    </row>
    <row r="20" spans="1:5" x14ac:dyDescent="0.25">
      <c r="A20" s="202"/>
      <c r="B20" s="202"/>
      <c r="C20" s="202"/>
      <c r="D20" s="202"/>
      <c r="E20" s="202"/>
    </row>
    <row r="21" spans="1:5" x14ac:dyDescent="0.25">
      <c r="A21" s="202"/>
      <c r="B21" s="202"/>
      <c r="C21" s="202"/>
      <c r="D21" s="202"/>
      <c r="E21" s="202"/>
    </row>
    <row r="22" spans="1:5" x14ac:dyDescent="0.25">
      <c r="A22" s="202"/>
      <c r="B22" s="202"/>
      <c r="C22" s="202"/>
      <c r="D22" s="202"/>
      <c r="E22" s="202"/>
    </row>
    <row r="23" spans="1:5" ht="15.75" thickBot="1" x14ac:dyDescent="0.3">
      <c r="A23" s="202"/>
      <c r="B23" s="202"/>
      <c r="C23" s="202"/>
      <c r="D23" s="202"/>
      <c r="E23" s="202"/>
    </row>
    <row r="24" spans="1:5" x14ac:dyDescent="0.25">
      <c r="A24" s="202"/>
      <c r="B24" s="1151" t="s">
        <v>2393</v>
      </c>
      <c r="C24" s="202"/>
      <c r="D24" s="202"/>
      <c r="E24" s="202"/>
    </row>
    <row r="25" spans="1:5" x14ac:dyDescent="0.25">
      <c r="A25" s="202"/>
      <c r="B25" s="1152" t="s">
        <v>2394</v>
      </c>
      <c r="C25" s="202"/>
      <c r="D25" s="218" t="s">
        <v>2401</v>
      </c>
      <c r="E25" s="202"/>
    </row>
    <row r="26" spans="1:5" x14ac:dyDescent="0.25">
      <c r="A26" s="202"/>
      <c r="B26" s="1152" t="s">
        <v>2395</v>
      </c>
      <c r="C26" s="202"/>
      <c r="D26" s="202" t="s">
        <v>2402</v>
      </c>
      <c r="E26" s="202"/>
    </row>
    <row r="27" spans="1:5" ht="15.75" thickBot="1" x14ac:dyDescent="0.3">
      <c r="A27" s="202"/>
      <c r="B27" s="1153" t="s">
        <v>2396</v>
      </c>
      <c r="C27" s="202"/>
      <c r="D27" s="202" t="s">
        <v>2403</v>
      </c>
      <c r="E27" s="202"/>
    </row>
    <row r="28" spans="1:5" x14ac:dyDescent="0.25">
      <c r="A28" s="202"/>
      <c r="B28" s="202"/>
      <c r="C28" s="202"/>
      <c r="D28" s="202"/>
      <c r="E28" s="202"/>
    </row>
    <row r="29" spans="1:5" x14ac:dyDescent="0.25">
      <c r="A29" s="202" t="s">
        <v>2397</v>
      </c>
      <c r="B29" s="202"/>
      <c r="C29" s="202"/>
      <c r="D29" s="202"/>
      <c r="E29" s="202"/>
    </row>
    <row r="30" spans="1:5" x14ac:dyDescent="0.25">
      <c r="A30" s="1154"/>
      <c r="B30" s="202"/>
      <c r="C30" s="202"/>
      <c r="D30" s="202"/>
      <c r="E30" s="202"/>
    </row>
    <row r="31" spans="1:5" x14ac:dyDescent="0.25">
      <c r="A31" s="1155" t="s">
        <v>2398</v>
      </c>
      <c r="B31" s="202"/>
      <c r="C31" s="202"/>
      <c r="D31" s="202"/>
      <c r="E31" s="202"/>
    </row>
    <row r="32" spans="1:5" x14ac:dyDescent="0.25">
      <c r="A32" s="1155" t="s">
        <v>2399</v>
      </c>
      <c r="B32" s="202"/>
      <c r="C32" s="202"/>
      <c r="D32" s="202"/>
      <c r="E32" s="202"/>
    </row>
    <row r="33" spans="1:9" x14ac:dyDescent="0.25">
      <c r="A33" s="1155" t="s">
        <v>2400</v>
      </c>
      <c r="B33" s="202"/>
      <c r="C33" s="202"/>
      <c r="D33" s="202"/>
      <c r="E33" s="202"/>
    </row>
    <row r="34" spans="1:9" x14ac:dyDescent="0.25">
      <c r="A34" s="1154"/>
      <c r="B34" s="202"/>
      <c r="C34" s="202"/>
      <c r="D34" s="202"/>
      <c r="E34" s="202"/>
    </row>
    <row r="36" spans="1:9" ht="15.75" thickBot="1" x14ac:dyDescent="0.3">
      <c r="A36" s="978" t="s">
        <v>2178</v>
      </c>
      <c r="B36" s="584"/>
      <c r="C36" s="584"/>
      <c r="D36" s="584"/>
      <c r="E36" s="584"/>
      <c r="F36" s="584"/>
      <c r="G36" s="584"/>
    </row>
    <row r="37" spans="1:9" x14ac:dyDescent="0.25">
      <c r="A37" t="s">
        <v>2179</v>
      </c>
      <c r="G37">
        <v>16</v>
      </c>
      <c r="H37" s="1151" t="s">
        <v>2092</v>
      </c>
      <c r="I37" t="s">
        <v>2407</v>
      </c>
    </row>
    <row r="38" spans="1:9" x14ac:dyDescent="0.25">
      <c r="A38" t="s">
        <v>2180</v>
      </c>
      <c r="H38" s="1152" t="s">
        <v>2404</v>
      </c>
      <c r="I38" t="s">
        <v>2408</v>
      </c>
    </row>
    <row r="39" spans="1:9" x14ac:dyDescent="0.25">
      <c r="A39" t="s">
        <v>2181</v>
      </c>
      <c r="H39" s="1152" t="s">
        <v>2405</v>
      </c>
    </row>
    <row r="40" spans="1:9" ht="15.75" thickBot="1" x14ac:dyDescent="0.3">
      <c r="A40" t="s">
        <v>2182</v>
      </c>
      <c r="H40" s="1153" t="s">
        <v>2406</v>
      </c>
    </row>
    <row r="41" spans="1:9" x14ac:dyDescent="0.25">
      <c r="A41" t="s">
        <v>2185</v>
      </c>
    </row>
    <row r="42" spans="1:9" x14ac:dyDescent="0.25">
      <c r="A42" t="s">
        <v>2183</v>
      </c>
    </row>
    <row r="43" spans="1:9" x14ac:dyDescent="0.25">
      <c r="A43" t="s">
        <v>2184</v>
      </c>
    </row>
    <row r="44" spans="1:9" x14ac:dyDescent="0.25">
      <c r="A44" s="978" t="s">
        <v>2186</v>
      </c>
      <c r="B44" s="584"/>
      <c r="C44" s="584"/>
      <c r="D44" s="584"/>
      <c r="E44" s="584"/>
      <c r="F44" s="584"/>
      <c r="G44" s="584"/>
    </row>
    <row r="45" spans="1:9" x14ac:dyDescent="0.25">
      <c r="A45" t="s">
        <v>2187</v>
      </c>
      <c r="G45">
        <v>17</v>
      </c>
    </row>
    <row r="46" spans="1:9" x14ac:dyDescent="0.25">
      <c r="A46" s="28" t="s">
        <v>2386</v>
      </c>
      <c r="B46" s="28"/>
      <c r="C46" s="28"/>
      <c r="D46" s="28"/>
      <c r="E46" s="28"/>
      <c r="F46" s="28"/>
      <c r="G46" s="28"/>
    </row>
    <row r="47" spans="1:9" x14ac:dyDescent="0.25">
      <c r="A47" s="28" t="s">
        <v>2188</v>
      </c>
      <c r="B47" s="28"/>
      <c r="C47" s="28"/>
      <c r="D47" s="28"/>
      <c r="E47" s="28"/>
      <c r="F47" s="28"/>
      <c r="G47" s="28"/>
    </row>
    <row r="48" spans="1:9" x14ac:dyDescent="0.25">
      <c r="A48" s="28" t="s">
        <v>2189</v>
      </c>
      <c r="B48" s="28"/>
      <c r="C48" s="28"/>
      <c r="D48" s="28"/>
      <c r="E48" s="28"/>
      <c r="F48" s="28"/>
      <c r="G48" s="28"/>
    </row>
    <row r="49" spans="1:7" x14ac:dyDescent="0.25">
      <c r="A49" s="28" t="s">
        <v>2190</v>
      </c>
      <c r="B49" s="28"/>
      <c r="C49" s="28"/>
      <c r="D49" s="28"/>
      <c r="E49" s="28"/>
      <c r="F49" s="28"/>
      <c r="G49" s="28"/>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78BA0-18F0-4AD3-B056-5B00F5BA9AE2}">
  <sheetPr>
    <tabColor rgb="FF0070C0"/>
  </sheetPr>
  <dimension ref="A1:AJ76"/>
  <sheetViews>
    <sheetView zoomScale="145" zoomScaleNormal="145" workbookViewId="0">
      <pane ySplit="2" topLeftCell="A60" activePane="bottomLeft" state="frozen"/>
      <selection pane="bottomLeft" activeCell="K69" sqref="K69"/>
    </sheetView>
  </sheetViews>
  <sheetFormatPr baseColWidth="10" defaultRowHeight="15" x14ac:dyDescent="0.25"/>
  <cols>
    <col min="1" max="1" width="1.85546875" customWidth="1"/>
    <col min="2" max="2" width="9" bestFit="1" customWidth="1"/>
    <col min="3" max="3" width="5" customWidth="1"/>
    <col min="4" max="4" width="9.85546875" customWidth="1"/>
    <col min="5" max="5" width="16.42578125" customWidth="1"/>
    <col min="6" max="6" width="16.5703125" customWidth="1"/>
    <col min="9" max="9" width="12.7109375" customWidth="1"/>
    <col min="10" max="10" width="7.85546875" customWidth="1"/>
    <col min="11" max="11" width="14" bestFit="1" customWidth="1"/>
    <col min="12" max="12" width="11.5703125" style="4" customWidth="1"/>
    <col min="13" max="16" width="11.42578125" style="4"/>
    <col min="17" max="17" width="5" style="4" customWidth="1"/>
    <col min="18" max="18" width="11.42578125" style="4"/>
    <col min="29" max="29" width="5.140625" style="4" customWidth="1"/>
    <col min="30" max="30" width="33" style="4" bestFit="1" customWidth="1"/>
    <col min="31" max="34" width="11.42578125" style="4"/>
    <col min="35" max="35" width="12.140625" style="4" customWidth="1"/>
    <col min="36" max="36" width="11.42578125" style="4"/>
  </cols>
  <sheetData>
    <row r="1" spans="2:36" s="604" customFormat="1" ht="15.75" thickBot="1" x14ac:dyDescent="0.3">
      <c r="L1" s="538"/>
      <c r="M1" s="538"/>
      <c r="N1" s="538"/>
      <c r="O1" s="538"/>
      <c r="P1" s="538"/>
      <c r="Q1" s="538"/>
      <c r="R1" s="538"/>
      <c r="AC1" s="538"/>
      <c r="AD1" s="538"/>
      <c r="AE1" s="538"/>
      <c r="AF1" s="538"/>
      <c r="AG1" s="538"/>
      <c r="AH1" s="538"/>
      <c r="AI1" s="538"/>
      <c r="AJ1" s="538"/>
    </row>
    <row r="2" spans="2:36" s="604" customFormat="1" ht="15.75" thickBot="1" x14ac:dyDescent="0.3">
      <c r="B2" s="976" t="s">
        <v>2204</v>
      </c>
      <c r="C2" s="770" t="s">
        <v>2059</v>
      </c>
      <c r="D2" s="771"/>
      <c r="E2" s="771"/>
      <c r="F2" s="771"/>
      <c r="G2" s="771"/>
      <c r="H2" s="771"/>
      <c r="I2" s="771"/>
      <c r="J2" s="772"/>
      <c r="K2" s="976" t="s">
        <v>2159</v>
      </c>
      <c r="L2" s="538"/>
      <c r="M2" s="538"/>
      <c r="N2" s="538"/>
      <c r="O2" s="538"/>
      <c r="P2" s="538"/>
      <c r="Q2" s="538"/>
      <c r="R2" s="538"/>
      <c r="AC2" s="538"/>
      <c r="AD2" s="538"/>
      <c r="AE2" s="538"/>
      <c r="AF2" s="538"/>
      <c r="AG2" s="538"/>
      <c r="AH2" s="538"/>
      <c r="AI2" s="538"/>
      <c r="AJ2" s="538"/>
    </row>
    <row r="3" spans="2:36" s="604" customFormat="1" ht="15.75" thickBot="1" x14ac:dyDescent="0.3">
      <c r="B3" s="538"/>
      <c r="C3" s="538"/>
      <c r="D3" s="538"/>
      <c r="E3" s="538"/>
      <c r="F3" s="538"/>
      <c r="G3" s="538"/>
      <c r="H3" s="538"/>
      <c r="I3" s="538"/>
      <c r="J3" s="538"/>
      <c r="L3" s="538"/>
      <c r="M3" s="538"/>
      <c r="N3" s="538"/>
      <c r="O3" s="538"/>
      <c r="P3" s="538"/>
      <c r="Q3" s="538"/>
      <c r="R3" s="538"/>
      <c r="AC3" s="538"/>
      <c r="AD3" s="538"/>
      <c r="AE3" s="538"/>
      <c r="AF3" s="538"/>
      <c r="AG3" s="538"/>
      <c r="AH3" s="538"/>
      <c r="AI3" s="538"/>
      <c r="AJ3" s="538"/>
    </row>
    <row r="4" spans="2:36" x14ac:dyDescent="0.25">
      <c r="B4" s="777">
        <v>1</v>
      </c>
      <c r="C4" s="1156" t="s">
        <v>50</v>
      </c>
      <c r="D4" s="1157"/>
      <c r="E4" s="1157"/>
      <c r="F4" s="1157"/>
      <c r="G4" s="1157"/>
      <c r="H4" s="1157"/>
      <c r="I4" s="1157"/>
      <c r="J4" s="1158"/>
      <c r="K4" s="1002"/>
      <c r="L4" s="538"/>
      <c r="M4" s="538"/>
      <c r="N4" s="538"/>
      <c r="O4" s="538"/>
    </row>
    <row r="5" spans="2:36" x14ac:dyDescent="0.25">
      <c r="B5" s="975"/>
      <c r="C5" s="1159" t="s">
        <v>51</v>
      </c>
      <c r="D5" s="174"/>
      <c r="E5" s="174"/>
      <c r="F5" s="174"/>
      <c r="G5" s="174"/>
      <c r="H5" s="174"/>
      <c r="I5" s="174"/>
      <c r="J5" s="1160"/>
      <c r="K5" s="1003"/>
      <c r="L5" s="538"/>
      <c r="M5" s="538"/>
      <c r="N5" s="538"/>
      <c r="O5" s="538"/>
    </row>
    <row r="6" spans="2:36" ht="15.75" thickBot="1" x14ac:dyDescent="0.3">
      <c r="B6" s="775"/>
      <c r="C6" s="1161"/>
      <c r="D6" s="1162"/>
      <c r="E6" s="1162"/>
      <c r="F6" s="1162"/>
      <c r="G6" s="1162"/>
      <c r="H6" s="1162"/>
      <c r="I6" s="1162"/>
      <c r="J6" s="1163"/>
      <c r="K6" s="1003"/>
      <c r="L6" s="538"/>
      <c r="M6" s="538"/>
      <c r="N6" s="538"/>
      <c r="O6" s="538"/>
    </row>
    <row r="7" spans="2:36" ht="15.75" thickBot="1" x14ac:dyDescent="0.3">
      <c r="K7" s="1004"/>
    </row>
    <row r="8" spans="2:36" x14ac:dyDescent="0.25">
      <c r="B8" s="777">
        <v>2</v>
      </c>
      <c r="C8" s="1156" t="s">
        <v>2104</v>
      </c>
      <c r="D8" s="1157"/>
      <c r="E8" s="1157"/>
      <c r="F8" s="1157"/>
      <c r="G8" s="1157"/>
      <c r="H8" s="1157"/>
      <c r="I8" s="1157"/>
      <c r="J8" s="1158"/>
      <c r="K8" s="1005" t="s">
        <v>2409</v>
      </c>
    </row>
    <row r="9" spans="2:36" x14ac:dyDescent="0.25">
      <c r="B9" s="778"/>
      <c r="C9" s="1164" t="s">
        <v>1940</v>
      </c>
      <c r="D9" s="173"/>
      <c r="E9" s="174"/>
      <c r="F9" s="174"/>
      <c r="G9" s="174"/>
      <c r="H9" s="174"/>
      <c r="I9" s="174"/>
      <c r="J9" s="1160"/>
      <c r="K9" s="1004"/>
    </row>
    <row r="10" spans="2:36" x14ac:dyDescent="0.25">
      <c r="B10" s="778"/>
      <c r="C10" s="1164"/>
      <c r="D10" s="173" t="s">
        <v>2410</v>
      </c>
      <c r="E10" s="174"/>
      <c r="F10" s="174"/>
      <c r="G10" s="174"/>
      <c r="H10" s="174"/>
      <c r="I10" s="174"/>
      <c r="J10" s="1160"/>
      <c r="K10" s="1004"/>
    </row>
    <row r="11" spans="2:36" ht="15.75" thickBot="1" x14ac:dyDescent="0.3">
      <c r="B11" s="779"/>
      <c r="C11" s="1161"/>
      <c r="D11" s="1165" t="s">
        <v>1939</v>
      </c>
      <c r="E11" s="1162"/>
      <c r="F11" s="1162"/>
      <c r="G11" s="1162"/>
      <c r="H11" s="1162"/>
      <c r="I11" s="1162"/>
      <c r="J11" s="1163"/>
      <c r="K11" s="1004"/>
    </row>
    <row r="12" spans="2:36" ht="15.75" thickBot="1" x14ac:dyDescent="0.3">
      <c r="K12" s="1004"/>
    </row>
    <row r="13" spans="2:36" x14ac:dyDescent="0.25">
      <c r="B13" s="773"/>
      <c r="C13" s="1166" t="s">
        <v>2105</v>
      </c>
      <c r="D13" s="1157"/>
      <c r="E13" s="1157"/>
      <c r="F13" s="1157"/>
      <c r="G13" s="1157"/>
      <c r="H13" s="1157"/>
      <c r="I13" s="1157"/>
      <c r="J13" s="1158"/>
      <c r="K13" s="1005" t="s">
        <v>2411</v>
      </c>
      <c r="M13" s="4" t="s">
        <v>2413</v>
      </c>
    </row>
    <row r="14" spans="2:36" x14ac:dyDescent="0.25">
      <c r="B14" s="778"/>
      <c r="C14" s="1164"/>
      <c r="D14" s="173" t="s">
        <v>2415</v>
      </c>
      <c r="E14" s="174"/>
      <c r="F14" s="174"/>
      <c r="G14" s="174"/>
      <c r="H14" s="174"/>
      <c r="I14" s="174"/>
      <c r="J14" s="1160"/>
      <c r="K14" s="1004"/>
      <c r="L14" s="4" t="s">
        <v>2204</v>
      </c>
      <c r="M14" s="4" t="s">
        <v>2412</v>
      </c>
    </row>
    <row r="15" spans="2:36" ht="15.75" thickBot="1" x14ac:dyDescent="0.3">
      <c r="B15" s="778"/>
      <c r="C15" s="1171"/>
      <c r="D15" s="1172" t="s">
        <v>2416</v>
      </c>
      <c r="E15" s="1162"/>
      <c r="F15" s="1162"/>
      <c r="G15" s="1162"/>
      <c r="H15" s="1162"/>
      <c r="I15" s="1162"/>
      <c r="J15" s="1163"/>
      <c r="K15" s="1004"/>
      <c r="L15" s="4" t="s">
        <v>2159</v>
      </c>
      <c r="M15" s="4" t="s">
        <v>2414</v>
      </c>
    </row>
    <row r="16" spans="2:36" x14ac:dyDescent="0.25">
      <c r="B16" s="1170"/>
      <c r="C16" s="1167" t="s">
        <v>58</v>
      </c>
      <c r="D16" s="174" t="s">
        <v>1941</v>
      </c>
      <c r="E16" s="174"/>
      <c r="F16" s="174"/>
      <c r="G16" s="174"/>
      <c r="H16" s="174"/>
      <c r="I16" s="174"/>
      <c r="J16" s="1160"/>
      <c r="K16" s="1004"/>
    </row>
    <row r="17" spans="1:36" x14ac:dyDescent="0.25">
      <c r="B17" s="1170"/>
      <c r="C17" s="1167" t="s">
        <v>58</v>
      </c>
      <c r="D17" s="174" t="s">
        <v>1942</v>
      </c>
      <c r="E17" s="174"/>
      <c r="F17" s="174"/>
      <c r="G17" s="174"/>
      <c r="H17" s="174"/>
      <c r="I17" s="174"/>
      <c r="J17" s="1160"/>
      <c r="K17" s="1004"/>
    </row>
    <row r="18" spans="1:36" ht="15.75" thickBot="1" x14ac:dyDescent="0.3">
      <c r="B18" s="1170"/>
      <c r="C18" s="1168" t="s">
        <v>58</v>
      </c>
      <c r="D18" s="1162" t="s">
        <v>1943</v>
      </c>
      <c r="E18" s="1162"/>
      <c r="F18" s="1162"/>
      <c r="G18" s="1162"/>
      <c r="H18" s="1162"/>
      <c r="I18" s="1162"/>
      <c r="J18" s="1163"/>
      <c r="K18" s="1004"/>
    </row>
    <row r="19" spans="1:36" ht="15.75" thickBot="1" x14ac:dyDescent="0.3">
      <c r="B19" s="1169"/>
      <c r="C19" s="1168" t="s">
        <v>58</v>
      </c>
      <c r="D19" s="1162" t="s">
        <v>2417</v>
      </c>
      <c r="E19" s="1162"/>
      <c r="F19" s="1162"/>
      <c r="G19" s="1162"/>
      <c r="H19" s="1162"/>
      <c r="I19" s="1162"/>
      <c r="J19" s="1163"/>
      <c r="K19" s="1004"/>
    </row>
    <row r="20" spans="1:36" ht="15.75" thickBot="1" x14ac:dyDescent="0.3">
      <c r="K20" s="1004"/>
    </row>
    <row r="21" spans="1:36" ht="15.75" thickBot="1" x14ac:dyDescent="0.3">
      <c r="B21" s="783">
        <v>3</v>
      </c>
      <c r="C21" s="1173" t="s">
        <v>53</v>
      </c>
      <c r="D21" s="1174"/>
      <c r="E21" s="1174"/>
      <c r="F21" s="1174"/>
      <c r="G21" s="1174"/>
      <c r="H21" s="1174"/>
      <c r="I21" s="1174"/>
      <c r="J21" s="1175"/>
      <c r="K21" s="1004"/>
    </row>
    <row r="22" spans="1:36" ht="15.75" thickBot="1" x14ac:dyDescent="0.3">
      <c r="B22" s="782"/>
      <c r="K22" s="1004"/>
    </row>
    <row r="23" spans="1:36" ht="15.75" thickBot="1" x14ac:dyDescent="0.3">
      <c r="B23" s="783">
        <v>4</v>
      </c>
      <c r="C23" s="1173" t="s">
        <v>1978</v>
      </c>
      <c r="D23" s="1174"/>
      <c r="E23" s="1174"/>
      <c r="F23" s="1174"/>
      <c r="G23" s="1174"/>
      <c r="H23" s="1174"/>
      <c r="I23" s="1174"/>
      <c r="J23" s="1175"/>
      <c r="K23" s="1004"/>
      <c r="M23" s="1176" t="s">
        <v>2418</v>
      </c>
      <c r="N23" s="525"/>
      <c r="O23" s="525"/>
      <c r="P23" s="525"/>
      <c r="Q23" s="1177" t="s">
        <v>2420</v>
      </c>
    </row>
    <row r="24" spans="1:36" x14ac:dyDescent="0.25">
      <c r="B24" s="782"/>
      <c r="K24" s="1004"/>
      <c r="M24" s="296" t="s">
        <v>2419</v>
      </c>
      <c r="Q24" s="1178" t="s">
        <v>2420</v>
      </c>
    </row>
    <row r="25" spans="1:36" ht="15.75" thickBot="1" x14ac:dyDescent="0.3">
      <c r="B25" s="782"/>
      <c r="K25" s="1004"/>
      <c r="M25" s="527" t="s">
        <v>2421</v>
      </c>
      <c r="N25" s="1090"/>
      <c r="O25" s="1090"/>
      <c r="P25" s="1090"/>
      <c r="Q25" s="1179" t="s">
        <v>2420</v>
      </c>
    </row>
    <row r="26" spans="1:36" x14ac:dyDescent="0.25">
      <c r="B26" s="783" t="s">
        <v>54</v>
      </c>
      <c r="C26" s="784" t="s">
        <v>2001</v>
      </c>
      <c r="D26" s="784"/>
      <c r="E26" s="784"/>
      <c r="F26" s="784"/>
      <c r="G26" s="784"/>
      <c r="H26" s="784"/>
      <c r="I26" s="784"/>
      <c r="J26" s="785"/>
      <c r="K26" s="1005" t="s">
        <v>2160</v>
      </c>
    </row>
    <row r="27" spans="1:36" x14ac:dyDescent="0.25">
      <c r="K27" s="1004"/>
    </row>
    <row r="28" spans="1:36" x14ac:dyDescent="0.25">
      <c r="B28" s="777">
        <v>7</v>
      </c>
      <c r="C28" s="774" t="s">
        <v>55</v>
      </c>
      <c r="D28" s="786"/>
      <c r="E28" s="786"/>
      <c r="F28" s="786"/>
      <c r="G28" s="786"/>
      <c r="H28" s="786"/>
      <c r="I28" s="786"/>
      <c r="J28" s="787"/>
      <c r="K28" s="1005" t="s">
        <v>2409</v>
      </c>
    </row>
    <row r="29" spans="1:36" s="6" customFormat="1" x14ac:dyDescent="0.25">
      <c r="B29" s="788"/>
      <c r="C29" s="789" t="s">
        <v>58</v>
      </c>
      <c r="D29" s="173" t="s">
        <v>52</v>
      </c>
      <c r="E29" s="226"/>
      <c r="F29" s="226"/>
      <c r="G29" s="226"/>
      <c r="H29" s="226"/>
      <c r="I29" s="226"/>
      <c r="J29" s="790"/>
      <c r="K29" s="1005"/>
      <c r="L29" s="17"/>
      <c r="M29" s="17"/>
      <c r="N29" s="17"/>
      <c r="O29" s="17"/>
      <c r="P29" s="17"/>
      <c r="Q29" s="17"/>
      <c r="R29" s="17"/>
      <c r="AC29" s="17"/>
      <c r="AD29" s="17"/>
      <c r="AE29" s="17"/>
      <c r="AF29" s="17"/>
      <c r="AG29" s="17"/>
      <c r="AH29" s="17"/>
      <c r="AI29" s="17"/>
      <c r="AJ29" s="17"/>
    </row>
    <row r="30" spans="1:36" s="6" customFormat="1" x14ac:dyDescent="0.25">
      <c r="B30" s="788"/>
      <c r="C30" s="789" t="s">
        <v>58</v>
      </c>
      <c r="D30" s="173" t="s">
        <v>1907</v>
      </c>
      <c r="E30" s="226"/>
      <c r="F30" s="226"/>
      <c r="G30" s="226"/>
      <c r="H30" s="226"/>
      <c r="I30" s="226"/>
      <c r="J30" s="790"/>
      <c r="K30" s="1005"/>
      <c r="L30" s="17"/>
      <c r="M30" s="17"/>
      <c r="N30" s="17"/>
      <c r="O30" s="17"/>
      <c r="P30" s="17"/>
      <c r="Q30" s="17"/>
      <c r="R30" s="17"/>
      <c r="AC30" s="17"/>
      <c r="AD30" s="17"/>
      <c r="AE30" s="17"/>
      <c r="AF30" s="17"/>
      <c r="AG30" s="17"/>
      <c r="AH30" s="17"/>
      <c r="AI30" s="17"/>
      <c r="AJ30" s="17"/>
    </row>
    <row r="31" spans="1:36" x14ac:dyDescent="0.25">
      <c r="B31" s="778"/>
      <c r="C31" s="791" t="s">
        <v>58</v>
      </c>
      <c r="D31" s="797" t="s">
        <v>2128</v>
      </c>
      <c r="E31" s="798"/>
      <c r="F31" s="799" t="s">
        <v>2064</v>
      </c>
      <c r="G31" s="800"/>
      <c r="H31" s="800"/>
      <c r="I31" s="801"/>
      <c r="J31" s="792"/>
      <c r="K31" s="1004"/>
    </row>
    <row r="32" spans="1:36" s="6" customFormat="1" x14ac:dyDescent="0.25">
      <c r="A32"/>
      <c r="B32" s="788"/>
      <c r="C32" s="789" t="s">
        <v>58</v>
      </c>
      <c r="D32" s="174" t="s">
        <v>57</v>
      </c>
      <c r="E32" s="192"/>
      <c r="F32" s="174" t="s">
        <v>56</v>
      </c>
      <c r="G32" s="192"/>
      <c r="H32" s="192"/>
      <c r="I32" s="192"/>
      <c r="J32" s="790"/>
      <c r="K32" s="1004"/>
      <c r="L32" s="17"/>
      <c r="M32" s="17"/>
      <c r="N32" s="17"/>
      <c r="O32" s="17"/>
      <c r="P32" s="17"/>
      <c r="Q32" s="17"/>
      <c r="R32" s="17"/>
      <c r="AC32" s="17"/>
      <c r="AD32" s="17"/>
      <c r="AE32" s="17"/>
      <c r="AF32" s="17"/>
      <c r="AG32" s="17"/>
      <c r="AH32" s="17"/>
      <c r="AI32" s="17"/>
      <c r="AJ32" s="17"/>
    </row>
    <row r="33" spans="2:36" x14ac:dyDescent="0.25">
      <c r="B33" s="778"/>
      <c r="C33" s="791" t="s">
        <v>58</v>
      </c>
      <c r="D33" s="173" t="s">
        <v>15</v>
      </c>
      <c r="E33" s="226"/>
      <c r="F33" s="174" t="s">
        <v>1987</v>
      </c>
      <c r="G33" s="192"/>
      <c r="H33" s="192"/>
      <c r="I33" s="226"/>
      <c r="J33" s="792"/>
      <c r="K33" s="1004"/>
    </row>
    <row r="34" spans="2:36" x14ac:dyDescent="0.25">
      <c r="B34" s="778"/>
      <c r="C34" s="791"/>
      <c r="D34" s="173"/>
      <c r="E34" s="226"/>
      <c r="F34" s="174" t="s">
        <v>1988</v>
      </c>
      <c r="G34" s="192"/>
      <c r="H34" s="192"/>
      <c r="I34" s="226"/>
      <c r="J34" s="792"/>
      <c r="K34" s="1004"/>
    </row>
    <row r="35" spans="2:36" x14ac:dyDescent="0.25">
      <c r="B35" s="778"/>
      <c r="C35" s="791"/>
      <c r="D35" s="173"/>
      <c r="E35" s="226"/>
      <c r="F35" s="174" t="s">
        <v>1989</v>
      </c>
      <c r="G35" s="192"/>
      <c r="H35" s="192"/>
      <c r="I35" s="226"/>
      <c r="J35" s="792"/>
      <c r="K35" s="1004"/>
    </row>
    <row r="36" spans="2:36" x14ac:dyDescent="0.25">
      <c r="B36" s="779"/>
      <c r="C36" s="793"/>
      <c r="D36" s="780"/>
      <c r="E36" s="794"/>
      <c r="F36" s="776" t="s">
        <v>1990</v>
      </c>
      <c r="G36" s="795"/>
      <c r="H36" s="795"/>
      <c r="I36" s="794"/>
      <c r="J36" s="796"/>
      <c r="K36" s="1004"/>
    </row>
    <row r="37" spans="2:36" x14ac:dyDescent="0.25">
      <c r="K37" s="1004"/>
    </row>
    <row r="38" spans="2:36" x14ac:dyDescent="0.25">
      <c r="B38" s="812" t="s">
        <v>2161</v>
      </c>
      <c r="C38" s="802" t="s">
        <v>2162</v>
      </c>
      <c r="D38" s="786"/>
      <c r="E38" s="786"/>
      <c r="F38" s="786"/>
      <c r="G38" s="786"/>
      <c r="H38" s="786"/>
      <c r="I38" s="786"/>
      <c r="J38" s="787"/>
      <c r="K38" s="1005" t="s">
        <v>2169</v>
      </c>
    </row>
    <row r="39" spans="2:36" x14ac:dyDescent="0.25">
      <c r="B39" s="814"/>
      <c r="C39" s="977" t="s">
        <v>2163</v>
      </c>
      <c r="D39" s="192"/>
      <c r="E39" s="192"/>
      <c r="F39" s="192"/>
      <c r="G39" s="192"/>
      <c r="H39" s="192"/>
      <c r="I39" s="192"/>
      <c r="J39" s="792"/>
      <c r="K39" s="1005" t="s">
        <v>1182</v>
      </c>
    </row>
    <row r="40" spans="2:36" x14ac:dyDescent="0.25">
      <c r="B40" s="814"/>
      <c r="C40" s="977" t="s">
        <v>2164</v>
      </c>
      <c r="D40" s="192"/>
      <c r="E40" s="192"/>
      <c r="F40" s="192"/>
      <c r="G40" s="192"/>
      <c r="H40" s="192"/>
      <c r="I40" s="192"/>
      <c r="J40" s="792"/>
      <c r="K40" s="1005" t="s">
        <v>1185</v>
      </c>
    </row>
    <row r="41" spans="2:36" x14ac:dyDescent="0.25">
      <c r="B41" s="814"/>
      <c r="C41" s="977" t="s">
        <v>2165</v>
      </c>
      <c r="D41" s="192"/>
      <c r="E41" s="192"/>
      <c r="F41" s="192"/>
      <c r="G41" s="192"/>
      <c r="H41" s="192"/>
      <c r="I41" s="192"/>
      <c r="J41" s="792"/>
      <c r="K41" s="1005" t="s">
        <v>1181</v>
      </c>
    </row>
    <row r="42" spans="2:36" x14ac:dyDescent="0.25">
      <c r="B42" s="814"/>
      <c r="C42" s="977" t="s">
        <v>2166</v>
      </c>
      <c r="D42" s="192"/>
      <c r="E42" s="192"/>
      <c r="F42" s="192"/>
      <c r="G42" s="192"/>
      <c r="H42" s="192"/>
      <c r="I42" s="192"/>
      <c r="J42" s="792"/>
      <c r="K42" s="1005" t="s">
        <v>1178</v>
      </c>
    </row>
    <row r="43" spans="2:36" x14ac:dyDescent="0.25">
      <c r="B43" s="814"/>
      <c r="C43" s="977" t="s">
        <v>2167</v>
      </c>
      <c r="D43" s="192"/>
      <c r="E43" s="192"/>
      <c r="F43" s="192"/>
      <c r="G43" s="192"/>
      <c r="H43" s="192"/>
      <c r="I43" s="192"/>
      <c r="J43" s="792"/>
      <c r="K43" s="1005" t="s">
        <v>1175</v>
      </c>
    </row>
    <row r="44" spans="2:36" x14ac:dyDescent="0.25">
      <c r="B44" s="814"/>
      <c r="C44" s="977" t="s">
        <v>2168</v>
      </c>
      <c r="D44" s="192"/>
      <c r="E44" s="192"/>
      <c r="F44" s="192"/>
      <c r="G44" s="192"/>
      <c r="H44" s="192"/>
      <c r="I44" s="192"/>
      <c r="J44" s="792"/>
      <c r="K44" s="1004"/>
    </row>
    <row r="45" spans="2:36" x14ac:dyDescent="0.25">
      <c r="B45" s="814"/>
      <c r="C45" s="977" t="s">
        <v>2170</v>
      </c>
      <c r="D45" s="192"/>
      <c r="E45" s="192"/>
      <c r="F45" s="192"/>
      <c r="G45" s="192"/>
      <c r="H45" s="192"/>
      <c r="I45" s="192"/>
      <c r="J45" s="792"/>
      <c r="K45" s="1005" t="s">
        <v>1172</v>
      </c>
    </row>
    <row r="46" spans="2:36" x14ac:dyDescent="0.25">
      <c r="B46" s="814"/>
      <c r="C46" s="977" t="s">
        <v>2171</v>
      </c>
      <c r="D46" s="192"/>
      <c r="E46" s="192"/>
      <c r="F46" s="192"/>
      <c r="G46" s="192"/>
      <c r="H46" s="192"/>
      <c r="I46" s="192"/>
      <c r="J46" s="792"/>
      <c r="K46" s="1005" t="s">
        <v>1169</v>
      </c>
    </row>
    <row r="47" spans="2:36" x14ac:dyDescent="0.25">
      <c r="B47" s="803"/>
      <c r="C47" s="174" t="s">
        <v>1993</v>
      </c>
      <c r="D47" s="192"/>
      <c r="E47" s="192"/>
      <c r="F47" s="192"/>
      <c r="G47" s="192"/>
      <c r="H47" s="192"/>
      <c r="I47" s="192"/>
      <c r="J47" s="792"/>
      <c r="K47" s="1004"/>
    </row>
    <row r="48" spans="2:36" s="110" customFormat="1" x14ac:dyDescent="0.25">
      <c r="B48" s="804"/>
      <c r="C48" s="805" t="s">
        <v>1994</v>
      </c>
      <c r="D48" s="806"/>
      <c r="E48" s="806"/>
      <c r="F48" s="806"/>
      <c r="G48" s="806"/>
      <c r="H48" s="806"/>
      <c r="I48" s="806"/>
      <c r="J48" s="807"/>
      <c r="K48" s="1006"/>
      <c r="L48" s="582"/>
      <c r="M48" s="582"/>
      <c r="N48" s="582"/>
      <c r="O48" s="582"/>
      <c r="P48" s="582"/>
      <c r="Q48" s="582"/>
      <c r="R48" s="582"/>
      <c r="AC48" s="582"/>
      <c r="AD48" s="582"/>
      <c r="AE48" s="582"/>
      <c r="AF48" s="582"/>
      <c r="AG48" s="582"/>
      <c r="AH48" s="582"/>
      <c r="AI48" s="582"/>
      <c r="AJ48" s="582"/>
    </row>
    <row r="49" spans="1:36" s="110" customFormat="1" x14ac:dyDescent="0.25">
      <c r="B49" s="808"/>
      <c r="C49" s="809" t="s">
        <v>1995</v>
      </c>
      <c r="D49" s="810"/>
      <c r="E49" s="810"/>
      <c r="F49" s="810"/>
      <c r="G49" s="810"/>
      <c r="H49" s="810"/>
      <c r="I49" s="810"/>
      <c r="J49" s="811"/>
      <c r="K49" s="1006"/>
      <c r="L49" s="582"/>
      <c r="M49" s="582"/>
      <c r="N49" s="582"/>
      <c r="O49" s="582"/>
      <c r="P49" s="582"/>
      <c r="Q49" s="582"/>
      <c r="R49" s="582"/>
      <c r="AC49" s="582"/>
      <c r="AD49" s="582"/>
      <c r="AE49" s="582"/>
      <c r="AF49" s="582"/>
      <c r="AG49" s="582"/>
      <c r="AH49" s="582"/>
      <c r="AI49" s="582"/>
      <c r="AJ49" s="582"/>
    </row>
    <row r="50" spans="1:36" ht="15.75" thickBot="1" x14ac:dyDescent="0.3">
      <c r="K50" s="1004"/>
    </row>
    <row r="51" spans="1:36" ht="15.75" thickBot="1" x14ac:dyDescent="0.3">
      <c r="B51" s="1183">
        <v>11</v>
      </c>
      <c r="C51" s="1173" t="s">
        <v>60</v>
      </c>
      <c r="D51" s="1181"/>
      <c r="E51" s="1181"/>
      <c r="F51" s="1181"/>
      <c r="G51" s="1181"/>
      <c r="H51" s="1181"/>
      <c r="I51" s="1181"/>
      <c r="J51" s="1182"/>
      <c r="K51" s="1180" t="s">
        <v>2172</v>
      </c>
    </row>
    <row r="52" spans="1:36" ht="15.75" thickBot="1" x14ac:dyDescent="0.3">
      <c r="B52" s="782"/>
      <c r="H52" s="6"/>
      <c r="K52" s="1004"/>
    </row>
    <row r="53" spans="1:36" ht="15.75" thickBot="1" x14ac:dyDescent="0.3">
      <c r="B53" s="1183" t="s">
        <v>62</v>
      </c>
      <c r="C53" s="1173" t="s">
        <v>61</v>
      </c>
      <c r="D53" s="1181"/>
      <c r="E53" s="1181"/>
      <c r="F53" s="1181"/>
      <c r="G53" s="1181"/>
      <c r="H53" s="1181"/>
      <c r="I53" s="1181"/>
      <c r="J53" s="1182"/>
      <c r="K53" s="1180" t="s">
        <v>2191</v>
      </c>
    </row>
    <row r="54" spans="1:36" ht="15.75" thickBot="1" x14ac:dyDescent="0.3">
      <c r="B54" s="782"/>
      <c r="K54" s="1004"/>
    </row>
    <row r="55" spans="1:36" ht="15.75" thickBot="1" x14ac:dyDescent="0.3">
      <c r="B55" s="1183">
        <v>18</v>
      </c>
      <c r="C55" s="1173" t="s">
        <v>63</v>
      </c>
      <c r="D55" s="1181"/>
      <c r="E55" s="1181"/>
      <c r="F55" s="1181"/>
      <c r="G55" s="1181"/>
      <c r="H55" s="1181"/>
      <c r="I55" s="1181"/>
      <c r="J55" s="1182"/>
      <c r="K55" s="1004"/>
    </row>
    <row r="56" spans="1:36" ht="15.75" thickBot="1" x14ac:dyDescent="0.3">
      <c r="A56" s="4"/>
      <c r="B56" s="813"/>
      <c r="C56" s="4"/>
      <c r="D56" s="4"/>
      <c r="E56" s="4"/>
      <c r="F56" s="4"/>
      <c r="G56" s="4"/>
      <c r="H56" s="4"/>
      <c r="I56" s="4"/>
      <c r="J56" s="4"/>
      <c r="K56" s="1007"/>
    </row>
    <row r="57" spans="1:36" ht="15.75" thickBot="1" x14ac:dyDescent="0.3">
      <c r="B57" s="1183" t="s">
        <v>64</v>
      </c>
      <c r="C57" s="1173" t="s">
        <v>2422</v>
      </c>
      <c r="D57" s="1181"/>
      <c r="E57" s="1181"/>
      <c r="F57" s="1181"/>
      <c r="G57" s="1181"/>
      <c r="H57" s="1181"/>
      <c r="I57" s="1181"/>
      <c r="J57" s="1182"/>
      <c r="K57" s="1183" t="s">
        <v>2423</v>
      </c>
    </row>
    <row r="58" spans="1:36" ht="15.75" thickBot="1" x14ac:dyDescent="0.3">
      <c r="B58" s="782"/>
      <c r="K58" s="1004"/>
    </row>
    <row r="59" spans="1:36" x14ac:dyDescent="0.25">
      <c r="B59" s="1184" t="s">
        <v>65</v>
      </c>
      <c r="C59" s="1156" t="s">
        <v>1897</v>
      </c>
      <c r="D59" s="1188"/>
      <c r="E59" s="1188"/>
      <c r="F59" s="1188"/>
      <c r="G59" s="1188"/>
      <c r="H59" s="1188"/>
      <c r="I59" s="1188"/>
      <c r="J59" s="1189"/>
      <c r="K59" s="1190"/>
    </row>
    <row r="60" spans="1:36" x14ac:dyDescent="0.25">
      <c r="B60" s="1185"/>
      <c r="C60" s="1159" t="s">
        <v>2112</v>
      </c>
      <c r="D60" s="192"/>
      <c r="E60" s="192"/>
      <c r="F60" s="192"/>
      <c r="G60" s="192"/>
      <c r="H60" s="192"/>
      <c r="I60" s="192"/>
      <c r="J60" s="792"/>
      <c r="K60" s="1185" t="s">
        <v>2424</v>
      </c>
    </row>
    <row r="61" spans="1:36" ht="15.75" thickBot="1" x14ac:dyDescent="0.3">
      <c r="B61" s="1186"/>
      <c r="C61" s="1161" t="s">
        <v>2113</v>
      </c>
      <c r="D61" s="1191"/>
      <c r="E61" s="1191"/>
      <c r="F61" s="1191"/>
      <c r="G61" s="1191"/>
      <c r="H61" s="1191"/>
      <c r="I61" s="1191"/>
      <c r="J61" s="1192"/>
      <c r="K61" s="1193"/>
    </row>
    <row r="62" spans="1:36" ht="15.75" thickBot="1" x14ac:dyDescent="0.3">
      <c r="K62" s="1004"/>
    </row>
    <row r="63" spans="1:36" ht="15.75" thickBot="1" x14ac:dyDescent="0.3">
      <c r="B63" s="1183">
        <v>36</v>
      </c>
      <c r="C63" s="1173" t="s">
        <v>69</v>
      </c>
      <c r="D63" s="1181"/>
      <c r="E63" s="1181"/>
      <c r="F63" s="1181"/>
      <c r="G63" s="1181"/>
      <c r="H63" s="1181"/>
      <c r="I63" s="1181"/>
      <c r="J63" s="1182"/>
      <c r="K63" s="1194" t="s">
        <v>2195</v>
      </c>
    </row>
    <row r="64" spans="1:36" ht="15.75" thickBot="1" x14ac:dyDescent="0.3">
      <c r="K64" s="1004"/>
    </row>
    <row r="65" spans="2:11" x14ac:dyDescent="0.25">
      <c r="B65" s="1198" t="s">
        <v>2173</v>
      </c>
      <c r="C65" s="1156" t="s">
        <v>2174</v>
      </c>
      <c r="D65" s="1188"/>
      <c r="E65" s="1188"/>
      <c r="F65" s="1188"/>
      <c r="G65" s="1188"/>
      <c r="H65" s="1188"/>
      <c r="I65" s="1188"/>
      <c r="J65" s="1195"/>
      <c r="K65" s="1201" t="s">
        <v>2177</v>
      </c>
    </row>
    <row r="66" spans="2:11" x14ac:dyDescent="0.25">
      <c r="B66" s="1199"/>
      <c r="C66" s="1159" t="s">
        <v>2175</v>
      </c>
      <c r="D66" s="192"/>
      <c r="E66" s="192"/>
      <c r="F66" s="192"/>
      <c r="G66" s="192"/>
      <c r="H66" s="192"/>
      <c r="I66" s="192"/>
      <c r="J66" s="1196"/>
      <c r="K66" s="1187"/>
    </row>
    <row r="67" spans="2:11" ht="15.75" thickBot="1" x14ac:dyDescent="0.3">
      <c r="B67" s="1200"/>
      <c r="C67" s="1161" t="s">
        <v>2176</v>
      </c>
      <c r="D67" s="1191"/>
      <c r="E67" s="1191"/>
      <c r="F67" s="1191"/>
      <c r="G67" s="1191"/>
      <c r="H67" s="1191"/>
      <c r="I67" s="1191"/>
      <c r="J67" s="1197"/>
      <c r="K67" s="1193"/>
    </row>
    <row r="68" spans="2:11" ht="15.75" thickBot="1" x14ac:dyDescent="0.3">
      <c r="K68" s="1004"/>
    </row>
    <row r="69" spans="2:11" x14ac:dyDescent="0.25">
      <c r="B69" s="1184">
        <v>45</v>
      </c>
      <c r="C69" s="1202" t="s">
        <v>2196</v>
      </c>
      <c r="D69" s="1188"/>
      <c r="E69" s="1188"/>
      <c r="F69" s="1188"/>
      <c r="G69" s="1188"/>
      <c r="H69" s="1188"/>
      <c r="I69" s="1188"/>
      <c r="J69" s="1195"/>
      <c r="K69" s="1201" t="s">
        <v>2203</v>
      </c>
    </row>
    <row r="70" spans="2:11" x14ac:dyDescent="0.25">
      <c r="B70" s="1187"/>
      <c r="C70" s="1203" t="s">
        <v>2197</v>
      </c>
      <c r="D70" s="192"/>
      <c r="E70" s="192"/>
      <c r="F70" s="192"/>
      <c r="G70" s="192"/>
      <c r="H70" s="192"/>
      <c r="I70" s="192"/>
      <c r="J70" s="1196"/>
      <c r="K70" s="1187"/>
    </row>
    <row r="71" spans="2:11" x14ac:dyDescent="0.25">
      <c r="B71" s="1187"/>
      <c r="C71" s="1204" t="s">
        <v>2198</v>
      </c>
      <c r="D71" s="192"/>
      <c r="E71" s="192"/>
      <c r="F71" s="192"/>
      <c r="G71" s="192"/>
      <c r="H71" s="192"/>
      <c r="I71" s="192"/>
      <c r="J71" s="1196"/>
      <c r="K71" s="1187"/>
    </row>
    <row r="72" spans="2:11" x14ac:dyDescent="0.25">
      <c r="B72" s="1187"/>
      <c r="C72" s="1204" t="s">
        <v>2199</v>
      </c>
      <c r="D72" s="192"/>
      <c r="E72" s="192"/>
      <c r="F72" s="192"/>
      <c r="G72" s="192"/>
      <c r="H72" s="192"/>
      <c r="I72" s="192"/>
      <c r="J72" s="1196"/>
      <c r="K72" s="1187"/>
    </row>
    <row r="73" spans="2:11" x14ac:dyDescent="0.25">
      <c r="B73" s="1187"/>
      <c r="C73" s="1204" t="s">
        <v>2200</v>
      </c>
      <c r="D73" s="192"/>
      <c r="E73" s="192"/>
      <c r="F73" s="192"/>
      <c r="G73" s="192"/>
      <c r="H73" s="192"/>
      <c r="I73" s="192"/>
      <c r="J73" s="1196"/>
      <c r="K73" s="1187"/>
    </row>
    <row r="74" spans="2:11" x14ac:dyDescent="0.25">
      <c r="B74" s="1187"/>
      <c r="C74" s="1204" t="s">
        <v>2201</v>
      </c>
      <c r="D74" s="192"/>
      <c r="E74" s="192"/>
      <c r="F74" s="192"/>
      <c r="G74" s="192"/>
      <c r="H74" s="192"/>
      <c r="I74" s="192"/>
      <c r="J74" s="1196"/>
      <c r="K74" s="1187"/>
    </row>
    <row r="75" spans="2:11" x14ac:dyDescent="0.25">
      <c r="B75" s="1187"/>
      <c r="C75" s="1204" t="s">
        <v>2202</v>
      </c>
      <c r="D75" s="192"/>
      <c r="E75" s="192"/>
      <c r="F75" s="192"/>
      <c r="G75" s="192"/>
      <c r="H75" s="192"/>
      <c r="I75" s="192"/>
      <c r="J75" s="1196"/>
      <c r="K75" s="1187"/>
    </row>
    <row r="76" spans="2:11" ht="15.75" thickBot="1" x14ac:dyDescent="0.3">
      <c r="B76" s="1193"/>
      <c r="C76" s="1205"/>
      <c r="D76" s="1191"/>
      <c r="E76" s="1191"/>
      <c r="F76" s="1191"/>
      <c r="G76" s="1191"/>
      <c r="H76" s="1191"/>
      <c r="I76" s="1191"/>
      <c r="J76" s="1197"/>
      <c r="K76" s="1193"/>
    </row>
  </sheetData>
  <phoneticPr fontId="30" type="noConversion"/>
  <hyperlinks>
    <hyperlink ref="C63" r:id="rId1" display="https://drive.google.com/open?id=1uheWX01kSU7tVKw3j2vBqAAdnqPrF8z0" xr:uid="{3EABE6E9-71A2-4527-A306-2B97B7899677}"/>
    <hyperlink ref="C65" r:id="rId2" display="https://drive.google.com/open?id=1uheWX01kSU7tVKw3j2vBqAAdnqPrF8z0" xr:uid="{BC57B041-D222-4C0C-AF4C-A07913D64D69}"/>
  </hyperlinks>
  <pageMargins left="0.7" right="0.7" top="0.75" bottom="0.75" header="0.3" footer="0.3"/>
  <pageSetup paperSize="9" orientation="portrait"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D142B-D529-42A9-BF2E-4994B5497EF7}">
  <sheetPr>
    <tabColor rgb="FF0070C0"/>
  </sheetPr>
  <dimension ref="A1:W136"/>
  <sheetViews>
    <sheetView topLeftCell="K1" zoomScale="110" zoomScaleNormal="110" workbookViewId="0"/>
  </sheetViews>
  <sheetFormatPr baseColWidth="10" defaultRowHeight="21" x14ac:dyDescent="0.35"/>
  <cols>
    <col min="11" max="16384" width="11.42578125" style="1206"/>
  </cols>
  <sheetData>
    <row r="1" spans="1:10" customFormat="1" ht="15" x14ac:dyDescent="0.25">
      <c r="A1" s="201" t="s">
        <v>2155</v>
      </c>
      <c r="B1" s="204"/>
      <c r="C1" s="204"/>
      <c r="D1" s="204"/>
      <c r="E1" s="204"/>
      <c r="F1" s="204"/>
      <c r="G1" s="204"/>
      <c r="H1" s="204"/>
      <c r="I1" s="204"/>
      <c r="J1" s="204"/>
    </row>
    <row r="2" spans="1:10" customFormat="1" ht="15" x14ac:dyDescent="0.25">
      <c r="A2" s="204" t="s">
        <v>2156</v>
      </c>
      <c r="B2" s="204"/>
      <c r="C2" s="204"/>
      <c r="D2" s="204"/>
      <c r="E2" s="204"/>
      <c r="F2" s="204"/>
      <c r="G2" s="204"/>
      <c r="H2" s="204"/>
      <c r="I2" s="204"/>
      <c r="J2" s="204"/>
    </row>
    <row r="3" spans="1:10" customFormat="1" ht="15" x14ac:dyDescent="0.25">
      <c r="A3" s="204"/>
      <c r="B3" s="204"/>
      <c r="C3" s="204"/>
      <c r="D3" s="204"/>
      <c r="E3" s="204"/>
      <c r="F3" s="204"/>
      <c r="G3" s="204"/>
      <c r="H3" s="204"/>
      <c r="I3" s="204"/>
      <c r="J3" s="204"/>
    </row>
    <row r="4" spans="1:10" customFormat="1" ht="15" x14ac:dyDescent="0.25">
      <c r="A4" s="204"/>
      <c r="B4" s="204"/>
      <c r="C4" s="204"/>
      <c r="D4" s="204"/>
      <c r="E4" s="204"/>
      <c r="F4" s="204"/>
      <c r="G4" s="204"/>
      <c r="H4" s="204"/>
      <c r="I4" s="204"/>
      <c r="J4" s="204"/>
    </row>
    <row r="5" spans="1:10" customFormat="1" ht="15" x14ac:dyDescent="0.25">
      <c r="A5" s="204"/>
      <c r="B5" s="204"/>
      <c r="C5" s="204"/>
      <c r="D5" s="204"/>
      <c r="E5" s="204"/>
      <c r="F5" s="204"/>
      <c r="G5" s="204"/>
      <c r="H5" s="204"/>
      <c r="I5" s="204"/>
      <c r="J5" s="204"/>
    </row>
    <row r="6" spans="1:10" customFormat="1" ht="15" x14ac:dyDescent="0.25">
      <c r="A6" s="204"/>
      <c r="B6" s="204"/>
      <c r="C6" s="204"/>
      <c r="D6" s="204"/>
      <c r="E6" s="204"/>
      <c r="F6" s="204"/>
      <c r="G6" s="204"/>
      <c r="H6" s="204"/>
      <c r="I6" s="204"/>
      <c r="J6" s="204"/>
    </row>
    <row r="7" spans="1:10" customFormat="1" ht="15" x14ac:dyDescent="0.25">
      <c r="A7" s="204"/>
      <c r="B7" s="204"/>
      <c r="C7" s="204"/>
      <c r="D7" s="204"/>
      <c r="E7" s="204"/>
      <c r="F7" s="204"/>
      <c r="G7" s="204"/>
      <c r="H7" s="204"/>
      <c r="I7" s="204"/>
      <c r="J7" s="204"/>
    </row>
    <row r="8" spans="1:10" customFormat="1" ht="15" x14ac:dyDescent="0.25">
      <c r="A8" s="204"/>
      <c r="B8" s="204"/>
      <c r="C8" s="204"/>
      <c r="D8" s="204"/>
      <c r="E8" s="204"/>
      <c r="F8" s="204"/>
      <c r="G8" s="204"/>
      <c r="H8" s="204"/>
      <c r="I8" s="204"/>
      <c r="J8" s="204"/>
    </row>
    <row r="9" spans="1:10" customFormat="1" ht="15" x14ac:dyDescent="0.25">
      <c r="A9" s="204"/>
      <c r="B9" s="204"/>
      <c r="C9" s="204"/>
      <c r="D9" s="204"/>
      <c r="E9" s="204"/>
      <c r="F9" s="204"/>
      <c r="G9" s="204"/>
      <c r="H9" s="204"/>
      <c r="I9" s="204"/>
      <c r="J9" s="204"/>
    </row>
    <row r="10" spans="1:10" customFormat="1" ht="15" x14ac:dyDescent="0.25">
      <c r="A10" s="204"/>
      <c r="B10" s="204"/>
      <c r="C10" s="204"/>
      <c r="D10" s="204"/>
      <c r="E10" s="204"/>
      <c r="F10" s="204"/>
      <c r="G10" s="204"/>
      <c r="H10" s="204"/>
      <c r="I10" s="204"/>
      <c r="J10" s="204"/>
    </row>
    <row r="11" spans="1:10" customFormat="1" ht="15" x14ac:dyDescent="0.25">
      <c r="A11" s="204"/>
      <c r="B11" s="204"/>
      <c r="C11" s="204"/>
      <c r="D11" s="204"/>
      <c r="E11" s="204"/>
      <c r="F11" s="204"/>
      <c r="G11" s="204"/>
      <c r="H11" s="204"/>
      <c r="I11" s="204"/>
      <c r="J11" s="204"/>
    </row>
    <row r="12" spans="1:10" customFormat="1" ht="15" x14ac:dyDescent="0.25">
      <c r="A12" s="204"/>
      <c r="B12" s="204"/>
      <c r="C12" s="204"/>
      <c r="D12" s="204"/>
      <c r="E12" s="204"/>
      <c r="F12" s="204"/>
      <c r="G12" s="204"/>
      <c r="H12" s="204"/>
      <c r="I12" s="204"/>
      <c r="J12" s="204"/>
    </row>
    <row r="13" spans="1:10" customFormat="1" ht="15" x14ac:dyDescent="0.25">
      <c r="A13" s="204"/>
      <c r="B13" s="204"/>
      <c r="C13" s="204"/>
      <c r="D13" s="204"/>
      <c r="E13" s="204"/>
      <c r="F13" s="204"/>
      <c r="G13" s="204"/>
      <c r="H13" s="204"/>
      <c r="I13" s="204"/>
      <c r="J13" s="204"/>
    </row>
    <row r="14" spans="1:10" customFormat="1" ht="15" x14ac:dyDescent="0.25">
      <c r="A14" s="204"/>
      <c r="B14" s="204"/>
      <c r="C14" s="204"/>
      <c r="D14" s="204"/>
      <c r="E14" s="204"/>
      <c r="F14" s="204"/>
      <c r="G14" s="204"/>
      <c r="H14" s="204"/>
      <c r="I14" s="204"/>
      <c r="J14" s="204"/>
    </row>
    <row r="15" spans="1:10" customFormat="1" ht="15" x14ac:dyDescent="0.25">
      <c r="A15" s="204"/>
      <c r="B15" s="204"/>
      <c r="C15" s="204"/>
      <c r="D15" s="204"/>
      <c r="E15" s="204"/>
      <c r="F15" s="204"/>
      <c r="G15" s="204"/>
      <c r="H15" s="204"/>
      <c r="I15" s="204"/>
      <c r="J15" s="204"/>
    </row>
    <row r="16" spans="1:10" customFormat="1" ht="15" x14ac:dyDescent="0.25">
      <c r="A16" s="204"/>
      <c r="B16" s="204"/>
      <c r="C16" s="204"/>
      <c r="D16" s="204"/>
      <c r="E16" s="204"/>
      <c r="F16" s="204"/>
      <c r="G16" s="204"/>
      <c r="H16" s="204"/>
      <c r="I16" s="204"/>
      <c r="J16" s="204"/>
    </row>
    <row r="17" spans="1:10" customFormat="1" ht="15" x14ac:dyDescent="0.25">
      <c r="A17" s="204"/>
      <c r="B17" s="204"/>
      <c r="C17" s="204"/>
      <c r="D17" s="204"/>
      <c r="E17" s="204"/>
      <c r="F17" s="204"/>
      <c r="G17" s="204"/>
      <c r="H17" s="204"/>
      <c r="I17" s="204"/>
      <c r="J17" s="204"/>
    </row>
    <row r="18" spans="1:10" customFormat="1" ht="15" x14ac:dyDescent="0.25">
      <c r="A18" s="204"/>
      <c r="B18" s="204"/>
      <c r="C18" s="204"/>
      <c r="D18" s="204"/>
      <c r="E18" s="204"/>
      <c r="F18" s="204"/>
      <c r="G18" s="204"/>
      <c r="H18" s="204"/>
      <c r="I18" s="204"/>
      <c r="J18" s="204"/>
    </row>
    <row r="19" spans="1:10" customFormat="1" ht="15" x14ac:dyDescent="0.25">
      <c r="A19" s="204"/>
      <c r="B19" s="204"/>
      <c r="C19" s="204"/>
      <c r="D19" s="204"/>
      <c r="E19" s="204"/>
      <c r="F19" s="204"/>
      <c r="G19" s="204"/>
      <c r="H19" s="204"/>
      <c r="I19" s="204"/>
      <c r="J19" s="204"/>
    </row>
    <row r="20" spans="1:10" customFormat="1" ht="15" x14ac:dyDescent="0.25">
      <c r="A20" s="204"/>
      <c r="B20" s="204"/>
      <c r="C20" s="204"/>
      <c r="D20" s="204"/>
      <c r="E20" s="204"/>
      <c r="F20" s="204"/>
      <c r="G20" s="204"/>
      <c r="H20" s="204"/>
      <c r="I20" s="204"/>
      <c r="J20" s="204"/>
    </row>
    <row r="21" spans="1:10" customFormat="1" ht="15" x14ac:dyDescent="0.25">
      <c r="A21" s="204"/>
      <c r="B21" s="204"/>
      <c r="C21" s="204"/>
      <c r="D21" s="204"/>
      <c r="E21" s="204"/>
      <c r="F21" s="204"/>
      <c r="G21" s="204"/>
      <c r="H21" s="204"/>
      <c r="I21" s="204"/>
      <c r="J21" s="204"/>
    </row>
    <row r="22" spans="1:10" customFormat="1" ht="15" x14ac:dyDescent="0.25">
      <c r="A22" s="204"/>
      <c r="B22" s="204"/>
      <c r="C22" s="204"/>
      <c r="D22" s="204"/>
      <c r="E22" s="204"/>
      <c r="F22" s="204"/>
      <c r="G22" s="204"/>
      <c r="H22" s="204"/>
      <c r="I22" s="204"/>
      <c r="J22" s="204"/>
    </row>
    <row r="23" spans="1:10" customFormat="1" ht="15" x14ac:dyDescent="0.25">
      <c r="A23" s="204"/>
      <c r="B23" s="204"/>
      <c r="C23" s="204"/>
      <c r="D23" s="204"/>
      <c r="E23" s="204"/>
      <c r="F23" s="204"/>
      <c r="G23" s="204"/>
      <c r="H23" s="204"/>
      <c r="I23" s="204"/>
      <c r="J23" s="204"/>
    </row>
    <row r="24" spans="1:10" customFormat="1" ht="15" x14ac:dyDescent="0.25">
      <c r="A24" s="204"/>
      <c r="B24" s="204"/>
      <c r="C24" s="204"/>
      <c r="D24" s="204"/>
      <c r="E24" s="204"/>
      <c r="F24" s="204"/>
      <c r="G24" s="204"/>
      <c r="H24" s="204"/>
      <c r="I24" s="204"/>
      <c r="J24" s="204"/>
    </row>
    <row r="25" spans="1:10" customFormat="1" ht="15" x14ac:dyDescent="0.25">
      <c r="A25" s="204"/>
      <c r="B25" s="204"/>
      <c r="C25" s="204"/>
      <c r="D25" s="204"/>
      <c r="E25" s="204"/>
      <c r="F25" s="204"/>
      <c r="G25" s="204"/>
      <c r="H25" s="204"/>
      <c r="I25" s="204"/>
      <c r="J25" s="204"/>
    </row>
    <row r="26" spans="1:10" customFormat="1" ht="15" x14ac:dyDescent="0.25">
      <c r="A26" s="204"/>
      <c r="B26" s="204"/>
      <c r="C26" s="204"/>
      <c r="D26" s="204"/>
      <c r="E26" s="204"/>
      <c r="F26" s="204"/>
      <c r="G26" s="204"/>
      <c r="H26" s="204"/>
      <c r="I26" s="204"/>
      <c r="J26" s="204"/>
    </row>
    <row r="27" spans="1:10" customFormat="1" ht="15" x14ac:dyDescent="0.25">
      <c r="A27" s="204"/>
      <c r="B27" s="204"/>
      <c r="C27" s="204"/>
      <c r="D27" s="204"/>
      <c r="E27" s="204"/>
      <c r="F27" s="204"/>
      <c r="G27" s="204"/>
      <c r="H27" s="204"/>
      <c r="I27" s="204"/>
      <c r="J27" s="204"/>
    </row>
    <row r="28" spans="1:10" customFormat="1" ht="15" x14ac:dyDescent="0.25">
      <c r="A28" s="204"/>
      <c r="B28" s="204"/>
      <c r="C28" s="204"/>
      <c r="D28" s="204"/>
      <c r="E28" s="204"/>
      <c r="F28" s="204"/>
      <c r="G28" s="204"/>
      <c r="H28" s="204"/>
      <c r="I28" s="204"/>
      <c r="J28" s="204"/>
    </row>
    <row r="29" spans="1:10" customFormat="1" ht="15" x14ac:dyDescent="0.25">
      <c r="A29" s="204"/>
      <c r="B29" s="204"/>
      <c r="C29" s="204"/>
      <c r="D29" s="204"/>
      <c r="E29" s="204"/>
      <c r="F29" s="204"/>
      <c r="G29" s="204"/>
      <c r="H29" s="204"/>
      <c r="I29" s="204"/>
      <c r="J29" s="204"/>
    </row>
    <row r="30" spans="1:10" customFormat="1" ht="15" x14ac:dyDescent="0.25">
      <c r="A30" s="204"/>
      <c r="B30" s="204"/>
      <c r="C30" s="204"/>
      <c r="D30" s="204"/>
      <c r="E30" s="204"/>
      <c r="F30" s="204"/>
      <c r="G30" s="204"/>
      <c r="H30" s="204"/>
      <c r="I30" s="204"/>
      <c r="J30" s="204"/>
    </row>
    <row r="31" spans="1:10" customFormat="1" ht="15" x14ac:dyDescent="0.25">
      <c r="A31" s="204"/>
      <c r="B31" s="204"/>
      <c r="C31" s="204"/>
      <c r="D31" s="204"/>
      <c r="E31" s="204"/>
      <c r="F31" s="204"/>
      <c r="G31" s="204"/>
      <c r="H31" s="204"/>
      <c r="I31" s="204"/>
      <c r="J31" s="204"/>
    </row>
    <row r="32" spans="1:10" customFormat="1" ht="15" x14ac:dyDescent="0.25">
      <c r="A32" s="204"/>
      <c r="B32" s="204"/>
      <c r="C32" s="204"/>
      <c r="D32" s="204"/>
      <c r="E32" s="204"/>
      <c r="F32" s="204"/>
      <c r="G32" s="204"/>
      <c r="H32" s="204"/>
      <c r="I32" s="204"/>
      <c r="J32" s="204"/>
    </row>
    <row r="33" spans="1:23" customFormat="1" ht="15" x14ac:dyDescent="0.25">
      <c r="A33" s="204"/>
      <c r="B33" s="204"/>
      <c r="C33" s="204"/>
      <c r="D33" s="204"/>
      <c r="E33" s="204"/>
      <c r="F33" s="204"/>
      <c r="G33" s="204"/>
      <c r="H33" s="204"/>
      <c r="I33" s="204"/>
      <c r="J33" s="204"/>
    </row>
    <row r="34" spans="1:23" ht="21.75" thickBot="1" x14ac:dyDescent="0.4">
      <c r="A34" s="204"/>
      <c r="B34" s="204"/>
      <c r="C34" s="204"/>
      <c r="D34" s="204"/>
      <c r="E34" s="204"/>
      <c r="F34" s="204"/>
      <c r="G34" s="204"/>
      <c r="H34" s="204"/>
      <c r="I34" s="204"/>
      <c r="J34" s="204"/>
    </row>
    <row r="35" spans="1:23" x14ac:dyDescent="0.35">
      <c r="A35" s="204"/>
      <c r="B35" s="204"/>
      <c r="C35" s="204"/>
      <c r="D35" s="204"/>
      <c r="E35" s="204"/>
      <c r="F35" s="204"/>
      <c r="G35" s="204"/>
      <c r="H35" s="204"/>
      <c r="I35" s="204"/>
      <c r="J35" s="204"/>
      <c r="K35" s="1207"/>
      <c r="L35" s="1208" t="s">
        <v>2428</v>
      </c>
      <c r="M35" s="1209"/>
      <c r="N35" s="1209"/>
      <c r="O35" s="1209"/>
      <c r="P35" s="1209"/>
      <c r="Q35" s="1209"/>
      <c r="R35" s="1209"/>
      <c r="S35" s="1209"/>
      <c r="T35" s="1209"/>
      <c r="U35" s="1209"/>
      <c r="V35" s="1209"/>
      <c r="W35" s="1210"/>
    </row>
    <row r="36" spans="1:23" x14ac:dyDescent="0.35">
      <c r="A36" s="204"/>
      <c r="B36" s="204"/>
      <c r="C36" s="204"/>
      <c r="D36" s="204"/>
      <c r="E36" s="204"/>
      <c r="F36" s="204"/>
      <c r="G36" s="204"/>
      <c r="H36" s="204"/>
      <c r="I36" s="204"/>
      <c r="J36" s="204"/>
      <c r="K36" s="1211"/>
      <c r="L36" s="1212" t="s">
        <v>2425</v>
      </c>
      <c r="M36" s="1213"/>
      <c r="N36" s="1213"/>
      <c r="O36" s="1213"/>
      <c r="P36" s="1213"/>
      <c r="Q36" s="1213"/>
      <c r="R36" s="1213"/>
      <c r="S36" s="1213"/>
      <c r="T36" s="1213"/>
      <c r="U36" s="1213"/>
      <c r="V36" s="1213"/>
      <c r="W36" s="1214"/>
    </row>
    <row r="37" spans="1:23" x14ac:dyDescent="0.35">
      <c r="A37" s="204"/>
      <c r="B37" s="204"/>
      <c r="C37" s="204"/>
      <c r="D37" s="204"/>
      <c r="E37" s="204"/>
      <c r="F37" s="204"/>
      <c r="G37" s="204"/>
      <c r="H37" s="204"/>
      <c r="I37" s="204"/>
      <c r="J37" s="204"/>
      <c r="K37" s="1211"/>
      <c r="L37" s="1212" t="s">
        <v>2426</v>
      </c>
      <c r="M37" s="1213"/>
      <c r="N37" s="1213"/>
      <c r="O37" s="1213"/>
      <c r="P37" s="1213"/>
      <c r="Q37" s="1213"/>
      <c r="R37" s="1213"/>
      <c r="S37" s="1213"/>
      <c r="T37" s="1213"/>
      <c r="U37" s="1213"/>
      <c r="V37" s="1213"/>
      <c r="W37" s="1214"/>
    </row>
    <row r="38" spans="1:23" x14ac:dyDescent="0.35">
      <c r="A38" s="204"/>
      <c r="B38" s="204"/>
      <c r="C38" s="204"/>
      <c r="D38" s="204"/>
      <c r="E38" s="204"/>
      <c r="F38" s="204"/>
      <c r="G38" s="204"/>
      <c r="H38" s="204"/>
      <c r="I38" s="204"/>
      <c r="J38" s="204"/>
      <c r="K38" s="1211"/>
      <c r="L38" s="1212" t="s">
        <v>2427</v>
      </c>
      <c r="M38" s="1213"/>
      <c r="N38" s="1213"/>
      <c r="O38" s="1213"/>
      <c r="P38" s="1213"/>
      <c r="Q38" s="1213"/>
      <c r="R38" s="1213"/>
      <c r="S38" s="1213"/>
      <c r="T38" s="1213"/>
      <c r="U38" s="1213"/>
      <c r="V38" s="1213"/>
      <c r="W38" s="1214"/>
    </row>
    <row r="39" spans="1:23" x14ac:dyDescent="0.35">
      <c r="A39" s="204"/>
      <c r="B39" s="204"/>
      <c r="C39" s="204"/>
      <c r="D39" s="204"/>
      <c r="E39" s="204"/>
      <c r="F39" s="204"/>
      <c r="G39" s="204"/>
      <c r="H39" s="204"/>
      <c r="I39" s="204"/>
      <c r="J39" s="204"/>
      <c r="K39" s="1211"/>
      <c r="L39" s="1215" t="s">
        <v>2429</v>
      </c>
      <c r="M39" s="1215"/>
      <c r="N39" s="1215"/>
      <c r="O39" s="1215"/>
      <c r="P39" s="1215"/>
      <c r="Q39" s="1215"/>
      <c r="R39" s="1215"/>
      <c r="S39" s="1215"/>
      <c r="T39" s="1215"/>
      <c r="U39" s="1215"/>
      <c r="V39" s="1215"/>
      <c r="W39" s="1216"/>
    </row>
    <row r="40" spans="1:23" x14ac:dyDescent="0.35">
      <c r="A40" s="204"/>
      <c r="B40" s="204"/>
      <c r="C40" s="204"/>
      <c r="D40" s="204"/>
      <c r="E40" s="204"/>
      <c r="F40" s="204"/>
      <c r="G40" s="204"/>
      <c r="H40" s="204"/>
      <c r="I40" s="204"/>
      <c r="J40" s="204"/>
      <c r="K40" s="1211"/>
      <c r="L40" s="1215"/>
      <c r="M40" s="1215" t="s">
        <v>2430</v>
      </c>
      <c r="N40" s="1215"/>
      <c r="O40" s="1215"/>
      <c r="P40" s="1215"/>
      <c r="Q40" s="1215"/>
      <c r="R40" s="1215"/>
      <c r="S40" s="1215"/>
      <c r="T40" s="1215"/>
      <c r="U40" s="1215"/>
      <c r="V40" s="1215"/>
      <c r="W40" s="1216"/>
    </row>
    <row r="41" spans="1:23" x14ac:dyDescent="0.35">
      <c r="A41" s="204"/>
      <c r="B41" s="204"/>
      <c r="C41" s="204"/>
      <c r="D41" s="204"/>
      <c r="E41" s="204"/>
      <c r="F41" s="204"/>
      <c r="G41" s="204"/>
      <c r="H41" s="204"/>
      <c r="I41" s="204"/>
      <c r="J41" s="204"/>
      <c r="K41" s="1211"/>
      <c r="L41" s="1215"/>
      <c r="M41" s="1215" t="s">
        <v>2431</v>
      </c>
      <c r="N41" s="1215"/>
      <c r="O41" s="1215"/>
      <c r="P41" s="1215"/>
      <c r="Q41" s="1215"/>
      <c r="R41" s="1215"/>
      <c r="S41" s="1215"/>
      <c r="T41" s="1215"/>
      <c r="U41" s="1215"/>
      <c r="V41" s="1215"/>
      <c r="W41" s="1216"/>
    </row>
    <row r="42" spans="1:23" x14ac:dyDescent="0.35">
      <c r="A42" s="204"/>
      <c r="B42" s="204"/>
      <c r="C42" s="204"/>
      <c r="D42" s="204"/>
      <c r="E42" s="204"/>
      <c r="F42" s="204"/>
      <c r="G42" s="204"/>
      <c r="H42" s="204"/>
      <c r="I42" s="204"/>
      <c r="J42" s="204"/>
      <c r="K42" s="1211"/>
      <c r="L42" s="1215"/>
      <c r="M42" s="1215" t="s">
        <v>2432</v>
      </c>
      <c r="N42" s="1215"/>
      <c r="O42" s="1215"/>
      <c r="P42" s="1215"/>
      <c r="Q42" s="1215"/>
      <c r="R42" s="1215"/>
      <c r="S42" s="1215"/>
      <c r="T42" s="1215"/>
      <c r="U42" s="1215"/>
      <c r="V42" s="1215"/>
      <c r="W42" s="1216"/>
    </row>
    <row r="43" spans="1:23" ht="21.75" thickBot="1" x14ac:dyDescent="0.4">
      <c r="A43" s="204"/>
      <c r="B43" s="204"/>
      <c r="C43" s="204"/>
      <c r="D43" s="204"/>
      <c r="E43" s="204"/>
      <c r="F43" s="204"/>
      <c r="G43" s="204"/>
      <c r="H43" s="204"/>
      <c r="I43" s="204"/>
      <c r="J43" s="204"/>
      <c r="K43" s="1217"/>
      <c r="L43" s="1218"/>
      <c r="M43" s="1218" t="s">
        <v>2433</v>
      </c>
      <c r="N43" s="1218"/>
      <c r="O43" s="1218"/>
      <c r="P43" s="1218"/>
      <c r="Q43" s="1218"/>
      <c r="R43" s="1218"/>
      <c r="S43" s="1218"/>
      <c r="T43" s="1218"/>
      <c r="U43" s="1218"/>
      <c r="V43" s="1218"/>
      <c r="W43" s="1219"/>
    </row>
    <row r="44" spans="1:23" x14ac:dyDescent="0.35">
      <c r="A44" s="204"/>
      <c r="B44" s="204"/>
      <c r="C44" s="204"/>
      <c r="D44" s="204"/>
      <c r="E44" s="204"/>
      <c r="F44" s="204"/>
      <c r="G44" s="204"/>
      <c r="H44" s="204"/>
      <c r="I44" s="204"/>
      <c r="J44" s="204"/>
    </row>
    <row r="45" spans="1:23" x14ac:dyDescent="0.35">
      <c r="A45" s="204"/>
      <c r="B45" s="204"/>
      <c r="C45" s="204"/>
      <c r="D45" s="204"/>
      <c r="E45" s="204"/>
      <c r="F45" s="204"/>
      <c r="G45" s="204"/>
      <c r="H45" s="204"/>
      <c r="I45" s="204"/>
      <c r="J45" s="204"/>
    </row>
    <row r="46" spans="1:23" x14ac:dyDescent="0.35">
      <c r="A46" s="204"/>
      <c r="B46" s="204"/>
      <c r="C46" s="204"/>
      <c r="D46" s="204"/>
      <c r="E46" s="204"/>
      <c r="F46" s="204"/>
      <c r="G46" s="204"/>
      <c r="H46" s="204"/>
      <c r="I46" s="204"/>
      <c r="J46" s="204"/>
    </row>
    <row r="47" spans="1:23" x14ac:dyDescent="0.35">
      <c r="A47" s="204"/>
      <c r="B47" s="204"/>
      <c r="C47" s="204"/>
      <c r="D47" s="204"/>
      <c r="E47" s="204"/>
      <c r="F47" s="204"/>
      <c r="G47" s="204"/>
      <c r="H47" s="204"/>
      <c r="I47" s="204"/>
      <c r="J47" s="204"/>
    </row>
    <row r="48" spans="1:23" x14ac:dyDescent="0.35">
      <c r="A48" s="204"/>
      <c r="B48" s="204"/>
      <c r="C48" s="204"/>
      <c r="D48" s="204"/>
      <c r="E48" s="204"/>
      <c r="F48" s="204"/>
      <c r="G48" s="204"/>
      <c r="H48" s="204"/>
      <c r="I48" s="204"/>
      <c r="J48" s="204"/>
    </row>
    <row r="49" spans="1:10" x14ac:dyDescent="0.35">
      <c r="A49" s="204"/>
      <c r="B49" s="204"/>
      <c r="C49" s="204"/>
      <c r="D49" s="204"/>
      <c r="E49" s="204"/>
      <c r="F49" s="204"/>
      <c r="G49" s="204"/>
      <c r="H49" s="204"/>
      <c r="I49" s="204"/>
      <c r="J49" s="204"/>
    </row>
    <row r="50" spans="1:10" x14ac:dyDescent="0.35">
      <c r="A50" s="204"/>
      <c r="B50" s="204"/>
      <c r="C50" s="204"/>
      <c r="D50" s="204"/>
      <c r="E50" s="204"/>
      <c r="F50" s="204"/>
      <c r="G50" s="204"/>
      <c r="H50" s="204"/>
      <c r="I50" s="204"/>
      <c r="J50" s="204"/>
    </row>
    <row r="51" spans="1:10" x14ac:dyDescent="0.35">
      <c r="A51" s="204"/>
      <c r="B51" s="204"/>
      <c r="C51" s="204"/>
      <c r="D51" s="204"/>
      <c r="E51" s="204"/>
      <c r="F51" s="204"/>
      <c r="G51" s="204"/>
      <c r="H51" s="204"/>
      <c r="I51" s="204"/>
      <c r="J51" s="204"/>
    </row>
    <row r="52" spans="1:10" x14ac:dyDescent="0.35">
      <c r="A52" s="204"/>
      <c r="B52" s="204"/>
      <c r="C52" s="204"/>
      <c r="D52" s="204"/>
      <c r="E52" s="204"/>
      <c r="F52" s="204"/>
      <c r="G52" s="204"/>
      <c r="H52" s="204"/>
      <c r="I52" s="204"/>
      <c r="J52" s="204"/>
    </row>
    <row r="53" spans="1:10" x14ac:dyDescent="0.35">
      <c r="A53" s="204"/>
      <c r="B53" s="204"/>
      <c r="C53" s="204"/>
      <c r="D53" s="204"/>
      <c r="E53" s="204"/>
      <c r="F53" s="204"/>
      <c r="G53" s="204"/>
      <c r="H53" s="204"/>
      <c r="I53" s="204"/>
      <c r="J53" s="204"/>
    </row>
    <row r="54" spans="1:10" x14ac:dyDescent="0.35">
      <c r="A54" s="204"/>
      <c r="B54" s="204"/>
      <c r="C54" s="204"/>
      <c r="D54" s="204"/>
      <c r="E54" s="204"/>
      <c r="F54" s="204"/>
      <c r="G54" s="204"/>
      <c r="H54" s="204"/>
      <c r="I54" s="204"/>
      <c r="J54" s="204"/>
    </row>
    <row r="55" spans="1:10" x14ac:dyDescent="0.35">
      <c r="A55" s="204"/>
      <c r="B55" s="204"/>
      <c r="C55" s="204"/>
      <c r="D55" s="204"/>
      <c r="E55" s="204"/>
      <c r="F55" s="204"/>
      <c r="G55" s="204"/>
      <c r="H55" s="204"/>
      <c r="I55" s="204"/>
      <c r="J55" s="204"/>
    </row>
    <row r="56" spans="1:10" x14ac:dyDescent="0.35">
      <c r="A56" s="204"/>
      <c r="B56" s="204"/>
      <c r="C56" s="204"/>
      <c r="D56" s="204"/>
      <c r="E56" s="204"/>
      <c r="F56" s="204"/>
      <c r="G56" s="204"/>
      <c r="H56" s="204"/>
      <c r="I56" s="204"/>
      <c r="J56" s="204"/>
    </row>
    <row r="57" spans="1:10" x14ac:dyDescent="0.35">
      <c r="A57" s="204"/>
      <c r="B57" s="204"/>
      <c r="C57" s="204"/>
      <c r="D57" s="204"/>
      <c r="E57" s="204"/>
      <c r="F57" s="204"/>
      <c r="G57" s="204"/>
      <c r="H57" s="204"/>
      <c r="I57" s="204"/>
      <c r="J57" s="204"/>
    </row>
    <row r="58" spans="1:10" x14ac:dyDescent="0.35">
      <c r="A58" s="204"/>
      <c r="B58" s="204"/>
      <c r="C58" s="204"/>
      <c r="D58" s="204"/>
      <c r="E58" s="204"/>
      <c r="F58" s="204"/>
      <c r="G58" s="204"/>
      <c r="H58" s="204"/>
      <c r="I58" s="204"/>
      <c r="J58" s="204"/>
    </row>
    <row r="59" spans="1:10" x14ac:dyDescent="0.35">
      <c r="A59" s="204"/>
      <c r="B59" s="204"/>
      <c r="C59" s="204"/>
      <c r="D59" s="204"/>
      <c r="E59" s="204"/>
      <c r="F59" s="204"/>
      <c r="G59" s="204"/>
      <c r="H59" s="204"/>
      <c r="I59" s="204"/>
      <c r="J59" s="204"/>
    </row>
    <row r="60" spans="1:10" x14ac:dyDescent="0.35">
      <c r="A60" s="204"/>
      <c r="B60" s="204"/>
      <c r="C60" s="204"/>
      <c r="D60" s="204"/>
      <c r="E60" s="204"/>
      <c r="F60" s="204"/>
      <c r="G60" s="204"/>
      <c r="H60" s="204"/>
      <c r="I60" s="204"/>
      <c r="J60" s="204"/>
    </row>
    <row r="61" spans="1:10" x14ac:dyDescent="0.35">
      <c r="A61" s="204"/>
      <c r="B61" s="204"/>
      <c r="C61" s="204"/>
      <c r="D61" s="204"/>
      <c r="E61" s="204"/>
      <c r="F61" s="204"/>
      <c r="G61" s="204"/>
      <c r="H61" s="204"/>
      <c r="I61" s="204"/>
      <c r="J61" s="204"/>
    </row>
    <row r="62" spans="1:10" x14ac:dyDescent="0.35">
      <c r="A62" s="204"/>
      <c r="B62" s="204"/>
      <c r="C62" s="204"/>
      <c r="D62" s="204"/>
      <c r="E62" s="204"/>
      <c r="F62" s="204"/>
      <c r="G62" s="204"/>
      <c r="H62" s="204"/>
      <c r="I62" s="204"/>
      <c r="J62" s="204"/>
    </row>
    <row r="63" spans="1:10" x14ac:dyDescent="0.35">
      <c r="A63" s="204"/>
      <c r="B63" s="204"/>
      <c r="C63" s="204"/>
      <c r="D63" s="204"/>
      <c r="E63" s="204"/>
      <c r="F63" s="204"/>
      <c r="G63" s="204"/>
      <c r="H63" s="204"/>
      <c r="I63" s="204"/>
      <c r="J63" s="204"/>
    </row>
    <row r="64" spans="1:10" x14ac:dyDescent="0.35">
      <c r="A64" s="204"/>
      <c r="B64" s="204"/>
      <c r="C64" s="204"/>
      <c r="D64" s="204"/>
      <c r="E64" s="204"/>
      <c r="F64" s="204"/>
      <c r="G64" s="204"/>
      <c r="H64" s="204"/>
      <c r="I64" s="204"/>
      <c r="J64" s="204"/>
    </row>
    <row r="65" spans="1:10" x14ac:dyDescent="0.35">
      <c r="A65" s="204"/>
      <c r="B65" s="204"/>
      <c r="C65" s="204"/>
      <c r="D65" s="204"/>
      <c r="E65" s="204"/>
      <c r="F65" s="204"/>
      <c r="G65" s="204"/>
      <c r="H65" s="204"/>
      <c r="I65" s="204"/>
      <c r="J65" s="204"/>
    </row>
    <row r="66" spans="1:10" x14ac:dyDescent="0.35">
      <c r="A66" s="204"/>
      <c r="B66" s="204"/>
      <c r="C66" s="204"/>
      <c r="D66" s="204"/>
      <c r="E66" s="204"/>
      <c r="F66" s="204"/>
      <c r="G66" s="204"/>
      <c r="H66" s="204"/>
      <c r="I66" s="204"/>
      <c r="J66" s="204"/>
    </row>
    <row r="67" spans="1:10" x14ac:dyDescent="0.35">
      <c r="A67" s="204"/>
      <c r="B67" s="204"/>
      <c r="C67" s="204"/>
      <c r="D67" s="204"/>
      <c r="E67" s="204"/>
      <c r="F67" s="204"/>
      <c r="G67" s="204"/>
      <c r="H67" s="204"/>
      <c r="I67" s="204"/>
      <c r="J67" s="204"/>
    </row>
    <row r="68" spans="1:10" x14ac:dyDescent="0.35">
      <c r="A68" s="204"/>
      <c r="B68" s="204"/>
      <c r="C68" s="204"/>
      <c r="D68" s="204"/>
      <c r="E68" s="204"/>
      <c r="F68" s="204"/>
      <c r="G68" s="204"/>
      <c r="H68" s="204"/>
      <c r="I68" s="204"/>
      <c r="J68" s="204"/>
    </row>
    <row r="69" spans="1:10" x14ac:dyDescent="0.35">
      <c r="A69" s="204"/>
      <c r="B69" s="204"/>
      <c r="C69" s="204"/>
      <c r="D69" s="204"/>
      <c r="E69" s="204"/>
      <c r="F69" s="204"/>
      <c r="G69" s="204"/>
      <c r="H69" s="204"/>
      <c r="I69" s="204"/>
      <c r="J69" s="204"/>
    </row>
    <row r="70" spans="1:10" x14ac:dyDescent="0.35">
      <c r="A70" s="204"/>
      <c r="B70" s="204"/>
      <c r="C70" s="204"/>
      <c r="D70" s="204"/>
      <c r="E70" s="204"/>
      <c r="F70" s="204"/>
      <c r="G70" s="204"/>
      <c r="H70" s="204"/>
      <c r="I70" s="204"/>
      <c r="J70" s="204"/>
    </row>
    <row r="71" spans="1:10" x14ac:dyDescent="0.35">
      <c r="A71" s="204"/>
      <c r="B71" s="204"/>
      <c r="C71" s="204"/>
      <c r="D71" s="204"/>
      <c r="E71" s="204"/>
      <c r="F71" s="204"/>
      <c r="G71" s="204"/>
      <c r="H71" s="204"/>
      <c r="I71" s="204"/>
      <c r="J71" s="204"/>
    </row>
    <row r="72" spans="1:10" x14ac:dyDescent="0.35">
      <c r="A72" s="204"/>
      <c r="B72" s="204"/>
      <c r="C72" s="204"/>
      <c r="D72" s="204"/>
      <c r="E72" s="204"/>
      <c r="F72" s="204"/>
      <c r="G72" s="204"/>
      <c r="H72" s="204"/>
      <c r="I72" s="204"/>
      <c r="J72" s="204"/>
    </row>
    <row r="73" spans="1:10" x14ac:dyDescent="0.35">
      <c r="A73" s="204"/>
      <c r="B73" s="204"/>
      <c r="C73" s="204"/>
      <c r="D73" s="204"/>
      <c r="E73" s="204"/>
      <c r="F73" s="204"/>
      <c r="G73" s="204"/>
      <c r="H73" s="204"/>
      <c r="I73" s="204"/>
      <c r="J73" s="204"/>
    </row>
    <row r="74" spans="1:10" x14ac:dyDescent="0.35">
      <c r="A74" s="204"/>
      <c r="B74" s="204"/>
      <c r="C74" s="204"/>
      <c r="D74" s="204"/>
      <c r="E74" s="204"/>
      <c r="F74" s="204"/>
      <c r="G74" s="204"/>
      <c r="H74" s="204"/>
      <c r="I74" s="204"/>
      <c r="J74" s="204"/>
    </row>
    <row r="75" spans="1:10" x14ac:dyDescent="0.35">
      <c r="A75" s="204"/>
      <c r="B75" s="204"/>
      <c r="C75" s="204"/>
      <c r="D75" s="204"/>
      <c r="E75" s="204"/>
      <c r="F75" s="204"/>
      <c r="G75" s="204"/>
      <c r="H75" s="204"/>
      <c r="I75" s="204"/>
      <c r="J75" s="204"/>
    </row>
    <row r="76" spans="1:10" x14ac:dyDescent="0.35">
      <c r="A76" s="204"/>
      <c r="B76" s="204"/>
      <c r="C76" s="204"/>
      <c r="D76" s="204"/>
      <c r="E76" s="204"/>
      <c r="F76" s="204"/>
      <c r="G76" s="204"/>
      <c r="H76" s="204"/>
      <c r="I76" s="204"/>
      <c r="J76" s="204"/>
    </row>
    <row r="77" spans="1:10" x14ac:dyDescent="0.35">
      <c r="A77" s="204"/>
      <c r="B77" s="204"/>
      <c r="C77" s="204"/>
      <c r="D77" s="204"/>
      <c r="E77" s="204"/>
      <c r="F77" s="204"/>
      <c r="G77" s="204"/>
      <c r="H77" s="204"/>
      <c r="I77" s="204"/>
      <c r="J77" s="204"/>
    </row>
    <row r="78" spans="1:10" x14ac:dyDescent="0.35">
      <c r="A78" s="204"/>
      <c r="B78" s="204"/>
      <c r="C78" s="204"/>
      <c r="D78" s="204"/>
      <c r="E78" s="204"/>
      <c r="F78" s="204"/>
      <c r="G78" s="204"/>
      <c r="H78" s="204"/>
      <c r="I78" s="204"/>
      <c r="J78" s="204"/>
    </row>
    <row r="79" spans="1:10" x14ac:dyDescent="0.35">
      <c r="A79" s="204"/>
      <c r="B79" s="204"/>
      <c r="C79" s="204"/>
      <c r="D79" s="204"/>
      <c r="E79" s="204"/>
      <c r="F79" s="204"/>
      <c r="G79" s="204"/>
      <c r="H79" s="204"/>
      <c r="I79" s="204"/>
      <c r="J79" s="204"/>
    </row>
    <row r="80" spans="1:10" x14ac:dyDescent="0.35">
      <c r="A80" s="204"/>
      <c r="B80" s="204"/>
      <c r="C80" s="204"/>
      <c r="D80" s="204"/>
      <c r="E80" s="204"/>
      <c r="F80" s="204"/>
      <c r="G80" s="204"/>
      <c r="H80" s="204"/>
      <c r="I80" s="204"/>
      <c r="J80" s="204"/>
    </row>
    <row r="81" spans="1:10" x14ac:dyDescent="0.35">
      <c r="A81" s="204"/>
      <c r="B81" s="204"/>
      <c r="C81" s="204"/>
      <c r="D81" s="204"/>
      <c r="E81" s="204"/>
      <c r="F81" s="204"/>
      <c r="G81" s="204"/>
      <c r="H81" s="204"/>
      <c r="I81" s="204"/>
      <c r="J81" s="204"/>
    </row>
    <row r="82" spans="1:10" x14ac:dyDescent="0.35">
      <c r="A82" s="204"/>
      <c r="B82" s="204"/>
      <c r="C82" s="204"/>
      <c r="D82" s="204"/>
      <c r="E82" s="204"/>
      <c r="F82" s="204"/>
      <c r="G82" s="204"/>
      <c r="H82" s="204"/>
      <c r="I82" s="204"/>
      <c r="J82" s="204"/>
    </row>
    <row r="83" spans="1:10" x14ac:dyDescent="0.35">
      <c r="A83" s="204"/>
      <c r="B83" s="204"/>
      <c r="C83" s="204"/>
      <c r="D83" s="204"/>
      <c r="E83" s="204"/>
      <c r="F83" s="204"/>
      <c r="G83" s="204"/>
      <c r="H83" s="204"/>
      <c r="I83" s="204"/>
      <c r="J83" s="204"/>
    </row>
    <row r="84" spans="1:10" x14ac:dyDescent="0.35">
      <c r="A84" s="204"/>
      <c r="B84" s="204"/>
      <c r="C84" s="204"/>
      <c r="D84" s="204"/>
      <c r="E84" s="204"/>
      <c r="F84" s="204"/>
      <c r="G84" s="204"/>
      <c r="H84" s="204"/>
      <c r="I84" s="204"/>
      <c r="J84" s="204"/>
    </row>
    <row r="85" spans="1:10" x14ac:dyDescent="0.35">
      <c r="A85" s="204"/>
      <c r="B85" s="204"/>
      <c r="C85" s="204"/>
      <c r="D85" s="204"/>
      <c r="E85" s="204"/>
      <c r="F85" s="204"/>
      <c r="G85" s="204"/>
      <c r="H85" s="204"/>
      <c r="I85" s="204"/>
      <c r="J85" s="204"/>
    </row>
    <row r="86" spans="1:10" x14ac:dyDescent="0.35">
      <c r="A86" s="204"/>
      <c r="B86" s="204"/>
      <c r="C86" s="204"/>
      <c r="D86" s="204"/>
      <c r="E86" s="204"/>
      <c r="F86" s="204"/>
      <c r="G86" s="204"/>
      <c r="H86" s="204"/>
      <c r="I86" s="204"/>
      <c r="J86" s="204"/>
    </row>
    <row r="87" spans="1:10" x14ac:dyDescent="0.35">
      <c r="A87" s="204"/>
      <c r="B87" s="204"/>
      <c r="C87" s="204"/>
      <c r="D87" s="204"/>
      <c r="E87" s="204"/>
      <c r="F87" s="204"/>
      <c r="G87" s="204"/>
      <c r="H87" s="204"/>
      <c r="I87" s="204"/>
      <c r="J87" s="204"/>
    </row>
    <row r="88" spans="1:10" x14ac:dyDescent="0.35">
      <c r="A88" s="204"/>
      <c r="B88" s="204"/>
      <c r="C88" s="204"/>
      <c r="D88" s="204"/>
      <c r="E88" s="204"/>
      <c r="F88" s="204"/>
      <c r="G88" s="204"/>
      <c r="H88" s="204"/>
      <c r="I88" s="204"/>
      <c r="J88" s="204"/>
    </row>
    <row r="89" spans="1:10" x14ac:dyDescent="0.35">
      <c r="A89" s="204"/>
      <c r="B89" s="204"/>
      <c r="C89" s="204"/>
      <c r="D89" s="204"/>
      <c r="E89" s="204"/>
      <c r="F89" s="204"/>
      <c r="G89" s="204"/>
      <c r="H89" s="204"/>
      <c r="I89" s="204"/>
      <c r="J89" s="204"/>
    </row>
    <row r="90" spans="1:10" x14ac:dyDescent="0.35">
      <c r="A90" s="204"/>
      <c r="B90" s="204"/>
      <c r="C90" s="204"/>
      <c r="D90" s="204"/>
      <c r="E90" s="204"/>
      <c r="F90" s="204"/>
      <c r="G90" s="204"/>
      <c r="H90" s="204"/>
      <c r="I90" s="204"/>
      <c r="J90" s="204"/>
    </row>
    <row r="91" spans="1:10" x14ac:dyDescent="0.35">
      <c r="A91" s="204"/>
      <c r="B91" s="204"/>
      <c r="C91" s="204"/>
      <c r="D91" s="204"/>
      <c r="E91" s="204"/>
      <c r="F91" s="204"/>
      <c r="G91" s="204"/>
      <c r="H91" s="204"/>
      <c r="I91" s="204"/>
      <c r="J91" s="204"/>
    </row>
    <row r="92" spans="1:10" x14ac:dyDescent="0.35">
      <c r="A92" s="204"/>
      <c r="B92" s="204"/>
      <c r="C92" s="204"/>
      <c r="D92" s="204"/>
      <c r="E92" s="204"/>
      <c r="F92" s="204"/>
      <c r="G92" s="204"/>
      <c r="H92" s="204"/>
      <c r="I92" s="204"/>
      <c r="J92" s="204"/>
    </row>
    <row r="93" spans="1:10" x14ac:dyDescent="0.35">
      <c r="A93" s="204"/>
      <c r="B93" s="204"/>
      <c r="C93" s="204"/>
      <c r="D93" s="204"/>
      <c r="E93" s="204"/>
      <c r="F93" s="204"/>
      <c r="G93" s="204"/>
      <c r="H93" s="204"/>
      <c r="I93" s="204"/>
      <c r="J93" s="204"/>
    </row>
    <row r="94" spans="1:10" x14ac:dyDescent="0.35">
      <c r="A94" s="204"/>
      <c r="B94" s="204"/>
      <c r="C94" s="204"/>
      <c r="D94" s="204"/>
      <c r="E94" s="204"/>
      <c r="F94" s="204"/>
      <c r="G94" s="204"/>
      <c r="H94" s="204"/>
      <c r="I94" s="204"/>
      <c r="J94" s="204"/>
    </row>
    <row r="95" spans="1:10" x14ac:dyDescent="0.35">
      <c r="A95" s="204"/>
      <c r="B95" s="204"/>
      <c r="C95" s="204"/>
      <c r="D95" s="204"/>
      <c r="E95" s="204"/>
      <c r="F95" s="204"/>
      <c r="G95" s="204"/>
      <c r="H95" s="204"/>
      <c r="I95" s="204"/>
      <c r="J95" s="204"/>
    </row>
    <row r="96" spans="1:10" x14ac:dyDescent="0.35">
      <c r="A96" s="204"/>
      <c r="B96" s="204"/>
      <c r="C96" s="204"/>
      <c r="D96" s="204"/>
      <c r="E96" s="204"/>
      <c r="F96" s="204"/>
      <c r="G96" s="204"/>
      <c r="H96" s="204"/>
      <c r="I96" s="204"/>
      <c r="J96" s="204"/>
    </row>
    <row r="97" spans="1:10" x14ac:dyDescent="0.35">
      <c r="A97" s="204"/>
      <c r="B97" s="204"/>
      <c r="C97" s="204"/>
      <c r="D97" s="204"/>
      <c r="E97" s="204"/>
      <c r="F97" s="204"/>
      <c r="G97" s="204"/>
      <c r="H97" s="204"/>
      <c r="I97" s="204"/>
      <c r="J97" s="204"/>
    </row>
    <row r="98" spans="1:10" x14ac:dyDescent="0.35">
      <c r="A98" s="204"/>
      <c r="B98" s="204"/>
      <c r="C98" s="204"/>
      <c r="D98" s="204"/>
      <c r="E98" s="204"/>
      <c r="F98" s="204"/>
      <c r="G98" s="204"/>
      <c r="H98" s="204"/>
      <c r="I98" s="204"/>
      <c r="J98" s="204"/>
    </row>
    <row r="99" spans="1:10" x14ac:dyDescent="0.35">
      <c r="A99" s="204"/>
      <c r="B99" s="204"/>
      <c r="C99" s="204"/>
      <c r="D99" s="204"/>
      <c r="E99" s="204"/>
      <c r="F99" s="204"/>
      <c r="G99" s="204"/>
      <c r="H99" s="204"/>
      <c r="I99" s="204"/>
      <c r="J99" s="204"/>
    </row>
    <row r="100" spans="1:10" x14ac:dyDescent="0.35">
      <c r="A100" s="204"/>
      <c r="B100" s="204"/>
      <c r="C100" s="204"/>
      <c r="D100" s="204"/>
      <c r="E100" s="204"/>
      <c r="F100" s="204"/>
      <c r="G100" s="204"/>
      <c r="H100" s="204"/>
      <c r="I100" s="204"/>
      <c r="J100" s="204"/>
    </row>
    <row r="101" spans="1:10" x14ac:dyDescent="0.35">
      <c r="A101" s="204"/>
      <c r="B101" s="204"/>
      <c r="C101" s="204"/>
      <c r="D101" s="204"/>
      <c r="E101" s="204"/>
      <c r="F101" s="204"/>
      <c r="G101" s="204"/>
      <c r="H101" s="204"/>
      <c r="I101" s="204"/>
      <c r="J101" s="204"/>
    </row>
    <row r="102" spans="1:10" x14ac:dyDescent="0.35">
      <c r="A102" s="204"/>
      <c r="B102" s="204"/>
      <c r="C102" s="204"/>
      <c r="D102" s="204"/>
      <c r="E102" s="204"/>
      <c r="F102" s="204"/>
      <c r="G102" s="204"/>
      <c r="H102" s="204"/>
      <c r="I102" s="204"/>
      <c r="J102" s="204"/>
    </row>
    <row r="103" spans="1:10" x14ac:dyDescent="0.35">
      <c r="A103" s="204"/>
      <c r="B103" s="204"/>
      <c r="C103" s="204"/>
      <c r="D103" s="204"/>
      <c r="E103" s="204"/>
      <c r="F103" s="204"/>
      <c r="G103" s="204"/>
      <c r="H103" s="204"/>
      <c r="I103" s="204"/>
      <c r="J103" s="204"/>
    </row>
    <row r="104" spans="1:10" x14ac:dyDescent="0.35">
      <c r="A104" s="204"/>
      <c r="B104" s="204"/>
      <c r="C104" s="204"/>
      <c r="D104" s="204"/>
      <c r="E104" s="204"/>
      <c r="F104" s="204"/>
      <c r="G104" s="204"/>
      <c r="H104" s="204"/>
      <c r="I104" s="204"/>
      <c r="J104" s="204"/>
    </row>
    <row r="105" spans="1:10" x14ac:dyDescent="0.35">
      <c r="A105" s="204"/>
      <c r="B105" s="204"/>
      <c r="C105" s="204"/>
      <c r="D105" s="204"/>
      <c r="E105" s="204"/>
      <c r="F105" s="204"/>
      <c r="G105" s="204"/>
      <c r="H105" s="204"/>
      <c r="I105" s="204"/>
      <c r="J105" s="204"/>
    </row>
    <row r="106" spans="1:10" x14ac:dyDescent="0.35">
      <c r="A106" s="204"/>
      <c r="B106" s="204"/>
      <c r="C106" s="204"/>
      <c r="D106" s="204"/>
      <c r="E106" s="204"/>
      <c r="F106" s="204"/>
      <c r="G106" s="204"/>
      <c r="H106" s="204"/>
      <c r="I106" s="204"/>
      <c r="J106" s="204"/>
    </row>
    <row r="107" spans="1:10" x14ac:dyDescent="0.35">
      <c r="A107" s="204"/>
      <c r="B107" s="204"/>
      <c r="C107" s="204"/>
      <c r="D107" s="204"/>
      <c r="E107" s="204"/>
      <c r="F107" s="204"/>
      <c r="G107" s="204"/>
      <c r="H107" s="204"/>
      <c r="I107" s="204"/>
      <c r="J107" s="204"/>
    </row>
    <row r="108" spans="1:10" x14ac:dyDescent="0.35">
      <c r="A108" s="204"/>
      <c r="B108" s="204"/>
      <c r="C108" s="204"/>
      <c r="D108" s="204"/>
      <c r="E108" s="204"/>
      <c r="F108" s="204"/>
      <c r="G108" s="204"/>
      <c r="H108" s="204"/>
      <c r="I108" s="204"/>
      <c r="J108" s="204"/>
    </row>
    <row r="109" spans="1:10" x14ac:dyDescent="0.35">
      <c r="A109" s="204"/>
      <c r="B109" s="204"/>
      <c r="C109" s="204"/>
      <c r="D109" s="204"/>
      <c r="E109" s="204"/>
      <c r="F109" s="204"/>
      <c r="G109" s="204"/>
      <c r="H109" s="204"/>
      <c r="I109" s="204"/>
      <c r="J109" s="204"/>
    </row>
    <row r="110" spans="1:10" x14ac:dyDescent="0.35">
      <c r="A110" s="204"/>
      <c r="B110" s="204"/>
      <c r="C110" s="204"/>
      <c r="D110" s="204"/>
      <c r="E110" s="204"/>
      <c r="F110" s="204"/>
      <c r="G110" s="204"/>
      <c r="H110" s="204"/>
      <c r="I110" s="204"/>
      <c r="J110" s="204"/>
    </row>
    <row r="111" spans="1:10" x14ac:dyDescent="0.35">
      <c r="A111" s="204"/>
      <c r="B111" s="204"/>
      <c r="C111" s="204"/>
      <c r="D111" s="204"/>
      <c r="E111" s="204"/>
      <c r="F111" s="204"/>
      <c r="G111" s="204"/>
      <c r="H111" s="204"/>
      <c r="I111" s="204"/>
      <c r="J111" s="204"/>
    </row>
    <row r="112" spans="1:10" x14ac:dyDescent="0.35">
      <c r="A112" s="204"/>
      <c r="B112" s="204"/>
      <c r="C112" s="204"/>
      <c r="D112" s="204"/>
      <c r="E112" s="204"/>
      <c r="F112" s="204"/>
      <c r="G112" s="204"/>
      <c r="H112" s="204"/>
      <c r="I112" s="204"/>
      <c r="J112" s="204"/>
    </row>
    <row r="113" spans="1:10" x14ac:dyDescent="0.35">
      <c r="A113" s="204"/>
      <c r="B113" s="204"/>
      <c r="C113" s="204"/>
      <c r="D113" s="204"/>
      <c r="E113" s="204"/>
      <c r="F113" s="204"/>
      <c r="G113" s="204"/>
      <c r="H113" s="204"/>
      <c r="I113" s="204"/>
      <c r="J113" s="204"/>
    </row>
    <row r="114" spans="1:10" x14ac:dyDescent="0.35">
      <c r="A114" s="204"/>
      <c r="B114" s="204"/>
      <c r="C114" s="204"/>
      <c r="D114" s="204"/>
      <c r="E114" s="204"/>
      <c r="F114" s="204"/>
      <c r="G114" s="204"/>
      <c r="H114" s="204"/>
      <c r="I114" s="204"/>
      <c r="J114" s="204"/>
    </row>
    <row r="115" spans="1:10" x14ac:dyDescent="0.35">
      <c r="A115" s="204"/>
      <c r="B115" s="204"/>
      <c r="C115" s="204"/>
      <c r="D115" s="204"/>
      <c r="E115" s="204"/>
      <c r="F115" s="204"/>
      <c r="G115" s="204"/>
      <c r="H115" s="204"/>
      <c r="I115" s="204"/>
      <c r="J115" s="204"/>
    </row>
    <row r="116" spans="1:10" x14ac:dyDescent="0.35">
      <c r="A116" s="204"/>
      <c r="B116" s="204"/>
      <c r="C116" s="204"/>
      <c r="D116" s="204"/>
      <c r="E116" s="204"/>
      <c r="F116" s="204"/>
      <c r="G116" s="204"/>
      <c r="H116" s="204"/>
      <c r="I116" s="204"/>
      <c r="J116" s="204"/>
    </row>
    <row r="117" spans="1:10" x14ac:dyDescent="0.35">
      <c r="A117" s="204"/>
      <c r="B117" s="204"/>
      <c r="C117" s="204"/>
      <c r="D117" s="204"/>
      <c r="E117" s="204"/>
      <c r="F117" s="204"/>
      <c r="G117" s="204"/>
      <c r="H117" s="204"/>
      <c r="I117" s="204"/>
      <c r="J117" s="204"/>
    </row>
    <row r="118" spans="1:10" x14ac:dyDescent="0.35">
      <c r="A118" s="204"/>
      <c r="B118" s="204"/>
      <c r="C118" s="204"/>
      <c r="D118" s="204"/>
      <c r="E118" s="204"/>
      <c r="F118" s="204"/>
      <c r="G118" s="204"/>
      <c r="H118" s="204"/>
      <c r="I118" s="204"/>
      <c r="J118" s="204"/>
    </row>
    <row r="119" spans="1:10" x14ac:dyDescent="0.35">
      <c r="A119" s="204"/>
      <c r="B119" s="204"/>
      <c r="C119" s="204"/>
      <c r="D119" s="204"/>
      <c r="E119" s="204"/>
      <c r="F119" s="204"/>
      <c r="G119" s="204"/>
      <c r="H119" s="204"/>
      <c r="I119" s="204"/>
      <c r="J119" s="204"/>
    </row>
    <row r="120" spans="1:10" x14ac:dyDescent="0.35">
      <c r="A120" s="204"/>
      <c r="B120" s="204"/>
      <c r="C120" s="204"/>
      <c r="D120" s="204"/>
      <c r="E120" s="204"/>
      <c r="F120" s="204"/>
      <c r="G120" s="204"/>
      <c r="H120" s="204"/>
      <c r="I120" s="204"/>
      <c r="J120" s="204"/>
    </row>
    <row r="121" spans="1:10" x14ac:dyDescent="0.35">
      <c r="A121" s="204"/>
      <c r="B121" s="204"/>
      <c r="C121" s="204"/>
      <c r="D121" s="204"/>
      <c r="E121" s="204"/>
      <c r="F121" s="204"/>
      <c r="G121" s="204"/>
      <c r="H121" s="204"/>
      <c r="I121" s="204"/>
      <c r="J121" s="204"/>
    </row>
    <row r="122" spans="1:10" x14ac:dyDescent="0.35">
      <c r="A122" s="204"/>
      <c r="B122" s="204"/>
      <c r="C122" s="204"/>
      <c r="D122" s="204"/>
      <c r="E122" s="204"/>
      <c r="F122" s="204"/>
      <c r="G122" s="204"/>
      <c r="H122" s="204"/>
      <c r="I122" s="204"/>
      <c r="J122" s="204"/>
    </row>
    <row r="123" spans="1:10" x14ac:dyDescent="0.35">
      <c r="A123" s="204"/>
      <c r="B123" s="204"/>
      <c r="C123" s="204"/>
      <c r="D123" s="204"/>
      <c r="E123" s="204"/>
      <c r="F123" s="204"/>
      <c r="G123" s="204"/>
      <c r="H123" s="204"/>
      <c r="I123" s="204"/>
      <c r="J123" s="204"/>
    </row>
    <row r="124" spans="1:10" x14ac:dyDescent="0.35">
      <c r="A124" s="204"/>
      <c r="B124" s="204"/>
      <c r="C124" s="204"/>
      <c r="D124" s="204"/>
      <c r="E124" s="204"/>
      <c r="F124" s="204"/>
      <c r="G124" s="204"/>
      <c r="H124" s="204"/>
      <c r="I124" s="204"/>
      <c r="J124" s="204"/>
    </row>
    <row r="125" spans="1:10" x14ac:dyDescent="0.35">
      <c r="A125" s="204"/>
      <c r="B125" s="204"/>
      <c r="C125" s="204"/>
      <c r="D125" s="204"/>
      <c r="E125" s="204"/>
      <c r="F125" s="204"/>
      <c r="G125" s="204"/>
      <c r="H125" s="204"/>
      <c r="I125" s="204"/>
      <c r="J125" s="204"/>
    </row>
    <row r="126" spans="1:10" x14ac:dyDescent="0.35">
      <c r="A126" s="204"/>
      <c r="B126" s="204"/>
      <c r="C126" s="204"/>
      <c r="D126" s="204"/>
      <c r="E126" s="204"/>
      <c r="F126" s="204"/>
      <c r="G126" s="204"/>
      <c r="H126" s="204"/>
      <c r="I126" s="204"/>
      <c r="J126" s="204"/>
    </row>
    <row r="127" spans="1:10" x14ac:dyDescent="0.35">
      <c r="A127" s="204"/>
      <c r="B127" s="204"/>
      <c r="C127" s="204"/>
      <c r="D127" s="204"/>
      <c r="E127" s="204"/>
      <c r="F127" s="204"/>
      <c r="G127" s="204"/>
      <c r="H127" s="204"/>
      <c r="I127" s="204"/>
      <c r="J127" s="204"/>
    </row>
    <row r="128" spans="1:10" x14ac:dyDescent="0.35">
      <c r="A128" s="204"/>
      <c r="B128" s="204"/>
      <c r="C128" s="204"/>
      <c r="D128" s="204"/>
      <c r="E128" s="204"/>
      <c r="F128" s="204"/>
      <c r="G128" s="204"/>
      <c r="H128" s="204"/>
      <c r="I128" s="204"/>
      <c r="J128" s="204"/>
    </row>
    <row r="129" spans="1:10" x14ac:dyDescent="0.35">
      <c r="A129" s="204"/>
      <c r="B129" s="204"/>
      <c r="C129" s="204"/>
      <c r="D129" s="204"/>
      <c r="E129" s="204"/>
      <c r="F129" s="204"/>
      <c r="G129" s="204"/>
      <c r="H129" s="204"/>
      <c r="I129" s="204"/>
      <c r="J129" s="204"/>
    </row>
    <row r="130" spans="1:10" x14ac:dyDescent="0.35">
      <c r="A130" s="204"/>
      <c r="B130" s="204"/>
      <c r="C130" s="204"/>
      <c r="D130" s="204"/>
      <c r="E130" s="204"/>
      <c r="F130" s="204"/>
      <c r="G130" s="204"/>
      <c r="H130" s="204"/>
      <c r="I130" s="204"/>
      <c r="J130" s="204"/>
    </row>
    <row r="131" spans="1:10" x14ac:dyDescent="0.35">
      <c r="A131" s="204"/>
      <c r="B131" s="204"/>
      <c r="C131" s="204"/>
      <c r="D131" s="204"/>
      <c r="E131" s="204"/>
      <c r="F131" s="204"/>
      <c r="G131" s="204"/>
      <c r="H131" s="204"/>
      <c r="I131" s="204"/>
      <c r="J131" s="204"/>
    </row>
    <row r="132" spans="1:10" x14ac:dyDescent="0.35">
      <c r="A132" s="204"/>
      <c r="B132" s="204"/>
      <c r="C132" s="204"/>
      <c r="D132" s="204"/>
      <c r="E132" s="204"/>
      <c r="F132" s="204"/>
      <c r="G132" s="204"/>
      <c r="H132" s="204"/>
      <c r="I132" s="204"/>
      <c r="J132" s="204"/>
    </row>
    <row r="133" spans="1:10" x14ac:dyDescent="0.35">
      <c r="A133" s="204"/>
      <c r="B133" s="204"/>
      <c r="C133" s="204"/>
      <c r="D133" s="204"/>
      <c r="E133" s="204"/>
      <c r="F133" s="204"/>
      <c r="G133" s="204"/>
      <c r="H133" s="204"/>
      <c r="I133" s="204"/>
      <c r="J133" s="204"/>
    </row>
    <row r="134" spans="1:10" x14ac:dyDescent="0.35">
      <c r="A134" s="204"/>
      <c r="B134" s="204"/>
      <c r="C134" s="204"/>
      <c r="D134" s="204"/>
      <c r="E134" s="204"/>
      <c r="F134" s="204"/>
      <c r="G134" s="204"/>
      <c r="H134" s="204"/>
      <c r="I134" s="204"/>
      <c r="J134" s="204"/>
    </row>
    <row r="135" spans="1:10" x14ac:dyDescent="0.35">
      <c r="A135" s="204"/>
      <c r="B135" s="204"/>
      <c r="C135" s="204"/>
      <c r="D135" s="204"/>
      <c r="E135" s="204"/>
      <c r="F135" s="204"/>
      <c r="G135" s="204"/>
      <c r="H135" s="204"/>
      <c r="I135" s="204"/>
      <c r="J135" s="204"/>
    </row>
    <row r="136" spans="1:10" x14ac:dyDescent="0.35">
      <c r="A136" s="204"/>
      <c r="B136" s="204"/>
      <c r="C136" s="204"/>
      <c r="D136" s="204"/>
      <c r="E136" s="204"/>
      <c r="F136" s="204"/>
      <c r="G136" s="204"/>
      <c r="H136" s="204"/>
      <c r="I136" s="204"/>
      <c r="J136" s="204"/>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D2AE6-41AE-45D9-8594-42C1F7C909CE}">
  <sheetPr>
    <tabColor rgb="FF0070C0"/>
  </sheetPr>
  <dimension ref="A1:AA26"/>
  <sheetViews>
    <sheetView workbookViewId="0"/>
  </sheetViews>
  <sheetFormatPr baseColWidth="10" defaultRowHeight="15" x14ac:dyDescent="0.25"/>
  <cols>
    <col min="19" max="19" width="15.7109375" customWidth="1"/>
    <col min="21" max="21" width="15" customWidth="1"/>
    <col min="22" max="22" width="18.42578125" bestFit="1" customWidth="1"/>
    <col min="23" max="23" width="14.28515625" customWidth="1"/>
    <col min="24" max="24" width="12.85546875" customWidth="1"/>
    <col min="25" max="25" width="12.42578125" customWidth="1"/>
    <col min="26" max="26" width="12" customWidth="1"/>
  </cols>
  <sheetData>
    <row r="1" spans="1:27" ht="23.25" x14ac:dyDescent="0.35">
      <c r="A1" s="1" t="s">
        <v>2204</v>
      </c>
      <c r="B1" s="1"/>
      <c r="C1" s="1"/>
      <c r="D1" s="1"/>
      <c r="E1" s="1"/>
      <c r="F1" s="1"/>
      <c r="G1" s="1"/>
      <c r="H1" s="1"/>
      <c r="I1" s="1"/>
      <c r="J1" s="1"/>
      <c r="K1" s="1"/>
      <c r="M1" s="1" t="s">
        <v>2159</v>
      </c>
      <c r="N1" s="1"/>
      <c r="O1" s="1"/>
      <c r="P1" s="1"/>
      <c r="Q1" s="1"/>
      <c r="R1" s="1"/>
      <c r="S1" s="1"/>
    </row>
    <row r="4" spans="1:27" x14ac:dyDescent="0.25">
      <c r="U4" s="313"/>
      <c r="V4" s="313"/>
      <c r="W4" s="313"/>
      <c r="X4" s="313"/>
      <c r="Y4" s="313"/>
      <c r="Z4" s="313"/>
      <c r="AA4" s="313"/>
    </row>
    <row r="5" spans="1:27" x14ac:dyDescent="0.25">
      <c r="U5" s="313" t="s">
        <v>2205</v>
      </c>
      <c r="V5" s="313" t="s">
        <v>76</v>
      </c>
      <c r="W5" s="313"/>
      <c r="X5" s="313" t="s">
        <v>107</v>
      </c>
      <c r="Y5" s="313" t="s">
        <v>120</v>
      </c>
      <c r="Z5" s="313" t="s">
        <v>2207</v>
      </c>
      <c r="AA5" s="313" t="s">
        <v>2208</v>
      </c>
    </row>
    <row r="6" spans="1:27" x14ac:dyDescent="0.25">
      <c r="U6" s="313"/>
      <c r="V6" s="313" t="s">
        <v>2209</v>
      </c>
      <c r="W6" s="583">
        <v>100000</v>
      </c>
      <c r="X6" s="313"/>
      <c r="Y6" s="313"/>
      <c r="Z6" s="313"/>
      <c r="AA6" s="313"/>
    </row>
    <row r="7" spans="1:27" x14ac:dyDescent="0.25">
      <c r="U7" s="313"/>
      <c r="V7" s="313" t="s">
        <v>2210</v>
      </c>
      <c r="W7" s="583">
        <v>20000</v>
      </c>
      <c r="X7" s="313"/>
      <c r="Y7" s="313"/>
      <c r="Z7" s="313"/>
      <c r="AA7" s="313"/>
    </row>
    <row r="8" spans="1:27" x14ac:dyDescent="0.25">
      <c r="U8" s="313"/>
      <c r="V8" s="313"/>
      <c r="W8" s="313"/>
      <c r="X8" s="313"/>
      <c r="Y8" s="313"/>
      <c r="Z8" s="313"/>
      <c r="AA8" s="313"/>
    </row>
    <row r="9" spans="1:27" x14ac:dyDescent="0.25">
      <c r="U9" s="313" t="s">
        <v>2206</v>
      </c>
      <c r="V9" s="313"/>
      <c r="W9" s="313"/>
      <c r="X9" s="313"/>
      <c r="Y9" s="313"/>
      <c r="Z9" s="313"/>
      <c r="AA9" s="313"/>
    </row>
    <row r="10" spans="1:27" x14ac:dyDescent="0.25">
      <c r="U10" s="313" t="s">
        <v>2212</v>
      </c>
      <c r="V10" s="313"/>
      <c r="W10" s="313"/>
      <c r="X10" s="313"/>
      <c r="Y10" s="313"/>
      <c r="Z10" s="313"/>
      <c r="AA10" s="313"/>
    </row>
    <row r="11" spans="1:27" x14ac:dyDescent="0.25">
      <c r="U11" s="313"/>
      <c r="V11" s="313" t="s">
        <v>2211</v>
      </c>
      <c r="W11" s="583">
        <f>+W6+W7</f>
        <v>120000</v>
      </c>
      <c r="X11" s="313"/>
      <c r="Y11" s="313"/>
      <c r="Z11" s="313"/>
      <c r="AA11" s="313"/>
    </row>
    <row r="12" spans="1:27" x14ac:dyDescent="0.25">
      <c r="U12" s="313"/>
      <c r="V12" s="313"/>
      <c r="W12" s="313"/>
      <c r="X12" s="313"/>
      <c r="Y12" s="313"/>
      <c r="Z12" s="313"/>
      <c r="AA12" s="313"/>
    </row>
    <row r="13" spans="1:27" x14ac:dyDescent="0.25">
      <c r="U13" s="508" t="s">
        <v>2213</v>
      </c>
      <c r="V13" s="361"/>
      <c r="W13" s="361"/>
      <c r="X13" s="361"/>
      <c r="Y13" s="361"/>
      <c r="Z13" s="361"/>
      <c r="AA13" s="361"/>
    </row>
    <row r="14" spans="1:27" x14ac:dyDescent="0.25">
      <c r="U14" s="508" t="s">
        <v>2214</v>
      </c>
      <c r="V14" s="361"/>
      <c r="W14" s="361"/>
      <c r="X14" s="361"/>
      <c r="Y14" s="361"/>
      <c r="Z14" s="361"/>
      <c r="AA14" s="361"/>
    </row>
    <row r="15" spans="1:27" x14ac:dyDescent="0.25">
      <c r="U15" s="508" t="s">
        <v>2215</v>
      </c>
      <c r="V15" s="361"/>
      <c r="W15" s="361"/>
      <c r="X15" s="361"/>
      <c r="Y15" s="361"/>
      <c r="Z15" s="361"/>
      <c r="AA15" s="361"/>
    </row>
    <row r="16" spans="1:27" x14ac:dyDescent="0.25">
      <c r="U16" s="508" t="s">
        <v>2216</v>
      </c>
      <c r="V16" s="361"/>
      <c r="W16" s="361"/>
      <c r="X16" s="361"/>
      <c r="Y16" s="361"/>
      <c r="Z16" s="361"/>
      <c r="AA16" s="361"/>
    </row>
    <row r="17" spans="21:27" x14ac:dyDescent="0.25">
      <c r="U17" s="508" t="s">
        <v>2217</v>
      </c>
      <c r="V17" s="361"/>
      <c r="W17" s="361"/>
      <c r="X17" s="361"/>
      <c r="Y17" s="361"/>
      <c r="Z17" s="361"/>
      <c r="AA17" s="361"/>
    </row>
    <row r="18" spans="21:27" x14ac:dyDescent="0.25">
      <c r="U18" s="313"/>
      <c r="V18" s="313"/>
      <c r="W18" s="313"/>
      <c r="X18" s="313"/>
      <c r="Y18" s="313"/>
      <c r="Z18" s="313"/>
      <c r="AA18" s="313"/>
    </row>
    <row r="19" spans="21:27" x14ac:dyDescent="0.25">
      <c r="U19" s="313"/>
      <c r="V19" s="313"/>
      <c r="W19" s="313"/>
      <c r="X19" s="313"/>
      <c r="Y19" s="313"/>
      <c r="Z19" s="313"/>
      <c r="AA19" s="313"/>
    </row>
    <row r="20" spans="21:27" x14ac:dyDescent="0.25">
      <c r="U20" s="313"/>
      <c r="V20" s="313"/>
      <c r="W20" s="313"/>
      <c r="X20" s="313"/>
      <c r="Y20" s="313"/>
      <c r="Z20" s="313"/>
      <c r="AA20" s="313"/>
    </row>
    <row r="21" spans="21:27" x14ac:dyDescent="0.25">
      <c r="U21" s="313"/>
      <c r="V21" s="313"/>
      <c r="W21" s="313"/>
      <c r="X21" s="313"/>
      <c r="Y21" s="313"/>
      <c r="Z21" s="313"/>
      <c r="AA21" s="313"/>
    </row>
    <row r="22" spans="21:27" x14ac:dyDescent="0.25">
      <c r="U22" s="313"/>
      <c r="V22" s="313"/>
      <c r="W22" s="313"/>
      <c r="X22" s="313"/>
      <c r="Y22" s="313"/>
      <c r="Z22" s="313"/>
      <c r="AA22" s="313"/>
    </row>
    <row r="23" spans="21:27" x14ac:dyDescent="0.25">
      <c r="U23" s="313"/>
      <c r="V23" s="313"/>
      <c r="W23" s="313"/>
      <c r="X23" s="313"/>
      <c r="Y23" s="313"/>
      <c r="Z23" s="313"/>
      <c r="AA23" s="313"/>
    </row>
    <row r="24" spans="21:27" x14ac:dyDescent="0.25">
      <c r="U24" s="313"/>
      <c r="V24" s="313"/>
      <c r="W24" s="313"/>
      <c r="X24" s="313"/>
      <c r="Y24" s="313"/>
      <c r="Z24" s="313"/>
      <c r="AA24" s="313"/>
    </row>
    <row r="25" spans="21:27" x14ac:dyDescent="0.25">
      <c r="U25" s="313"/>
      <c r="V25" s="313"/>
      <c r="W25" s="313"/>
      <c r="X25" s="313"/>
      <c r="Y25" s="313"/>
      <c r="Z25" s="313"/>
      <c r="AA25" s="313"/>
    </row>
    <row r="26" spans="21:27" x14ac:dyDescent="0.25">
      <c r="U26" s="313"/>
      <c r="V26" s="313"/>
      <c r="W26" s="313"/>
      <c r="X26" s="313"/>
      <c r="Y26" s="313"/>
      <c r="Z26" s="313"/>
      <c r="AA26" s="31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1</vt:lpstr>
      <vt:lpstr>2.-NIIF8</vt:lpstr>
      <vt:lpstr>-1.2-</vt:lpstr>
      <vt:lpstr>1.7</vt:lpstr>
      <vt:lpstr>-1.3-</vt:lpstr>
      <vt:lpstr>1.5</vt:lpstr>
      <vt:lpstr>-1.4-</vt:lpstr>
      <vt:lpstr>1.8</vt:lpstr>
      <vt:lpstr>1.6</vt:lpstr>
      <vt:lpstr>-2-</vt:lpstr>
      <vt:lpstr>-2.1-</vt:lpstr>
      <vt:lpstr>NIIF</vt:lpstr>
      <vt:lpstr>BC</vt:lpstr>
      <vt:lpstr>Hoja5</vt:lpstr>
      <vt:lpstr>n</vt:lpstr>
      <vt:lpstr>Q</vt:lpstr>
      <vt:lpstr>Hoja3</vt:lpstr>
      <vt:lpstr>Hoja4</vt:lpstr>
      <vt:lpstr>NOtas</vt:lpstr>
      <vt:lpstr>-3.1-</vt:lpstr>
      <vt:lpstr>-3.2-</vt:lpstr>
      <vt:lpstr>-3.3-</vt:lpstr>
      <vt:lpstr>Adic1</vt:lpstr>
      <vt:lpstr>Hoja1</vt:lpstr>
      <vt:lpstr>Hoja2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Freddy Llanto</cp:lastModifiedBy>
  <dcterms:created xsi:type="dcterms:W3CDTF">2015-06-05T18:19:34Z</dcterms:created>
  <dcterms:modified xsi:type="dcterms:W3CDTF">2024-08-13T15:04:02Z</dcterms:modified>
</cp:coreProperties>
</file>