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FEF5875C-BE07-4A2D-94F1-28562A32CC31}" xr6:coauthVersionLast="47" xr6:coauthVersionMax="47" xr10:uidLastSave="{00000000-0000-0000-0000-000000000000}"/>
  <bookViews>
    <workbookView xWindow="-120" yWindow="-120" windowWidth="29040" windowHeight="15720" xr2:uid="{B2C50CD4-17FB-4B00-86F7-9AD06403A18B}"/>
  </bookViews>
  <sheets>
    <sheet name="Hoja1 (2)" sheetId="2" r:id="rId1"/>
    <sheet name="Hoja1" sheetId="1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D12" i="3" s="1"/>
  <c r="H9" i="3"/>
  <c r="D5" i="3"/>
  <c r="G26" i="2"/>
  <c r="H26" i="2"/>
  <c r="H27" i="2" s="1"/>
  <c r="H28" i="2" s="1"/>
  <c r="G27" i="2"/>
  <c r="G28" i="2" s="1"/>
  <c r="G17" i="2"/>
  <c r="H17" i="2" s="1"/>
  <c r="I17" i="2" s="1"/>
  <c r="J17" i="2" s="1"/>
  <c r="F17" i="2"/>
  <c r="E17" i="2"/>
  <c r="D17" i="2"/>
  <c r="C17" i="2"/>
  <c r="J16" i="2"/>
  <c r="I16" i="2"/>
  <c r="H16" i="2"/>
  <c r="G16" i="2"/>
  <c r="F16" i="2"/>
  <c r="E16" i="2"/>
  <c r="D16" i="2"/>
  <c r="C16" i="2"/>
  <c r="K12" i="2"/>
  <c r="E8" i="2"/>
  <c r="D8" i="2"/>
  <c r="C8" i="2"/>
  <c r="E7" i="2"/>
  <c r="F7" i="2" s="1"/>
  <c r="G7" i="2" s="1"/>
  <c r="H7" i="2" s="1"/>
  <c r="I7" i="2" s="1"/>
  <c r="J7" i="2" s="1"/>
  <c r="D7" i="2"/>
  <c r="C7" i="2"/>
  <c r="C14" i="2"/>
  <c r="D14" i="2" s="1"/>
  <c r="E14" i="2" s="1"/>
  <c r="F14" i="2" s="1"/>
  <c r="G14" i="2" s="1"/>
  <c r="H14" i="2" s="1"/>
  <c r="I14" i="2" s="1"/>
  <c r="J14" i="2" s="1"/>
  <c r="D5" i="2"/>
  <c r="E5" i="2" s="1"/>
  <c r="F5" i="2" s="1"/>
  <c r="G5" i="2" s="1"/>
  <c r="H5" i="2" s="1"/>
  <c r="I5" i="2" s="1"/>
  <c r="J5" i="2" s="1"/>
  <c r="D4" i="2"/>
  <c r="D3" i="2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E17" i="1"/>
  <c r="F17" i="1" s="1"/>
  <c r="G17" i="1" s="1"/>
  <c r="H17" i="1" s="1"/>
  <c r="I17" i="1" s="1"/>
  <c r="J17" i="1" s="1"/>
  <c r="D17" i="1"/>
  <c r="C17" i="1"/>
  <c r="E16" i="1"/>
  <c r="D16" i="1"/>
  <c r="C16" i="1"/>
  <c r="C14" i="1"/>
  <c r="D14" i="1" s="1"/>
  <c r="E14" i="1" s="1"/>
  <c r="F14" i="1" s="1"/>
  <c r="G14" i="1" s="1"/>
  <c r="H14" i="1" s="1"/>
  <c r="I14" i="1" s="1"/>
  <c r="J14" i="1" s="1"/>
  <c r="D4" i="1"/>
  <c r="C8" i="1" s="1"/>
  <c r="D8" i="1" s="1"/>
  <c r="D3" i="1"/>
  <c r="C7" i="1" s="1"/>
  <c r="D5" i="1"/>
  <c r="E5" i="1" s="1"/>
  <c r="F5" i="1" s="1"/>
  <c r="G5" i="1" s="1"/>
  <c r="H5" i="1" s="1"/>
  <c r="I5" i="1" s="1"/>
  <c r="J5" i="1" s="1"/>
  <c r="D9" i="3" l="1"/>
  <c r="D11" i="3" s="1"/>
  <c r="D13" i="3" s="1"/>
  <c r="H10" i="3" s="1"/>
  <c r="H11" i="3" s="1"/>
  <c r="H29" i="2"/>
  <c r="C18" i="2"/>
  <c r="C19" i="2" s="1"/>
  <c r="C9" i="2"/>
  <c r="C11" i="2" s="1"/>
  <c r="C13" i="2" s="1"/>
  <c r="D9" i="2"/>
  <c r="D11" i="2" s="1"/>
  <c r="D13" i="2" s="1"/>
  <c r="E9" i="2"/>
  <c r="E11" i="2" s="1"/>
  <c r="E13" i="2" s="1"/>
  <c r="F9" i="2"/>
  <c r="F11" i="2" s="1"/>
  <c r="F13" i="2" s="1"/>
  <c r="C9" i="1"/>
  <c r="C11" i="1" s="1"/>
  <c r="C13" i="1" s="1"/>
  <c r="D7" i="1"/>
  <c r="E7" i="1" s="1"/>
  <c r="D9" i="1"/>
  <c r="D11" i="1" s="1"/>
  <c r="D13" i="1" s="1"/>
  <c r="E8" i="1"/>
  <c r="F8" i="1" s="1"/>
  <c r="D18" i="2" l="1"/>
  <c r="D19" i="2" s="1"/>
  <c r="G9" i="2"/>
  <c r="G11" i="2" s="1"/>
  <c r="G13" i="2" s="1"/>
  <c r="F9" i="1"/>
  <c r="F11" i="1" s="1"/>
  <c r="F13" i="1" s="1"/>
  <c r="G8" i="1"/>
  <c r="E9" i="1"/>
  <c r="E11" i="1" s="1"/>
  <c r="E13" i="1" s="1"/>
  <c r="H9" i="2" l="1"/>
  <c r="H11" i="2" s="1"/>
  <c r="H13" i="2" s="1"/>
  <c r="E18" i="2"/>
  <c r="E19" i="2" s="1"/>
  <c r="H8" i="1"/>
  <c r="G9" i="1"/>
  <c r="G11" i="1" s="1"/>
  <c r="G13" i="1" s="1"/>
  <c r="F18" i="2" l="1"/>
  <c r="F19" i="2" s="1"/>
  <c r="J9" i="2"/>
  <c r="J11" i="2" s="1"/>
  <c r="J13" i="2" s="1"/>
  <c r="I9" i="2"/>
  <c r="I11" i="2" s="1"/>
  <c r="I13" i="2" s="1"/>
  <c r="I8" i="1"/>
  <c r="H9" i="1"/>
  <c r="H11" i="1" s="1"/>
  <c r="H13" i="1" s="1"/>
  <c r="G18" i="2" l="1"/>
  <c r="G19" i="2" s="1"/>
  <c r="J8" i="1"/>
  <c r="J9" i="1" s="1"/>
  <c r="J11" i="1" s="1"/>
  <c r="J13" i="1" s="1"/>
  <c r="I9" i="1"/>
  <c r="I11" i="1" s="1"/>
  <c r="I13" i="1" s="1"/>
  <c r="H18" i="2" l="1"/>
  <c r="H19" i="2" s="1"/>
  <c r="J18" i="2" l="1"/>
  <c r="J19" i="2" s="1"/>
  <c r="I18" i="2"/>
  <c r="I19" i="2" s="1"/>
</calcChain>
</file>

<file path=xl/sharedStrings.xml><?xml version="1.0" encoding="utf-8"?>
<sst xmlns="http://schemas.openxmlformats.org/spreadsheetml/2006/main" count="70" uniqueCount="43">
  <si>
    <t>MAQUINARIA</t>
  </si>
  <si>
    <t>COSTO</t>
  </si>
  <si>
    <t>VU NIC16</t>
  </si>
  <si>
    <t>AÑOS</t>
  </si>
  <si>
    <t>VU TAX</t>
  </si>
  <si>
    <t>CONCILIACION</t>
  </si>
  <si>
    <t>UTILIDAD CONTABLE</t>
  </si>
  <si>
    <t>UTILIDAD TRIBUTARIA</t>
  </si>
  <si>
    <t>(+) DEPRECIACION CONT</t>
  </si>
  <si>
    <t>(-) DEPRECIACION TAX</t>
  </si>
  <si>
    <t>TASA</t>
  </si>
  <si>
    <t>Impuesto corriente</t>
  </si>
  <si>
    <t>Gasto por IMP. Rta</t>
  </si>
  <si>
    <t>Impuesto diferido</t>
  </si>
  <si>
    <t>Activo IRD</t>
  </si>
  <si>
    <t>VALOR EN LIBROS</t>
  </si>
  <si>
    <t>BASE TRIBUTARIA</t>
  </si>
  <si>
    <t>DIFE TEMPORAROA</t>
  </si>
  <si>
    <t>ACTIVO IRD</t>
  </si>
  <si>
    <t>+51 959 818 593</t>
  </si>
  <si>
    <t>WASAP</t>
  </si>
  <si>
    <t>Pasivo IRD</t>
  </si>
  <si>
    <t>SUPONER UNA VENTA DEL ACTIVO FIJO</t>
  </si>
  <si>
    <t>NIIF</t>
  </si>
  <si>
    <t>TAX</t>
  </si>
  <si>
    <t>VENTA</t>
  </si>
  <si>
    <t>COSTO DE ENAJENAC</t>
  </si>
  <si>
    <t>IMP  X PAGAR</t>
  </si>
  <si>
    <t>MAYOR IMPUESTO</t>
  </si>
  <si>
    <t>EN EL AÑO 3°</t>
  </si>
  <si>
    <t>Utilidad antes de impuestos</t>
  </si>
  <si>
    <t>(+) Depreciacion contable</t>
  </si>
  <si>
    <t>(-) Depreciación tributaria</t>
  </si>
  <si>
    <t>(+) Gastos sin sustento</t>
  </si>
  <si>
    <t>Utilidad tributaria</t>
  </si>
  <si>
    <t>¿Cuánto es la UTILIDAD NETA?</t>
  </si>
  <si>
    <t>Gasto impositivo</t>
  </si>
  <si>
    <t>Ventas</t>
  </si>
  <si>
    <t>costo de ventas</t>
  </si>
  <si>
    <t>:</t>
  </si>
  <si>
    <t>Utiliad antes de imp</t>
  </si>
  <si>
    <t>Impuestos</t>
  </si>
  <si>
    <t>Utilidad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</si>
</sst>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165" fontId="0" fillId="0" borderId="0" xfId="1" applyNumberFormat="1" applyFont="1"/>
    <xf numFmtId="9" fontId="0" fillId="0" borderId="0" xfId="2" applyFont="1"/>
    <xf numFmtId="165" fontId="4" fillId="3" borderId="0" xfId="1" applyNumberFormat="1" applyFont="1" applyFill="1" applyAlignment="1">
      <alignment horizontal="center"/>
    </xf>
    <xf numFmtId="165" fontId="3" fillId="4" borderId="0" xfId="1" applyNumberFormat="1" applyFont="1" applyFill="1"/>
    <xf numFmtId="165" fontId="3" fillId="0" borderId="0" xfId="1" applyNumberFormat="1" applyFont="1"/>
    <xf numFmtId="165" fontId="0" fillId="5" borderId="0" xfId="1" applyNumberFormat="1" applyFont="1" applyFill="1"/>
    <xf numFmtId="165" fontId="4" fillId="7" borderId="2" xfId="1" applyNumberFormat="1" applyFont="1" applyFill="1" applyBorder="1"/>
    <xf numFmtId="165" fontId="4" fillId="7" borderId="3" xfId="1" applyNumberFormat="1" applyFont="1" applyFill="1" applyBorder="1"/>
    <xf numFmtId="165" fontId="4" fillId="7" borderId="4" xfId="1" applyNumberFormat="1" applyFont="1" applyFill="1" applyBorder="1"/>
    <xf numFmtId="165" fontId="0" fillId="8" borderId="0" xfId="1" applyNumberFormat="1" applyFont="1" applyFill="1"/>
    <xf numFmtId="165" fontId="3" fillId="8" borderId="0" xfId="1" quotePrefix="1" applyNumberFormat="1" applyFont="1" applyFill="1"/>
    <xf numFmtId="9" fontId="0" fillId="6" borderId="0" xfId="2" applyFont="1" applyFill="1"/>
    <xf numFmtId="165" fontId="0" fillId="6" borderId="0" xfId="1" applyNumberFormat="1" applyFont="1" applyFill="1"/>
    <xf numFmtId="165" fontId="2" fillId="9" borderId="0" xfId="1" applyNumberFormat="1" applyFont="1" applyFill="1"/>
    <xf numFmtId="9" fontId="0" fillId="10" borderId="0" xfId="2" applyFont="1" applyFill="1"/>
    <xf numFmtId="165" fontId="2" fillId="11" borderId="0" xfId="1" applyNumberFormat="1" applyFont="1" applyFill="1"/>
    <xf numFmtId="41" fontId="0" fillId="0" borderId="1" xfId="1" applyNumberFormat="1" applyFont="1" applyBorder="1"/>
    <xf numFmtId="165" fontId="0" fillId="12" borderId="0" xfId="1" applyNumberFormat="1" applyFont="1" applyFill="1"/>
    <xf numFmtId="165" fontId="5" fillId="2" borderId="2" xfId="1" applyNumberFormat="1" applyFont="1" applyFill="1" applyBorder="1"/>
    <xf numFmtId="165" fontId="5" fillId="2" borderId="3" xfId="1" applyNumberFormat="1" applyFont="1" applyFill="1" applyBorder="1"/>
    <xf numFmtId="165" fontId="5" fillId="2" borderId="4" xfId="1" applyNumberFormat="1" applyFont="1" applyFill="1" applyBorder="1"/>
    <xf numFmtId="165" fontId="0" fillId="0" borderId="5" xfId="1" applyNumberFormat="1" applyFont="1" applyBorder="1"/>
    <xf numFmtId="165" fontId="4" fillId="3" borderId="6" xfId="1" applyNumberFormat="1" applyFont="1" applyFill="1" applyBorder="1" applyAlignment="1">
      <alignment horizontal="center"/>
    </xf>
    <xf numFmtId="165" fontId="2" fillId="11" borderId="6" xfId="1" applyNumberFormat="1" applyFont="1" applyFill="1" applyBorder="1"/>
    <xf numFmtId="165" fontId="0" fillId="0" borderId="6" xfId="1" applyNumberFormat="1" applyFont="1" applyBorder="1"/>
    <xf numFmtId="165" fontId="2" fillId="9" borderId="6" xfId="1" applyNumberFormat="1" applyFont="1" applyFill="1" applyBorder="1"/>
    <xf numFmtId="165" fontId="0" fillId="5" borderId="6" xfId="1" applyNumberFormat="1" applyFont="1" applyFill="1" applyBorder="1"/>
    <xf numFmtId="165" fontId="0" fillId="8" borderId="6" xfId="1" applyNumberFormat="1" applyFont="1" applyFill="1" applyBorder="1"/>
    <xf numFmtId="165" fontId="0" fillId="12" borderId="6" xfId="1" applyNumberFormat="1" applyFont="1" applyFill="1" applyBorder="1"/>
    <xf numFmtId="165" fontId="0" fillId="0" borderId="7" xfId="1" applyNumberFormat="1" applyFont="1" applyBorder="1"/>
    <xf numFmtId="165" fontId="0" fillId="2" borderId="0" xfId="1" applyNumberFormat="1" applyFont="1" applyFill="1"/>
    <xf numFmtId="165" fontId="0" fillId="2" borderId="1" xfId="1" applyNumberFormat="1" applyFont="1" applyFill="1" applyBorder="1"/>
    <xf numFmtId="165" fontId="4" fillId="9" borderId="1" xfId="1" applyNumberFormat="1" applyFont="1" applyFill="1" applyBorder="1"/>
    <xf numFmtId="165" fontId="0" fillId="0" borderId="8" xfId="1" applyNumberFormat="1" applyFont="1" applyBorder="1"/>
    <xf numFmtId="165" fontId="0" fillId="0" borderId="9" xfId="1" applyNumberFormat="1" applyFont="1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165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165" fontId="0" fillId="0" borderId="12" xfId="1" applyNumberFormat="1" applyFont="1" applyBorder="1"/>
    <xf numFmtId="165" fontId="4" fillId="13" borderId="0" xfId="1" applyNumberFormat="1" applyFont="1" applyFill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165" fontId="0" fillId="0" borderId="15" xfId="1" applyNumberFormat="1" applyFont="1" applyBorder="1"/>
    <xf numFmtId="165" fontId="3" fillId="0" borderId="0" xfId="1" applyNumberFormat="1" applyFont="1" applyBorder="1"/>
    <xf numFmtId="165" fontId="3" fillId="0" borderId="12" xfId="1" applyNumberFormat="1" applyFont="1" applyBorder="1"/>
    <xf numFmtId="165" fontId="4" fillId="9" borderId="3" xfId="1" applyNumberFormat="1" applyFont="1" applyFill="1" applyBorder="1"/>
    <xf numFmtId="165" fontId="2" fillId="14" borderId="2" xfId="1" applyNumberFormat="1" applyFont="1" applyFill="1" applyBorder="1"/>
    <xf numFmtId="165" fontId="2" fillId="14" borderId="3" xfId="1" quotePrefix="1" applyNumberFormat="1" applyFont="1" applyFill="1" applyBorder="1"/>
    <xf numFmtId="165" fontId="4" fillId="14" borderId="4" xfId="1" applyNumberFormat="1" applyFont="1" applyFill="1" applyBorder="1"/>
    <xf numFmtId="165" fontId="4" fillId="14" borderId="0" xfId="1" applyNumberFormat="1" applyFont="1" applyFill="1"/>
    <xf numFmtId="10" fontId="0" fillId="2" borderId="0" xfId="2" applyNumberFormat="1" applyFont="1" applyFill="1"/>
    <xf numFmtId="165" fontId="4" fillId="15" borderId="0" xfId="1" applyNumberFormat="1" applyFont="1" applyFill="1"/>
    <xf numFmtId="165" fontId="4" fillId="15" borderId="11" xfId="1" applyNumberFormat="1" applyFont="1" applyFill="1" applyBorder="1"/>
    <xf numFmtId="165" fontId="4" fillId="15" borderId="0" xfId="1" applyNumberFormat="1" applyFont="1" applyFill="1" applyBorder="1"/>
    <xf numFmtId="165" fontId="4" fillId="15" borderId="12" xfId="1" applyNumberFormat="1" applyFont="1" applyFill="1" applyBorder="1"/>
    <xf numFmtId="165" fontId="4" fillId="15" borderId="13" xfId="1" applyNumberFormat="1" applyFont="1" applyFill="1" applyBorder="1"/>
    <xf numFmtId="165" fontId="4" fillId="15" borderId="14" xfId="1" applyNumberFormat="1" applyFont="1" applyFill="1" applyBorder="1"/>
    <xf numFmtId="165" fontId="4" fillId="15" borderId="15" xfId="1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B68FE-2951-4BD6-90CF-CC941DC5584F}">
  <dimension ref="A1:K30"/>
  <sheetViews>
    <sheetView tabSelected="1" zoomScale="160" zoomScaleNormal="160" workbookViewId="0">
      <selection activeCell="F1" sqref="F1:H1"/>
    </sheetView>
  </sheetViews>
  <sheetFormatPr baseColWidth="10" defaultRowHeight="15" x14ac:dyDescent="0.25"/>
  <cols>
    <col min="1" max="16384" width="11.42578125" style="1"/>
  </cols>
  <sheetData>
    <row r="1" spans="1:11" s="2" customFormat="1" ht="15.75" thickBot="1" x14ac:dyDescent="0.3">
      <c r="A1" s="12" t="s">
        <v>0</v>
      </c>
      <c r="B1" s="12"/>
      <c r="F1" s="48" t="s">
        <v>20</v>
      </c>
      <c r="G1" s="49" t="s">
        <v>19</v>
      </c>
      <c r="H1" s="50"/>
    </row>
    <row r="2" spans="1:11" x14ac:dyDescent="0.25">
      <c r="A2" s="13" t="s">
        <v>1</v>
      </c>
      <c r="B2" s="13">
        <v>720000</v>
      </c>
      <c r="C2" s="1" t="s">
        <v>10</v>
      </c>
      <c r="D2" s="15">
        <v>0.3</v>
      </c>
    </row>
    <row r="3" spans="1:11" ht="15.75" thickBot="1" x14ac:dyDescent="0.3">
      <c r="A3" s="13" t="s">
        <v>2</v>
      </c>
      <c r="B3" s="13">
        <v>8</v>
      </c>
      <c r="C3" s="1" t="s">
        <v>3</v>
      </c>
      <c r="D3" s="1">
        <f>B2/B3</f>
        <v>90000</v>
      </c>
    </row>
    <row r="4" spans="1:11" x14ac:dyDescent="0.25">
      <c r="A4" s="13" t="s">
        <v>4</v>
      </c>
      <c r="B4" s="13">
        <v>3</v>
      </c>
      <c r="C4" s="1" t="s">
        <v>3</v>
      </c>
      <c r="D4" s="1">
        <f>+B2/B4</f>
        <v>240000</v>
      </c>
      <c r="G4" s="22"/>
    </row>
    <row r="5" spans="1:11" x14ac:dyDescent="0.25">
      <c r="A5" s="13" t="s">
        <v>5</v>
      </c>
      <c r="B5" s="13"/>
      <c r="C5" s="3">
        <v>1</v>
      </c>
      <c r="D5" s="3">
        <f>+C5+1</f>
        <v>2</v>
      </c>
      <c r="E5" s="3">
        <f t="shared" ref="E5:J5" si="0">+D5+1</f>
        <v>3</v>
      </c>
      <c r="F5" s="3">
        <f t="shared" si="0"/>
        <v>4</v>
      </c>
      <c r="G5" s="23">
        <f t="shared" si="0"/>
        <v>5</v>
      </c>
      <c r="H5" s="3">
        <f t="shared" si="0"/>
        <v>6</v>
      </c>
      <c r="I5" s="3">
        <f t="shared" si="0"/>
        <v>7</v>
      </c>
      <c r="J5" s="3">
        <f t="shared" si="0"/>
        <v>8</v>
      </c>
    </row>
    <row r="6" spans="1:11" s="5" customFormat="1" x14ac:dyDescent="0.25">
      <c r="A6" s="16" t="s">
        <v>6</v>
      </c>
      <c r="B6" s="16"/>
      <c r="C6" s="16">
        <v>500000</v>
      </c>
      <c r="D6" s="16">
        <v>500000</v>
      </c>
      <c r="E6" s="16">
        <v>500000</v>
      </c>
      <c r="F6" s="16">
        <v>500000</v>
      </c>
      <c r="G6" s="24">
        <v>500000</v>
      </c>
      <c r="H6" s="16">
        <v>500000</v>
      </c>
      <c r="I6" s="16">
        <v>500000</v>
      </c>
      <c r="J6" s="16">
        <v>500000</v>
      </c>
    </row>
    <row r="7" spans="1:11" x14ac:dyDescent="0.25">
      <c r="A7" s="1" t="s">
        <v>8</v>
      </c>
      <c r="C7" s="1">
        <f>+D3</f>
        <v>90000</v>
      </c>
      <c r="D7" s="1">
        <f>+C7</f>
        <v>90000</v>
      </c>
      <c r="E7" s="1">
        <f t="shared" ref="E7:J7" si="1">+D7</f>
        <v>90000</v>
      </c>
      <c r="F7" s="1">
        <f t="shared" si="1"/>
        <v>90000</v>
      </c>
      <c r="G7" s="25">
        <f t="shared" si="1"/>
        <v>90000</v>
      </c>
      <c r="H7" s="1">
        <f t="shared" si="1"/>
        <v>90000</v>
      </c>
      <c r="I7" s="1">
        <f t="shared" si="1"/>
        <v>90000</v>
      </c>
      <c r="J7" s="1">
        <f t="shared" si="1"/>
        <v>90000</v>
      </c>
    </row>
    <row r="8" spans="1:11" x14ac:dyDescent="0.25">
      <c r="A8" s="1" t="s">
        <v>9</v>
      </c>
      <c r="C8" s="1">
        <f>-D4</f>
        <v>-240000</v>
      </c>
      <c r="D8" s="1">
        <f>+C8</f>
        <v>-240000</v>
      </c>
      <c r="E8" s="1">
        <f>+D8</f>
        <v>-240000</v>
      </c>
      <c r="G8" s="25"/>
    </row>
    <row r="9" spans="1:11" s="5" customFormat="1" x14ac:dyDescent="0.25">
      <c r="A9" s="14" t="s">
        <v>7</v>
      </c>
      <c r="B9" s="14"/>
      <c r="C9" s="14">
        <f>SUM(C6:C8)</f>
        <v>350000</v>
      </c>
      <c r="D9" s="14">
        <f>SUM(D6:D8)</f>
        <v>350000</v>
      </c>
      <c r="E9" s="14">
        <f>SUM(E6:E8)</f>
        <v>350000</v>
      </c>
      <c r="F9" s="14">
        <f>SUM(F6:F8)</f>
        <v>590000</v>
      </c>
      <c r="G9" s="26">
        <f>SUM(G6:G8)</f>
        <v>590000</v>
      </c>
      <c r="H9" s="14">
        <f>SUM(H6:H8)</f>
        <v>590000</v>
      </c>
      <c r="I9" s="14">
        <f>SUM(I6:I8)</f>
        <v>590000</v>
      </c>
      <c r="J9" s="14">
        <f>SUM(J6:J8)</f>
        <v>590000</v>
      </c>
    </row>
    <row r="10" spans="1:11" x14ac:dyDescent="0.25">
      <c r="G10" s="25"/>
    </row>
    <row r="11" spans="1:11" ht="15.75" thickBot="1" x14ac:dyDescent="0.3">
      <c r="A11" s="1" t="s">
        <v>11</v>
      </c>
      <c r="C11" s="1">
        <f>-C9*$D$2</f>
        <v>-105000</v>
      </c>
      <c r="D11" s="1">
        <f t="shared" ref="D11:J11" si="2">-D9*$D$2</f>
        <v>-105000</v>
      </c>
      <c r="E11" s="1">
        <f t="shared" si="2"/>
        <v>-105000</v>
      </c>
      <c r="F11" s="1">
        <f t="shared" si="2"/>
        <v>-177000</v>
      </c>
      <c r="G11" s="25">
        <f t="shared" si="2"/>
        <v>-177000</v>
      </c>
      <c r="H11" s="1">
        <f t="shared" si="2"/>
        <v>-177000</v>
      </c>
      <c r="I11" s="1">
        <f t="shared" si="2"/>
        <v>-177000</v>
      </c>
      <c r="J11" s="1">
        <f t="shared" si="2"/>
        <v>-177000</v>
      </c>
    </row>
    <row r="12" spans="1:11" ht="15.75" thickBot="1" x14ac:dyDescent="0.3">
      <c r="A12" s="1" t="s">
        <v>13</v>
      </c>
      <c r="C12" s="1">
        <v>-45000</v>
      </c>
      <c r="D12" s="1">
        <v>-45000</v>
      </c>
      <c r="E12" s="1">
        <v>-45000</v>
      </c>
      <c r="F12" s="1">
        <v>27000</v>
      </c>
      <c r="G12" s="25">
        <v>27000</v>
      </c>
      <c r="H12" s="1">
        <v>27000</v>
      </c>
      <c r="I12" s="1">
        <v>27000</v>
      </c>
      <c r="J12" s="1">
        <v>27000</v>
      </c>
      <c r="K12" s="17">
        <f>SUM(C12:J12)</f>
        <v>0</v>
      </c>
    </row>
    <row r="13" spans="1:11" ht="15.75" thickBot="1" x14ac:dyDescent="0.3">
      <c r="A13" s="6" t="s">
        <v>12</v>
      </c>
      <c r="B13" s="6"/>
      <c r="C13" s="6">
        <f>SUM(C11:C12)</f>
        <v>-150000</v>
      </c>
      <c r="D13" s="6">
        <f t="shared" ref="D13:J13" si="3">SUM(D11:D12)</f>
        <v>-150000</v>
      </c>
      <c r="E13" s="6">
        <f t="shared" si="3"/>
        <v>-150000</v>
      </c>
      <c r="F13" s="6">
        <f t="shared" si="3"/>
        <v>-150000</v>
      </c>
      <c r="G13" s="27">
        <f t="shared" si="3"/>
        <v>-150000</v>
      </c>
      <c r="H13" s="6">
        <f t="shared" si="3"/>
        <v>-150000</v>
      </c>
      <c r="I13" s="6">
        <f t="shared" si="3"/>
        <v>-150000</v>
      </c>
      <c r="J13" s="6">
        <f t="shared" si="3"/>
        <v>-150000</v>
      </c>
    </row>
    <row r="14" spans="1:11" ht="15.75" thickBot="1" x14ac:dyDescent="0.3">
      <c r="A14" s="19" t="s">
        <v>21</v>
      </c>
      <c r="B14" s="20"/>
      <c r="C14" s="20">
        <f>+C12</f>
        <v>-45000</v>
      </c>
      <c r="D14" s="20">
        <f>+C14+D12</f>
        <v>-90000</v>
      </c>
      <c r="E14" s="47">
        <f>+D14+E12</f>
        <v>-135000</v>
      </c>
      <c r="F14" s="20">
        <f>+E14+F12</f>
        <v>-108000</v>
      </c>
      <c r="G14" s="33">
        <f>+F14+G12</f>
        <v>-81000</v>
      </c>
      <c r="H14" s="20">
        <f>+G14+H12</f>
        <v>-54000</v>
      </c>
      <c r="I14" s="20">
        <f>+H14+I12</f>
        <v>-27000</v>
      </c>
      <c r="J14" s="21">
        <f>+I14+J12</f>
        <v>0</v>
      </c>
    </row>
    <row r="15" spans="1:11" ht="6" customHeight="1" x14ac:dyDescent="0.25">
      <c r="G15" s="25"/>
    </row>
    <row r="16" spans="1:11" x14ac:dyDescent="0.25">
      <c r="A16" s="10" t="s">
        <v>15</v>
      </c>
      <c r="B16" s="10"/>
      <c r="C16" s="10">
        <f>B2-C7</f>
        <v>630000</v>
      </c>
      <c r="D16" s="10">
        <f>+C16-D7</f>
        <v>540000</v>
      </c>
      <c r="E16" s="10">
        <f>+D16-E7</f>
        <v>450000</v>
      </c>
      <c r="F16" s="10">
        <f>+E16-F7</f>
        <v>360000</v>
      </c>
      <c r="G16" s="28">
        <f>+F16-G7</f>
        <v>270000</v>
      </c>
      <c r="H16" s="10">
        <f>+G16-H7</f>
        <v>180000</v>
      </c>
      <c r="I16" s="10">
        <f>+H16-I7</f>
        <v>90000</v>
      </c>
      <c r="J16" s="10">
        <f>+I16-J7</f>
        <v>0</v>
      </c>
    </row>
    <row r="17" spans="1:10" x14ac:dyDescent="0.25">
      <c r="A17" s="10" t="s">
        <v>16</v>
      </c>
      <c r="B17" s="10"/>
      <c r="C17" s="10">
        <f>+B2+C8</f>
        <v>480000</v>
      </c>
      <c r="D17" s="10">
        <f>+C17+D8</f>
        <v>240000</v>
      </c>
      <c r="E17" s="10">
        <f>+D17+E8</f>
        <v>0</v>
      </c>
      <c r="F17" s="10">
        <f>+E17</f>
        <v>0</v>
      </c>
      <c r="G17" s="28">
        <f t="shared" ref="G17:J17" si="4">+F17</f>
        <v>0</v>
      </c>
      <c r="H17" s="10">
        <f t="shared" si="4"/>
        <v>0</v>
      </c>
      <c r="I17" s="10">
        <f t="shared" si="4"/>
        <v>0</v>
      </c>
      <c r="J17" s="10">
        <f t="shared" si="4"/>
        <v>0</v>
      </c>
    </row>
    <row r="18" spans="1:10" ht="15.75" thickBot="1" x14ac:dyDescent="0.3">
      <c r="A18" s="18" t="s">
        <v>17</v>
      </c>
      <c r="B18" s="18"/>
      <c r="C18" s="18">
        <f>+C17-C16</f>
        <v>-150000</v>
      </c>
      <c r="D18" s="18">
        <f t="shared" ref="D18:J18" si="5">+D17-D16</f>
        <v>-300000</v>
      </c>
      <c r="E18" s="18">
        <f t="shared" si="5"/>
        <v>-450000</v>
      </c>
      <c r="F18" s="18">
        <f t="shared" si="5"/>
        <v>-360000</v>
      </c>
      <c r="G18" s="29">
        <f t="shared" si="5"/>
        <v>-270000</v>
      </c>
      <c r="H18" s="18">
        <f t="shared" si="5"/>
        <v>-180000</v>
      </c>
      <c r="I18" s="18">
        <f t="shared" si="5"/>
        <v>-90000</v>
      </c>
      <c r="J18" s="18">
        <f t="shared" si="5"/>
        <v>0</v>
      </c>
    </row>
    <row r="19" spans="1:10" ht="15.75" thickBot="1" x14ac:dyDescent="0.3">
      <c r="A19" s="19" t="s">
        <v>21</v>
      </c>
      <c r="B19" s="20"/>
      <c r="C19" s="20">
        <f>+C18*30%</f>
        <v>-45000</v>
      </c>
      <c r="D19" s="20">
        <f t="shared" ref="D19:J19" si="6">+D18*30%</f>
        <v>-90000</v>
      </c>
      <c r="E19" s="47">
        <f t="shared" si="6"/>
        <v>-135000</v>
      </c>
      <c r="F19" s="20">
        <f t="shared" si="6"/>
        <v>-108000</v>
      </c>
      <c r="G19" s="33">
        <f t="shared" si="6"/>
        <v>-81000</v>
      </c>
      <c r="H19" s="20">
        <f t="shared" si="6"/>
        <v>-54000</v>
      </c>
      <c r="I19" s="20">
        <f t="shared" si="6"/>
        <v>-27000</v>
      </c>
      <c r="J19" s="21">
        <f t="shared" si="6"/>
        <v>0</v>
      </c>
    </row>
    <row r="20" spans="1:10" ht="15.75" thickBot="1" x14ac:dyDescent="0.3">
      <c r="G20" s="30"/>
    </row>
    <row r="22" spans="1:10" ht="15.75" thickBot="1" x14ac:dyDescent="0.3"/>
    <row r="23" spans="1:10" x14ac:dyDescent="0.25">
      <c r="D23" s="34" t="s">
        <v>22</v>
      </c>
      <c r="E23" s="35"/>
      <c r="F23" s="35"/>
      <c r="G23" s="35"/>
      <c r="H23" s="35"/>
      <c r="I23" s="36"/>
    </row>
    <row r="24" spans="1:10" x14ac:dyDescent="0.25">
      <c r="D24" s="37" t="s">
        <v>29</v>
      </c>
      <c r="E24" s="38"/>
      <c r="F24" s="38"/>
      <c r="G24" s="39" t="s">
        <v>23</v>
      </c>
      <c r="H24" s="39" t="s">
        <v>24</v>
      </c>
      <c r="I24" s="40"/>
    </row>
    <row r="25" spans="1:10" x14ac:dyDescent="0.25">
      <c r="D25" s="37"/>
      <c r="E25" s="45" t="s">
        <v>25</v>
      </c>
      <c r="F25" s="45"/>
      <c r="G25" s="45">
        <v>800000</v>
      </c>
      <c r="H25" s="45">
        <v>800000</v>
      </c>
      <c r="I25" s="46"/>
    </row>
    <row r="26" spans="1:10" x14ac:dyDescent="0.25">
      <c r="D26" s="37"/>
      <c r="E26" s="45" t="s">
        <v>26</v>
      </c>
      <c r="F26" s="45"/>
      <c r="G26" s="45">
        <f>-E16</f>
        <v>-450000</v>
      </c>
      <c r="H26" s="45">
        <f>+G17</f>
        <v>0</v>
      </c>
      <c r="I26" s="40"/>
    </row>
    <row r="27" spans="1:10" x14ac:dyDescent="0.25">
      <c r="D27" s="37"/>
      <c r="E27" s="41"/>
      <c r="F27" s="41"/>
      <c r="G27" s="41">
        <f>+G25+G26</f>
        <v>350000</v>
      </c>
      <c r="H27" s="41">
        <f>+H25+H26</f>
        <v>800000</v>
      </c>
      <c r="I27" s="40"/>
    </row>
    <row r="28" spans="1:10" ht="15.75" thickBot="1" x14ac:dyDescent="0.3">
      <c r="D28" s="37"/>
      <c r="E28" s="38" t="s">
        <v>27</v>
      </c>
      <c r="F28" s="38"/>
      <c r="G28" s="38">
        <f>+G27*30%</f>
        <v>105000</v>
      </c>
      <c r="H28" s="38">
        <f>+H27*30%</f>
        <v>240000</v>
      </c>
      <c r="I28" s="40"/>
    </row>
    <row r="29" spans="1:10" ht="15.75" thickBot="1" x14ac:dyDescent="0.3">
      <c r="D29" s="37"/>
      <c r="E29" s="38" t="s">
        <v>28</v>
      </c>
      <c r="F29" s="38"/>
      <c r="G29" s="38"/>
      <c r="H29" s="32">
        <f>+H28-G28</f>
        <v>135000</v>
      </c>
      <c r="I29" s="40"/>
    </row>
    <row r="30" spans="1:10" ht="15.75" thickBot="1" x14ac:dyDescent="0.3">
      <c r="D30" s="42"/>
      <c r="E30" s="43"/>
      <c r="F30" s="43"/>
      <c r="G30" s="43"/>
      <c r="H30" s="43"/>
      <c r="I30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20BCC-7307-495F-97CD-94D951C2C6FB}">
  <dimension ref="A1:J20"/>
  <sheetViews>
    <sheetView zoomScale="200" zoomScaleNormal="200" workbookViewId="0">
      <selection activeCell="E12" sqref="E12"/>
    </sheetView>
  </sheetViews>
  <sheetFormatPr baseColWidth="10" defaultRowHeight="15" x14ac:dyDescent="0.25"/>
  <cols>
    <col min="1" max="16384" width="11.42578125" style="1"/>
  </cols>
  <sheetData>
    <row r="1" spans="1:10" s="2" customFormat="1" x14ac:dyDescent="0.25">
      <c r="A1" s="2" t="s">
        <v>0</v>
      </c>
    </row>
    <row r="2" spans="1:10" x14ac:dyDescent="0.25">
      <c r="A2" s="1" t="s">
        <v>1</v>
      </c>
      <c r="B2" s="1">
        <v>720000</v>
      </c>
      <c r="C2" s="1" t="s">
        <v>10</v>
      </c>
      <c r="D2" s="2">
        <v>0.3</v>
      </c>
    </row>
    <row r="3" spans="1:10" x14ac:dyDescent="0.25">
      <c r="A3" s="1" t="s">
        <v>2</v>
      </c>
      <c r="B3" s="1">
        <v>3</v>
      </c>
      <c r="C3" s="1" t="s">
        <v>3</v>
      </c>
      <c r="D3" s="1">
        <f>B2/B3</f>
        <v>240000</v>
      </c>
    </row>
    <row r="4" spans="1:10" x14ac:dyDescent="0.25">
      <c r="A4" s="1" t="s">
        <v>4</v>
      </c>
      <c r="B4" s="1">
        <v>8</v>
      </c>
      <c r="C4" s="1" t="s">
        <v>3</v>
      </c>
      <c r="D4" s="1">
        <f>+B2/B4</f>
        <v>90000</v>
      </c>
    </row>
    <row r="5" spans="1:10" x14ac:dyDescent="0.25">
      <c r="A5" s="1" t="s">
        <v>5</v>
      </c>
      <c r="C5" s="3">
        <v>1</v>
      </c>
      <c r="D5" s="3">
        <f>+C5+1</f>
        <v>2</v>
      </c>
      <c r="E5" s="3">
        <f t="shared" ref="E5:J5" si="0">+D5+1</f>
        <v>3</v>
      </c>
      <c r="F5" s="3">
        <f t="shared" si="0"/>
        <v>4</v>
      </c>
      <c r="G5" s="3">
        <f t="shared" si="0"/>
        <v>5</v>
      </c>
      <c r="H5" s="3">
        <f t="shared" si="0"/>
        <v>6</v>
      </c>
      <c r="I5" s="3">
        <f t="shared" si="0"/>
        <v>7</v>
      </c>
      <c r="J5" s="3">
        <f t="shared" si="0"/>
        <v>8</v>
      </c>
    </row>
    <row r="6" spans="1:10" s="5" customFormat="1" x14ac:dyDescent="0.25">
      <c r="A6" s="4" t="s">
        <v>6</v>
      </c>
      <c r="B6" s="4"/>
      <c r="C6" s="4">
        <v>500000</v>
      </c>
      <c r="D6" s="4">
        <v>500000</v>
      </c>
      <c r="E6" s="4">
        <v>500000</v>
      </c>
      <c r="F6" s="4">
        <v>500000</v>
      </c>
      <c r="G6" s="4">
        <v>500000</v>
      </c>
      <c r="H6" s="4">
        <v>500000</v>
      </c>
      <c r="I6" s="4">
        <v>500000</v>
      </c>
      <c r="J6" s="4">
        <v>500000</v>
      </c>
    </row>
    <row r="7" spans="1:10" x14ac:dyDescent="0.25">
      <c r="A7" s="1" t="s">
        <v>8</v>
      </c>
      <c r="C7" s="1">
        <f>+D3</f>
        <v>240000</v>
      </c>
      <c r="D7" s="1">
        <f>+C7</f>
        <v>240000</v>
      </c>
      <c r="E7" s="31">
        <f t="shared" ref="E7:J8" si="1">+D7</f>
        <v>240000</v>
      </c>
    </row>
    <row r="8" spans="1:10" x14ac:dyDescent="0.25">
      <c r="A8" s="1" t="s">
        <v>9</v>
      </c>
      <c r="C8" s="1">
        <f>-D4</f>
        <v>-90000</v>
      </c>
      <c r="D8" s="1">
        <f>+C8</f>
        <v>-90000</v>
      </c>
      <c r="E8" s="31">
        <f t="shared" si="1"/>
        <v>-90000</v>
      </c>
      <c r="F8" s="1">
        <f t="shared" si="1"/>
        <v>-90000</v>
      </c>
      <c r="G8" s="1">
        <f t="shared" si="1"/>
        <v>-90000</v>
      </c>
      <c r="H8" s="1">
        <f t="shared" si="1"/>
        <v>-90000</v>
      </c>
      <c r="I8" s="1">
        <f t="shared" si="1"/>
        <v>-90000</v>
      </c>
      <c r="J8" s="1">
        <f t="shared" si="1"/>
        <v>-90000</v>
      </c>
    </row>
    <row r="9" spans="1:10" s="5" customFormat="1" x14ac:dyDescent="0.25">
      <c r="A9" s="4" t="s">
        <v>7</v>
      </c>
      <c r="B9" s="4"/>
      <c r="C9" s="4">
        <f>SUM(C6:C8)</f>
        <v>650000</v>
      </c>
      <c r="D9" s="4">
        <f>SUM(D6:D8)</f>
        <v>650000</v>
      </c>
      <c r="E9" s="4">
        <f>SUM(E6:E8)</f>
        <v>650000</v>
      </c>
      <c r="F9" s="4">
        <f>SUM(F6:F8)</f>
        <v>410000</v>
      </c>
      <c r="G9" s="4">
        <f>SUM(G6:G8)</f>
        <v>410000</v>
      </c>
      <c r="H9" s="4">
        <f>SUM(H6:H8)</f>
        <v>410000</v>
      </c>
      <c r="I9" s="4">
        <f>SUM(I6:I8)</f>
        <v>410000</v>
      </c>
      <c r="J9" s="4">
        <f>SUM(J6:J8)</f>
        <v>410000</v>
      </c>
    </row>
    <row r="11" spans="1:10" x14ac:dyDescent="0.25">
      <c r="A11" s="1" t="s">
        <v>11</v>
      </c>
      <c r="C11" s="1">
        <f>-C9*$D$2</f>
        <v>-195000</v>
      </c>
      <c r="D11" s="1">
        <f t="shared" ref="D11:J11" si="2">-D9*$D$2</f>
        <v>-195000</v>
      </c>
      <c r="E11" s="1">
        <f t="shared" si="2"/>
        <v>-195000</v>
      </c>
      <c r="F11" s="1">
        <f t="shared" si="2"/>
        <v>-123000</v>
      </c>
      <c r="G11" s="1">
        <f t="shared" si="2"/>
        <v>-123000</v>
      </c>
      <c r="H11" s="1">
        <f t="shared" si="2"/>
        <v>-123000</v>
      </c>
      <c r="I11" s="1">
        <f t="shared" si="2"/>
        <v>-123000</v>
      </c>
      <c r="J11" s="1">
        <f t="shared" si="2"/>
        <v>-123000</v>
      </c>
    </row>
    <row r="12" spans="1:10" x14ac:dyDescent="0.25">
      <c r="A12" s="1" t="s">
        <v>13</v>
      </c>
      <c r="C12" s="1">
        <v>45000</v>
      </c>
      <c r="D12" s="1">
        <v>45000</v>
      </c>
      <c r="E12" s="31">
        <v>45000</v>
      </c>
      <c r="F12" s="1">
        <v>-27000</v>
      </c>
      <c r="G12" s="1">
        <v>-27000</v>
      </c>
      <c r="H12" s="1">
        <v>-27000</v>
      </c>
      <c r="I12" s="1">
        <v>-27000</v>
      </c>
      <c r="J12" s="1">
        <v>-27000</v>
      </c>
    </row>
    <row r="13" spans="1:10" ht="15.75" thickBot="1" x14ac:dyDescent="0.3">
      <c r="A13" s="6" t="s">
        <v>12</v>
      </c>
      <c r="B13" s="6"/>
      <c r="C13" s="6">
        <f>SUM(C11:C12)</f>
        <v>-150000</v>
      </c>
      <c r="D13" s="6">
        <f t="shared" ref="D13:J13" si="3">SUM(D11:D12)</f>
        <v>-150000</v>
      </c>
      <c r="E13" s="6">
        <f t="shared" si="3"/>
        <v>-150000</v>
      </c>
      <c r="F13" s="6">
        <f t="shared" si="3"/>
        <v>-150000</v>
      </c>
      <c r="G13" s="6">
        <f t="shared" si="3"/>
        <v>-150000</v>
      </c>
      <c r="H13" s="6">
        <f t="shared" si="3"/>
        <v>-150000</v>
      </c>
      <c r="I13" s="6">
        <f t="shared" si="3"/>
        <v>-150000</v>
      </c>
      <c r="J13" s="6">
        <f t="shared" si="3"/>
        <v>-150000</v>
      </c>
    </row>
    <row r="14" spans="1:10" ht="15.75" thickBot="1" x14ac:dyDescent="0.3">
      <c r="A14" s="7" t="s">
        <v>14</v>
      </c>
      <c r="B14" s="8"/>
      <c r="C14" s="8">
        <f>+C12</f>
        <v>45000</v>
      </c>
      <c r="D14" s="8">
        <f>+C14+D12</f>
        <v>90000</v>
      </c>
      <c r="E14" s="8">
        <f>+D14+E12</f>
        <v>135000</v>
      </c>
      <c r="F14" s="8">
        <f>+E14+F12</f>
        <v>108000</v>
      </c>
      <c r="G14" s="8">
        <f>+F14+G12</f>
        <v>81000</v>
      </c>
      <c r="H14" s="8">
        <f>+G14+H12</f>
        <v>54000</v>
      </c>
      <c r="I14" s="8">
        <f>+H14+I12</f>
        <v>27000</v>
      </c>
      <c r="J14" s="9">
        <f>+I14+J12</f>
        <v>0</v>
      </c>
    </row>
    <row r="16" spans="1:10" x14ac:dyDescent="0.25">
      <c r="A16" s="10" t="s">
        <v>15</v>
      </c>
      <c r="B16" s="10"/>
      <c r="C16" s="10">
        <f>B2-$D$3</f>
        <v>480000</v>
      </c>
      <c r="D16" s="10">
        <f>+C16-D3</f>
        <v>240000</v>
      </c>
      <c r="E16" s="10">
        <f>+D16-D3</f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x14ac:dyDescent="0.25">
      <c r="A17" s="10" t="s">
        <v>16</v>
      </c>
      <c r="B17" s="10"/>
      <c r="C17" s="10">
        <f>B2-D4</f>
        <v>630000</v>
      </c>
      <c r="D17" s="10">
        <f>+C17-$D$4</f>
        <v>540000</v>
      </c>
      <c r="E17" s="10">
        <f t="shared" ref="E17:J17" si="4">+D17-$D$4</f>
        <v>450000</v>
      </c>
      <c r="F17" s="10">
        <f t="shared" si="4"/>
        <v>360000</v>
      </c>
      <c r="G17" s="10">
        <f t="shared" si="4"/>
        <v>270000</v>
      </c>
      <c r="H17" s="10">
        <f t="shared" si="4"/>
        <v>180000</v>
      </c>
      <c r="I17" s="10">
        <f t="shared" si="4"/>
        <v>90000</v>
      </c>
      <c r="J17" s="10">
        <f t="shared" si="4"/>
        <v>0</v>
      </c>
    </row>
    <row r="18" spans="1:10" ht="15.75" thickBot="1" x14ac:dyDescent="0.3">
      <c r="A18" s="10" t="s">
        <v>17</v>
      </c>
      <c r="B18" s="10"/>
      <c r="C18" s="10">
        <f>+C17-C16</f>
        <v>150000</v>
      </c>
      <c r="D18" s="10">
        <f t="shared" ref="D18:J18" si="5">+D17-D16</f>
        <v>300000</v>
      </c>
      <c r="E18" s="10">
        <f t="shared" si="5"/>
        <v>450000</v>
      </c>
      <c r="F18" s="10">
        <f t="shared" si="5"/>
        <v>360000</v>
      </c>
      <c r="G18" s="10">
        <f t="shared" si="5"/>
        <v>270000</v>
      </c>
      <c r="H18" s="10">
        <f t="shared" si="5"/>
        <v>180000</v>
      </c>
      <c r="I18" s="10">
        <f t="shared" si="5"/>
        <v>90000</v>
      </c>
      <c r="J18" s="10">
        <f t="shared" si="5"/>
        <v>0</v>
      </c>
    </row>
    <row r="19" spans="1:10" ht="15.75" thickBot="1" x14ac:dyDescent="0.3">
      <c r="A19" s="7" t="s">
        <v>18</v>
      </c>
      <c r="B19" s="8"/>
      <c r="C19" s="8">
        <f>+C18*30%</f>
        <v>45000</v>
      </c>
      <c r="D19" s="8">
        <f t="shared" ref="D19:J19" si="6">+D18*30%</f>
        <v>90000</v>
      </c>
      <c r="E19" s="8">
        <f t="shared" si="6"/>
        <v>135000</v>
      </c>
      <c r="F19" s="8">
        <f t="shared" si="6"/>
        <v>108000</v>
      </c>
      <c r="G19" s="8">
        <f t="shared" si="6"/>
        <v>81000</v>
      </c>
      <c r="H19" s="8">
        <f t="shared" si="6"/>
        <v>54000</v>
      </c>
      <c r="I19" s="8">
        <f t="shared" si="6"/>
        <v>27000</v>
      </c>
      <c r="J19" s="9">
        <f t="shared" si="6"/>
        <v>0</v>
      </c>
    </row>
    <row r="20" spans="1:10" x14ac:dyDescent="0.25">
      <c r="H20" s="5" t="s">
        <v>20</v>
      </c>
      <c r="I20" s="11" t="s">
        <v>19</v>
      </c>
      <c r="J20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89924-BB32-4370-9580-C928359D0DC6}">
  <dimension ref="A1:H13"/>
  <sheetViews>
    <sheetView zoomScale="220" zoomScaleNormal="220" workbookViewId="0">
      <selection activeCell="C7" sqref="C7"/>
    </sheetView>
  </sheetViews>
  <sheetFormatPr baseColWidth="10" defaultRowHeight="15" x14ac:dyDescent="0.25"/>
  <cols>
    <col min="1" max="16384" width="11.42578125" style="1"/>
  </cols>
  <sheetData>
    <row r="1" spans="1:8" x14ac:dyDescent="0.25">
      <c r="A1" s="31" t="s">
        <v>35</v>
      </c>
      <c r="B1" s="31"/>
      <c r="C1" s="31"/>
      <c r="D1" s="31"/>
      <c r="E1" s="31" t="s">
        <v>10</v>
      </c>
      <c r="F1" s="52">
        <v>0.3</v>
      </c>
    </row>
    <row r="2" spans="1:8" x14ac:dyDescent="0.25">
      <c r="A2" s="51" t="s">
        <v>30</v>
      </c>
      <c r="B2" s="51"/>
      <c r="C2" s="51"/>
      <c r="D2" s="51">
        <v>600000</v>
      </c>
    </row>
    <row r="3" spans="1:8" ht="15.75" thickBot="1" x14ac:dyDescent="0.3"/>
    <row r="4" spans="1:8" x14ac:dyDescent="0.25">
      <c r="A4" s="1" t="s">
        <v>31</v>
      </c>
      <c r="D4" s="1">
        <f ca="1">RANDBETWEEN(100,300)*1000</f>
        <v>184000</v>
      </c>
      <c r="F4" s="34" t="s">
        <v>37</v>
      </c>
      <c r="G4" s="35"/>
      <c r="H4" s="36"/>
    </row>
    <row r="5" spans="1:8" x14ac:dyDescent="0.25">
      <c r="A5" s="1" t="s">
        <v>32</v>
      </c>
      <c r="D5" s="1">
        <f>+Hoja1!E8</f>
        <v>-90000</v>
      </c>
      <c r="F5" s="37" t="s">
        <v>38</v>
      </c>
      <c r="G5" s="38"/>
      <c r="H5" s="40"/>
    </row>
    <row r="6" spans="1:8" x14ac:dyDescent="0.25">
      <c r="F6" s="37" t="s">
        <v>39</v>
      </c>
      <c r="G6" s="38"/>
      <c r="H6" s="40"/>
    </row>
    <row r="7" spans="1:8" x14ac:dyDescent="0.25">
      <c r="A7" s="1" t="s">
        <v>33</v>
      </c>
      <c r="D7" s="1">
        <v>200000</v>
      </c>
      <c r="F7" s="37" t="s">
        <v>39</v>
      </c>
      <c r="G7" s="38"/>
      <c r="H7" s="40"/>
    </row>
    <row r="8" spans="1:8" x14ac:dyDescent="0.25">
      <c r="F8" s="37" t="s">
        <v>39</v>
      </c>
      <c r="G8" s="38"/>
      <c r="H8" s="40"/>
    </row>
    <row r="9" spans="1:8" x14ac:dyDescent="0.25">
      <c r="A9" s="51" t="s">
        <v>34</v>
      </c>
      <c r="B9" s="51"/>
      <c r="C9" s="51"/>
      <c r="D9" s="51">
        <f ca="1">SUM(D2:D8)</f>
        <v>894000</v>
      </c>
      <c r="F9" s="54" t="s">
        <v>40</v>
      </c>
      <c r="G9" s="55"/>
      <c r="H9" s="56">
        <f>+D2</f>
        <v>600000</v>
      </c>
    </row>
    <row r="10" spans="1:8" x14ac:dyDescent="0.25">
      <c r="F10" s="37" t="s">
        <v>41</v>
      </c>
      <c r="G10" s="38"/>
      <c r="H10" s="40">
        <f ca="1">+D13</f>
        <v>-240000</v>
      </c>
    </row>
    <row r="11" spans="1:8" ht="15.75" thickBot="1" x14ac:dyDescent="0.3">
      <c r="A11" s="1" t="s">
        <v>11</v>
      </c>
      <c r="C11" s="2">
        <v>0.3</v>
      </c>
      <c r="D11" s="1">
        <f ca="1">-C11*D9</f>
        <v>-268200</v>
      </c>
      <c r="F11" s="57" t="s">
        <v>42</v>
      </c>
      <c r="G11" s="58"/>
      <c r="H11" s="59">
        <f ca="1">+H9+H10</f>
        <v>360000</v>
      </c>
    </row>
    <row r="12" spans="1:8" x14ac:dyDescent="0.25">
      <c r="A12" s="1" t="s">
        <v>13</v>
      </c>
      <c r="D12" s="1">
        <f ca="1">(D4+D5)*C11</f>
        <v>28200</v>
      </c>
    </row>
    <row r="13" spans="1:8" x14ac:dyDescent="0.25">
      <c r="A13" s="53" t="s">
        <v>36</v>
      </c>
      <c r="B13" s="53"/>
      <c r="C13" s="53"/>
      <c r="D13" s="53">
        <f ca="1">+D11+D12</f>
        <v>-240000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 (2)</vt:lpstr>
      <vt:lpstr>Hoja1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2024-06-01T04:56:49Z</dcterms:created>
  <dcterms:modified xsi:type="dcterms:W3CDTF">2024-06-01T06:21:23Z</dcterms:modified>
</cp:coreProperties>
</file>